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worksheets/sheet21.xml" ContentType="application/vnd.openxmlformats-officedocument.spreadsheetml.worksheet+xml"/>
  <Override PartName="/xl/drawings/drawing21.xml" ContentType="application/vnd.openxmlformats-officedocument.drawing+xml"/>
  <Override PartName="/xl/worksheets/sheet22.xml" ContentType="application/vnd.openxmlformats-officedocument.spreadsheetml.worksheet+xml"/>
  <Override PartName="/xl/drawings/drawing22.xml" ContentType="application/vnd.openxmlformats-officedocument.drawing+xml"/>
  <Override PartName="/xl/worksheets/sheet23.xml" ContentType="application/vnd.openxmlformats-officedocument.spreadsheetml.worksheet+xml"/>
  <Override PartName="/xl/drawings/drawing23.xml" ContentType="application/vnd.openxmlformats-officedocument.drawing+xml"/>
  <Override PartName="/xl/worksheets/sheet24.xml" ContentType="application/vnd.openxmlformats-officedocument.spreadsheetml.worksheet+xml"/>
  <Override PartName="/xl/drawings/drawing24.xml" ContentType="application/vnd.openxmlformats-officedocument.drawing+xml"/>
  <Override PartName="/xl/worksheets/sheet25.xml" ContentType="application/vnd.openxmlformats-officedocument.spreadsheetml.worksheet+xml"/>
  <Override PartName="/xl/drawings/drawing25.xml" ContentType="application/vnd.openxmlformats-officedocument.drawing+xml"/>
  <Override PartName="/xl/worksheets/sheet26.xml" ContentType="application/vnd.openxmlformats-officedocument.spreadsheetml.worksheet+xml"/>
  <Override PartName="/xl/drawings/drawing26.xml" ContentType="application/vnd.openxmlformats-officedocument.drawing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851" firstSheet="0" activeTab="0" autoFilterDateGrouping="1"/>
  </bookViews>
  <sheets>
    <sheet name="DISPAZ" sheetId="1" state="visible" r:id="rId1"/>
    <sheet name="AG. ACHUMANI" sheetId="2" state="visible" r:id="rId2"/>
    <sheet name="AG. MURILLO" sheetId="3" state="visible" r:id="rId3"/>
    <sheet name="AG. MAX PAREDES" sheetId="4" state="visible" r:id="rId4"/>
    <sheet name="DISALTO" sheetId="5" state="visible" r:id="rId5"/>
    <sheet name="AG. SATELITE" sheetId="6" state="visible" r:id="rId6"/>
    <sheet name="DISCRUZ" sheetId="7" state="visible" r:id="rId7"/>
    <sheet name="AG. MUTUALISTA" sheetId="8" state="visible" r:id="rId8"/>
    <sheet name="AG. MONTERO" sheetId="9" state="visible" r:id="rId9"/>
    <sheet name="AG. WARNES" sheetId="10" state="visible" r:id="rId10"/>
    <sheet name="DISTAR" sheetId="11" state="visible" r:id="rId11"/>
    <sheet name="AG. TARIJEÑITA" sheetId="12" state="visible" r:id="rId12"/>
    <sheet name="COCHABAMBA" sheetId="13" state="visible" r:id="rId13"/>
    <sheet name="AG. HONDURAS" sheetId="14" state="visible" r:id="rId14"/>
    <sheet name="AG. CALAMA" sheetId="15" state="visible" r:id="rId15"/>
    <sheet name="SUCRE" sheetId="16" state="visible" r:id="rId16"/>
    <sheet name="AG. SUCRE 1" sheetId="17" state="visible" r:id="rId17"/>
    <sheet name="AG. SUCRE 2" sheetId="18" state="visible" r:id="rId18"/>
    <sheet name="POTOSI" sheetId="19" state="visible" r:id="rId19"/>
    <sheet name="AG. POTOSI 1" sheetId="20" state="visible" r:id="rId20"/>
    <sheet name="ORURO" sheetId="21" state="visible" r:id="rId21"/>
    <sheet name="AG. ORURO 1" sheetId="22" state="visible" r:id="rId22"/>
    <sheet name="TRINIDAD" sheetId="23" state="visible" r:id="rId23"/>
    <sheet name="AG. TRINIDAD 1" sheetId="24" state="visible" r:id="rId24"/>
    <sheet name="PANDO" sheetId="25" state="visible" r:id="rId25"/>
    <sheet name="RIBERALTA" sheetId="26" state="visible" r:id="rId26"/>
    <sheet name="IVSA" sheetId="27" state="visible" r:id="rId27"/>
    <sheet name="OPAL" sheetId="28" state="visible" r:id="rId2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dd/mm/yyyy"/>
    <numFmt numFmtId="165" formatCode="#0"/>
    <numFmt numFmtId="166" formatCode="#0.00"/>
  </numFmts>
  <fonts count="1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8"/>
      <scheme val="minor"/>
    </font>
    <font>
      <name val="Calibri"/>
      <family val="2"/>
      <b val="1"/>
      <color indexed="8"/>
      <sz val="8"/>
      <scheme val="minor"/>
    </font>
    <font>
      <name val="SansSerif"/>
      <color indexed="8"/>
      <sz val="8"/>
    </font>
    <font>
      <name val="Arial"/>
      <family val="2"/>
      <b val="1"/>
      <sz val="10"/>
    </font>
    <font>
      <name val="Arial"/>
      <family val="2"/>
      <b val="1"/>
      <color rgb="FFFF0000"/>
      <sz val="12"/>
    </font>
    <font>
      <name val="SansSerif"/>
      <b val="1"/>
      <color indexed="8"/>
      <sz val="8"/>
    </font>
    <font>
      <name val="Arial"/>
      <family val="2"/>
      <b val="1"/>
      <color rgb="FF000080"/>
      <sz val="12"/>
    </font>
    <font>
      <name val="SansSerif"/>
      <b val="1"/>
      <color indexed="8"/>
      <sz val="9"/>
    </font>
    <font>
      <name val="Arial"/>
      <family val="2"/>
      <b val="1"/>
      <color rgb="FF002060"/>
      <sz val="12"/>
    </font>
    <font>
      <name val="SansSerif"/>
      <b val="1"/>
      <color indexed="8"/>
      <sz val="10"/>
    </font>
    <font>
      <name val="Arial"/>
      <family val="2"/>
      <b val="1"/>
      <color rgb="FFFF0000"/>
      <sz val="8"/>
    </font>
    <font>
      <name val="Arial"/>
      <family val="2"/>
      <b val="1"/>
      <color rgb="FFFF0000"/>
      <sz val="13.5"/>
    </font>
  </fonts>
  <fills count="9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8" tint="0.7999816888943144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4" fillId="3" borderId="6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164" fontId="6" fillId="0" borderId="0" applyAlignment="1" pivotButton="0" quotePrefix="0" xfId="0">
      <alignment horizontal="center" vertical="center"/>
    </xf>
    <xf numFmtId="165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4" fontId="6" fillId="0" borderId="0" applyAlignment="1" pivotButton="0" quotePrefix="0" xfId="0">
      <alignment horizontal="right" vertical="center"/>
    </xf>
    <xf numFmtId="0" fontId="6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2" fontId="7" fillId="4" borderId="0" pivotButton="0" quotePrefix="0" xfId="0"/>
    <xf numFmtId="0" fontId="4" fillId="5" borderId="6" applyAlignment="1" pivotButton="0" quotePrefix="0" xfId="0">
      <alignment horizontal="center"/>
    </xf>
    <xf numFmtId="0" fontId="8" fillId="0" borderId="0" pivotButton="0" quotePrefix="0" xfId="0"/>
    <xf numFmtId="165" fontId="6" fillId="0" borderId="0" applyAlignment="1" pivotButton="0" quotePrefix="0" xfId="0">
      <alignment vertical="center"/>
    </xf>
    <xf numFmtId="0" fontId="1" fillId="4" borderId="0" pivotButton="0" quotePrefix="0" xfId="0"/>
    <xf numFmtId="166" fontId="9" fillId="0" borderId="0" applyAlignment="1" pivotButton="0" quotePrefix="0" xfId="0">
      <alignment vertical="center"/>
    </xf>
    <xf numFmtId="4" fontId="1" fillId="4" borderId="0" pivotButton="0" quotePrefix="0" xfId="0"/>
    <xf numFmtId="2" fontId="1" fillId="4" borderId="0" pivotButton="0" quotePrefix="0" xfId="0"/>
    <xf numFmtId="0" fontId="8" fillId="4" borderId="0" pivotButton="0" quotePrefix="0" xfId="0"/>
    <xf numFmtId="165" fontId="9" fillId="4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2" fontId="6" fillId="0" borderId="0" applyAlignment="1" pivotButton="0" quotePrefix="0" xfId="0">
      <alignment horizontal="left" vertical="center"/>
    </xf>
    <xf numFmtId="0" fontId="10" fillId="0" borderId="0" pivotButton="0" quotePrefix="0" xfId="0"/>
    <xf numFmtId="0" fontId="4" fillId="0" borderId="0" applyAlignment="1" pivotButton="0" quotePrefix="0" xfId="0">
      <alignment horizontal="center"/>
    </xf>
    <xf numFmtId="0" fontId="0" fillId="4" borderId="0" pivotButton="0" quotePrefix="0" xfId="0"/>
    <xf numFmtId="0" fontId="9" fillId="4" borderId="0" applyAlignment="1" pivotButton="0" quotePrefix="0" xfId="0">
      <alignment horizontal="left" vertical="center"/>
    </xf>
    <xf numFmtId="0" fontId="8" fillId="7" borderId="0" pivotButton="0" quotePrefix="0" xfId="0"/>
    <xf numFmtId="0" fontId="1" fillId="7" borderId="0" pivotButton="0" quotePrefix="0" xfId="0"/>
    <xf numFmtId="0" fontId="9" fillId="7" borderId="0" applyAlignment="1" pivotButton="0" quotePrefix="0" xfId="0">
      <alignment horizontal="left" vertical="center"/>
    </xf>
    <xf numFmtId="4" fontId="7" fillId="4" borderId="0" pivotButton="0" quotePrefix="0" xfId="0"/>
    <xf numFmtId="4" fontId="7" fillId="0" borderId="0" pivotButton="0" quotePrefix="0" xfId="0"/>
    <xf numFmtId="0" fontId="7" fillId="4" borderId="0" pivotButton="0" quotePrefix="0" xfId="0"/>
    <xf numFmtId="0" fontId="9" fillId="4" borderId="0" applyAlignment="1" pivotButton="0" quotePrefix="0" xfId="0">
      <alignment vertical="center"/>
    </xf>
    <xf numFmtId="164" fontId="6" fillId="4" borderId="0" applyAlignment="1" pivotButton="0" quotePrefix="0" xfId="0">
      <alignment horizontal="center" vertical="center"/>
    </xf>
    <xf numFmtId="0" fontId="6" fillId="4" borderId="0" applyAlignment="1" pivotButton="0" quotePrefix="0" xfId="0">
      <alignment vertical="center"/>
    </xf>
    <xf numFmtId="0" fontId="10" fillId="4" borderId="0" pivotButton="0" quotePrefix="0" xfId="0"/>
    <xf numFmtId="4" fontId="11" fillId="4" borderId="0" applyAlignment="1" pivotButton="0" quotePrefix="0" xfId="0">
      <alignment horizontal="right" vertical="center"/>
    </xf>
    <xf numFmtId="164" fontId="9" fillId="4" borderId="0" applyAlignment="1" pivotButton="0" quotePrefix="0" xfId="0">
      <alignment horizontal="center" vertical="center"/>
    </xf>
    <xf numFmtId="4" fontId="9" fillId="4" borderId="0" applyAlignment="1" pivotButton="0" quotePrefix="0" xfId="0">
      <alignment horizontal="right" vertical="center"/>
    </xf>
    <xf numFmtId="0" fontId="10" fillId="8" borderId="0" pivotButton="0" quotePrefix="0" xfId="0"/>
    <xf numFmtId="0" fontId="1" fillId="8" borderId="0" pivotButton="0" quotePrefix="0" xfId="0"/>
    <xf numFmtId="165" fontId="9" fillId="8" borderId="0" applyAlignment="1" pivotButton="0" quotePrefix="0" xfId="0">
      <alignment horizontal="center" vertical="center"/>
    </xf>
    <xf numFmtId="165" fontId="13" fillId="8" borderId="0" applyAlignment="1" pivotButton="0" quotePrefix="0" xfId="0">
      <alignment vertical="center"/>
    </xf>
    <xf numFmtId="0" fontId="1" fillId="0" borderId="0" pivotButton="0" quotePrefix="0" xfId="0"/>
    <xf numFmtId="0" fontId="8" fillId="6" borderId="0" pivotButton="0" quotePrefix="0" xfId="0"/>
    <xf numFmtId="0" fontId="9" fillId="6" borderId="0" applyAlignment="1" pivotButton="0" quotePrefix="0" xfId="0">
      <alignment horizontal="left" vertical="center"/>
    </xf>
    <xf numFmtId="0" fontId="1" fillId="6" borderId="0" pivotButton="0" quotePrefix="0" xfId="0"/>
    <xf numFmtId="0" fontId="10" fillId="7" borderId="0" pivotButton="0" quotePrefix="0" xfId="0"/>
    <xf numFmtId="165" fontId="6" fillId="4" borderId="0" applyAlignment="1" pivotButton="0" quotePrefix="0" xfId="0">
      <alignment horizontal="center" vertical="center"/>
    </xf>
    <xf numFmtId="0" fontId="6" fillId="4" borderId="0" applyAlignment="1" pivotButton="0" quotePrefix="0" xfId="0">
      <alignment horizontal="left" vertical="center"/>
    </xf>
    <xf numFmtId="166" fontId="6" fillId="0" borderId="0" applyAlignment="1" pivotButton="0" quotePrefix="0" xfId="0">
      <alignment vertical="center"/>
    </xf>
    <xf numFmtId="2" fontId="7" fillId="0" borderId="0" pivotButton="0" quotePrefix="0" xfId="0"/>
    <xf numFmtId="4" fontId="6" fillId="4" borderId="0" applyAlignment="1" pivotButton="0" quotePrefix="0" xfId="0">
      <alignment horizontal="right" vertical="center"/>
    </xf>
    <xf numFmtId="4" fontId="0" fillId="0" borderId="0" pivotButton="0" quotePrefix="0" xfId="0"/>
    <xf numFmtId="0" fontId="0" fillId="7" borderId="0" pivotButton="0" quotePrefix="0" xfId="0"/>
    <xf numFmtId="165" fontId="9" fillId="7" borderId="0" applyAlignment="1" pivotButton="0" quotePrefix="0" xfId="0">
      <alignment horizontal="center" vertical="center"/>
    </xf>
    <xf numFmtId="165" fontId="9" fillId="0" borderId="0" applyAlignment="1" pivotButton="0" quotePrefix="0" xfId="0">
      <alignment horizontal="center" vertical="center"/>
    </xf>
    <xf numFmtId="0" fontId="2" fillId="5" borderId="0" pivotButton="0" quotePrefix="0" xfId="0"/>
    <xf numFmtId="0" fontId="4" fillId="5" borderId="0" pivotButton="0" quotePrefix="0" xfId="0"/>
    <xf numFmtId="0" fontId="14" fillId="5" borderId="0" pivotButton="0" quotePrefix="0" xfId="0"/>
    <xf numFmtId="0" fontId="9" fillId="6" borderId="0" applyAlignment="1" pivotButton="0" quotePrefix="0" xfId="0">
      <alignment vertical="center"/>
    </xf>
    <xf numFmtId="164" fontId="6" fillId="6" borderId="0" applyAlignment="1" pivotButton="0" quotePrefix="0" xfId="0">
      <alignment horizontal="center" vertical="center"/>
    </xf>
    <xf numFmtId="0" fontId="6" fillId="6" borderId="0" applyAlignment="1" pivotButton="0" quotePrefix="0" xfId="0">
      <alignment vertical="center"/>
    </xf>
    <xf numFmtId="165" fontId="6" fillId="6" borderId="0" applyAlignment="1" pivotButton="0" quotePrefix="0" xfId="0">
      <alignment horizontal="center" vertical="center"/>
    </xf>
    <xf numFmtId="0" fontId="2" fillId="4" borderId="0" applyAlignment="1" pivotButton="0" quotePrefix="0" xfId="0">
      <alignment horizontal="center"/>
    </xf>
    <xf numFmtId="0" fontId="12" fillId="7" borderId="0" pivotButton="0" quotePrefix="0" xfId="0"/>
    <xf numFmtId="0" fontId="15" fillId="0" borderId="0" pivotButton="0" quotePrefix="0" xfId="0"/>
    <xf numFmtId="0" fontId="5" fillId="2" borderId="1" applyAlignment="1" pivotButton="0" quotePrefix="0" xfId="0">
      <alignment horizontal="center" vertical="center"/>
    </xf>
    <xf numFmtId="0" fontId="5" fillId="2" borderId="5" applyAlignment="1" pivotButton="0" quotePrefix="0" xfId="0">
      <alignment horizontal="center" vertical="center"/>
    </xf>
    <xf numFmtId="0" fontId="5" fillId="2" borderId="2" applyAlignment="1" pivotButton="0" quotePrefix="0" xfId="0">
      <alignment horizontal="center" vertical="center"/>
    </xf>
    <xf numFmtId="0" fontId="5" fillId="2" borderId="3" applyAlignment="1" pivotButton="0" quotePrefix="0" xfId="0">
      <alignment horizontal="center" vertical="center"/>
    </xf>
    <xf numFmtId="0" fontId="5" fillId="2" borderId="4" applyAlignment="1" pivotButton="0" quotePrefix="0" xfId="0">
      <alignment horizontal="center" vertical="center"/>
    </xf>
    <xf numFmtId="0" fontId="5" fillId="2" borderId="6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styles" Target="styles.xml" Id="rId29" /><Relationship Type="http://schemas.openxmlformats.org/officeDocument/2006/relationships/theme" Target="theme/theme1.xml" Id="rId30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Relationship Type="http://schemas.openxmlformats.org/officeDocument/2006/relationships/image" Target="/xl/media/image14.png" Id="rId14" /><Relationship Type="http://schemas.openxmlformats.org/officeDocument/2006/relationships/image" Target="/xl/media/image15.png" Id="rId15" /><Relationship Type="http://schemas.openxmlformats.org/officeDocument/2006/relationships/image" Target="/xl/media/image16.png" Id="rId16" /><Relationship Type="http://schemas.openxmlformats.org/officeDocument/2006/relationships/image" Target="/xl/media/image17.png" Id="rId17" /><Relationship Type="http://schemas.openxmlformats.org/officeDocument/2006/relationships/image" Target="/xl/media/image18.png" Id="rId18" /><Relationship Type="http://schemas.openxmlformats.org/officeDocument/2006/relationships/image" Target="/xl/media/image19.png" Id="rId19" /><Relationship Type="http://schemas.openxmlformats.org/officeDocument/2006/relationships/image" Target="/xl/media/image20.png" Id="rId20" /><Relationship Type="http://schemas.openxmlformats.org/officeDocument/2006/relationships/image" Target="/xl/media/image21.png" Id="rId21" /><Relationship Type="http://schemas.openxmlformats.org/officeDocument/2006/relationships/image" Target="/xl/media/image22.png" Id="rId22" /><Relationship Type="http://schemas.openxmlformats.org/officeDocument/2006/relationships/image" Target="/xl/media/image23.png" Id="rId23" /><Relationship Type="http://schemas.openxmlformats.org/officeDocument/2006/relationships/image" Target="/xl/media/image24.png" Id="rId24" /><Relationship Type="http://schemas.openxmlformats.org/officeDocument/2006/relationships/image" Target="/xl/media/image25.png" Id="rId25" /><Relationship Type="http://schemas.openxmlformats.org/officeDocument/2006/relationships/image" Target="/xl/media/image26.png" Id="rId26" /><Relationship Type="http://schemas.openxmlformats.org/officeDocument/2006/relationships/image" Target="/xl/media/image27.png" Id="rId27" /><Relationship Type="http://schemas.openxmlformats.org/officeDocument/2006/relationships/image" Target="/xl/media/image28.png" Id="rId28" /><Relationship Type="http://schemas.openxmlformats.org/officeDocument/2006/relationships/image" Target="/xl/media/image29.png" Id="rId29" /><Relationship Type="http://schemas.openxmlformats.org/officeDocument/2006/relationships/image" Target="/xl/media/image30.png" Id="rId30" /><Relationship Type="http://schemas.openxmlformats.org/officeDocument/2006/relationships/image" Target="/xl/media/image31.png" Id="rId31" /><Relationship Type="http://schemas.openxmlformats.org/officeDocument/2006/relationships/image" Target="/xl/media/image32.png" Id="rId32" /><Relationship Type="http://schemas.openxmlformats.org/officeDocument/2006/relationships/image" Target="/xl/media/image33.png" Id="rId33" /><Relationship Type="http://schemas.openxmlformats.org/officeDocument/2006/relationships/image" Target="/xl/media/image34.png" Id="rId34" /><Relationship Type="http://schemas.openxmlformats.org/officeDocument/2006/relationships/image" Target="/xl/media/image35.png" Id="rId35" /><Relationship Type="http://schemas.openxmlformats.org/officeDocument/2006/relationships/image" Target="/xl/media/image36.png" Id="rId36" /><Relationship Type="http://schemas.openxmlformats.org/officeDocument/2006/relationships/image" Target="/xl/media/image37.png" Id="rId37" /><Relationship Type="http://schemas.openxmlformats.org/officeDocument/2006/relationships/image" Target="/xl/media/image38.png" Id="rId38" /><Relationship Type="http://schemas.openxmlformats.org/officeDocument/2006/relationships/image" Target="/xl/media/image39.png" Id="rId39" /><Relationship Type="http://schemas.openxmlformats.org/officeDocument/2006/relationships/image" Target="/xl/media/image40.png" Id="rId40" /><Relationship Type="http://schemas.openxmlformats.org/officeDocument/2006/relationships/image" Target="/xl/media/image41.png" Id="rId41" /><Relationship Type="http://schemas.openxmlformats.org/officeDocument/2006/relationships/image" Target="/xl/media/image42.png" Id="rId42" /><Relationship Type="http://schemas.openxmlformats.org/officeDocument/2006/relationships/image" Target="/xl/media/image43.png" Id="rId43" /><Relationship Type="http://schemas.openxmlformats.org/officeDocument/2006/relationships/image" Target="/xl/media/image44.png" Id="rId44" /><Relationship Type="http://schemas.openxmlformats.org/officeDocument/2006/relationships/image" Target="/xl/media/image45.png" Id="rId45" /><Relationship Type="http://schemas.openxmlformats.org/officeDocument/2006/relationships/image" Target="/xl/media/image46.png" Id="rId46" /><Relationship Type="http://schemas.openxmlformats.org/officeDocument/2006/relationships/image" Target="/xl/media/image47.png" Id="rId47" /><Relationship Type="http://schemas.openxmlformats.org/officeDocument/2006/relationships/image" Target="/xl/media/image48.png" Id="rId48" /><Relationship Type="http://schemas.openxmlformats.org/officeDocument/2006/relationships/image" Target="/xl/media/image49.png" Id="rId49" /><Relationship Type="http://schemas.openxmlformats.org/officeDocument/2006/relationships/image" Target="/xl/media/image50.png" Id="rId50" /><Relationship Type="http://schemas.openxmlformats.org/officeDocument/2006/relationships/image" Target="/xl/media/image51.png" Id="rId51" /><Relationship Type="http://schemas.openxmlformats.org/officeDocument/2006/relationships/image" Target="/xl/media/image52.png" Id="rId52" /><Relationship Type="http://schemas.openxmlformats.org/officeDocument/2006/relationships/image" Target="/xl/media/image53.png" Id="rId53" /><Relationship Type="http://schemas.openxmlformats.org/officeDocument/2006/relationships/image" Target="/xl/media/image54.png" Id="rId54" /><Relationship Type="http://schemas.openxmlformats.org/officeDocument/2006/relationships/image" Target="/xl/media/image55.png" Id="rId55" /><Relationship Type="http://schemas.openxmlformats.org/officeDocument/2006/relationships/image" Target="/xl/media/image56.png" Id="rId56" /><Relationship Type="http://schemas.openxmlformats.org/officeDocument/2006/relationships/image" Target="/xl/media/image57.png" Id="rId57" /><Relationship Type="http://schemas.openxmlformats.org/officeDocument/2006/relationships/image" Target="/xl/media/image58.png" Id="rId58" /><Relationship Type="http://schemas.openxmlformats.org/officeDocument/2006/relationships/image" Target="/xl/media/image59.png" Id="rId59" /><Relationship Type="http://schemas.openxmlformats.org/officeDocument/2006/relationships/image" Target="/xl/media/image60.png" Id="rId60" /><Relationship Type="http://schemas.openxmlformats.org/officeDocument/2006/relationships/image" Target="/xl/media/image61.png" Id="rId61" /><Relationship Type="http://schemas.openxmlformats.org/officeDocument/2006/relationships/image" Target="/xl/media/image62.png" Id="rId62" /><Relationship Type="http://schemas.openxmlformats.org/officeDocument/2006/relationships/image" Target="/xl/media/image63.png" Id="rId63" /><Relationship Type="http://schemas.openxmlformats.org/officeDocument/2006/relationships/image" Target="/xl/media/image64.png" Id="rId64" /><Relationship Type="http://schemas.openxmlformats.org/officeDocument/2006/relationships/image" Target="/xl/media/image65.png" Id="rId65" /><Relationship Type="http://schemas.openxmlformats.org/officeDocument/2006/relationships/image" Target="/xl/media/image66.png" Id="rId66" /><Relationship Type="http://schemas.openxmlformats.org/officeDocument/2006/relationships/image" Target="/xl/media/image67.png" Id="rId67" /><Relationship Type="http://schemas.openxmlformats.org/officeDocument/2006/relationships/image" Target="/xl/media/image68.png" Id="rId68" /><Relationship Type="http://schemas.openxmlformats.org/officeDocument/2006/relationships/image" Target="/xl/media/image69.png" Id="rId69" /><Relationship Type="http://schemas.openxmlformats.org/officeDocument/2006/relationships/image" Target="/xl/media/image70.png" Id="rId70" /><Relationship Type="http://schemas.openxmlformats.org/officeDocument/2006/relationships/image" Target="/xl/media/image71.png" Id="rId71" /><Relationship Type="http://schemas.openxmlformats.org/officeDocument/2006/relationships/image" Target="/xl/media/image72.png" Id="rId72" /><Relationship Type="http://schemas.openxmlformats.org/officeDocument/2006/relationships/image" Target="/xl/media/image73.png" Id="rId73" /><Relationship Type="http://schemas.openxmlformats.org/officeDocument/2006/relationships/image" Target="/xl/media/image74.png" Id="rId74" /><Relationship Type="http://schemas.openxmlformats.org/officeDocument/2006/relationships/image" Target="/xl/media/image75.png" Id="rId75" /><Relationship Type="http://schemas.openxmlformats.org/officeDocument/2006/relationships/image" Target="/xl/media/image76.png" Id="rId76" /><Relationship Type="http://schemas.openxmlformats.org/officeDocument/2006/relationships/image" Target="/xl/media/image77.png" Id="rId77" /><Relationship Type="http://schemas.openxmlformats.org/officeDocument/2006/relationships/image" Target="/xl/media/image78.png" Id="rId78" /><Relationship Type="http://schemas.openxmlformats.org/officeDocument/2006/relationships/image" Target="/xl/media/image79.png" Id="rId79" /><Relationship Type="http://schemas.openxmlformats.org/officeDocument/2006/relationships/image" Target="/xl/media/image80.png" Id="rId80" /><Relationship Type="http://schemas.openxmlformats.org/officeDocument/2006/relationships/image" Target="/xl/media/image81.png" Id="rId81" /><Relationship Type="http://schemas.openxmlformats.org/officeDocument/2006/relationships/image" Target="/xl/media/image82.png" Id="rId82" /><Relationship Type="http://schemas.openxmlformats.org/officeDocument/2006/relationships/image" Target="/xl/media/image83.png" Id="rId83" /><Relationship Type="http://schemas.openxmlformats.org/officeDocument/2006/relationships/image" Target="/xl/media/image84.png" Id="rId84" /><Relationship Type="http://schemas.openxmlformats.org/officeDocument/2006/relationships/image" Target="/xl/media/image85.png" Id="rId85" /><Relationship Type="http://schemas.openxmlformats.org/officeDocument/2006/relationships/image" Target="/xl/media/image86.png" Id="rId86" /><Relationship Type="http://schemas.openxmlformats.org/officeDocument/2006/relationships/image" Target="/xl/media/image87.png" Id="rId87" /></Relationships>
</file>

<file path=xl/drawings/_rels/drawing10.xml.rels><Relationships xmlns="http://schemas.openxmlformats.org/package/2006/relationships"><Relationship Type="http://schemas.openxmlformats.org/officeDocument/2006/relationships/image" Target="/xl/media/image447.png" Id="rId1" /><Relationship Type="http://schemas.openxmlformats.org/officeDocument/2006/relationships/image" Target="/xl/media/image448.png" Id="rId2" /><Relationship Type="http://schemas.openxmlformats.org/officeDocument/2006/relationships/image" Target="/xl/media/image449.png" Id="rId3" /><Relationship Type="http://schemas.openxmlformats.org/officeDocument/2006/relationships/image" Target="/xl/media/image450.png" Id="rId4" /><Relationship Type="http://schemas.openxmlformats.org/officeDocument/2006/relationships/image" Target="/xl/media/image451.png" Id="rId5" /><Relationship Type="http://schemas.openxmlformats.org/officeDocument/2006/relationships/image" Target="/xl/media/image452.png" Id="rId6" /><Relationship Type="http://schemas.openxmlformats.org/officeDocument/2006/relationships/image" Target="/xl/media/image453.png" Id="rId7" /><Relationship Type="http://schemas.openxmlformats.org/officeDocument/2006/relationships/image" Target="/xl/media/image454.png" Id="rId8" /><Relationship Type="http://schemas.openxmlformats.org/officeDocument/2006/relationships/image" Target="/xl/media/image455.png" Id="rId9" /><Relationship Type="http://schemas.openxmlformats.org/officeDocument/2006/relationships/image" Target="/xl/media/image456.png" Id="rId10" /><Relationship Type="http://schemas.openxmlformats.org/officeDocument/2006/relationships/image" Target="/xl/media/image457.png" Id="rId11" /><Relationship Type="http://schemas.openxmlformats.org/officeDocument/2006/relationships/image" Target="/xl/media/image458.png" Id="rId12" /><Relationship Type="http://schemas.openxmlformats.org/officeDocument/2006/relationships/image" Target="/xl/media/image459.png" Id="rId13" /><Relationship Type="http://schemas.openxmlformats.org/officeDocument/2006/relationships/image" Target="/xl/media/image460.png" Id="rId14" /><Relationship Type="http://schemas.openxmlformats.org/officeDocument/2006/relationships/image" Target="/xl/media/image461.png" Id="rId15" /><Relationship Type="http://schemas.openxmlformats.org/officeDocument/2006/relationships/image" Target="/xl/media/image462.png" Id="rId16" /><Relationship Type="http://schemas.openxmlformats.org/officeDocument/2006/relationships/image" Target="/xl/media/image463.png" Id="rId17" /><Relationship Type="http://schemas.openxmlformats.org/officeDocument/2006/relationships/image" Target="/xl/media/image464.png" Id="rId18" /><Relationship Type="http://schemas.openxmlformats.org/officeDocument/2006/relationships/image" Target="/xl/media/image465.png" Id="rId19" /><Relationship Type="http://schemas.openxmlformats.org/officeDocument/2006/relationships/image" Target="/xl/media/image466.png" Id="rId20" /><Relationship Type="http://schemas.openxmlformats.org/officeDocument/2006/relationships/image" Target="/xl/media/image467.png" Id="rId21" /></Relationships>
</file>

<file path=xl/drawings/_rels/drawing11.xml.rels><Relationships xmlns="http://schemas.openxmlformats.org/package/2006/relationships"><Relationship Type="http://schemas.openxmlformats.org/officeDocument/2006/relationships/image" Target="/xl/media/image468.png" Id="rId1" /><Relationship Type="http://schemas.openxmlformats.org/officeDocument/2006/relationships/image" Target="/xl/media/image469.png" Id="rId2" /><Relationship Type="http://schemas.openxmlformats.org/officeDocument/2006/relationships/image" Target="/xl/media/image470.png" Id="rId3" /><Relationship Type="http://schemas.openxmlformats.org/officeDocument/2006/relationships/image" Target="/xl/media/image471.png" Id="rId4" /><Relationship Type="http://schemas.openxmlformats.org/officeDocument/2006/relationships/image" Target="/xl/media/image472.png" Id="rId5" /><Relationship Type="http://schemas.openxmlformats.org/officeDocument/2006/relationships/image" Target="/xl/media/image473.png" Id="rId6" /><Relationship Type="http://schemas.openxmlformats.org/officeDocument/2006/relationships/image" Target="/xl/media/image474.png" Id="rId7" /><Relationship Type="http://schemas.openxmlformats.org/officeDocument/2006/relationships/image" Target="/xl/media/image475.png" Id="rId8" /><Relationship Type="http://schemas.openxmlformats.org/officeDocument/2006/relationships/image" Target="/xl/media/image476.png" Id="rId9" /><Relationship Type="http://schemas.openxmlformats.org/officeDocument/2006/relationships/image" Target="/xl/media/image477.png" Id="rId10" /><Relationship Type="http://schemas.openxmlformats.org/officeDocument/2006/relationships/image" Target="/xl/media/image478.png" Id="rId11" /><Relationship Type="http://schemas.openxmlformats.org/officeDocument/2006/relationships/image" Target="/xl/media/image479.png" Id="rId12" /><Relationship Type="http://schemas.openxmlformats.org/officeDocument/2006/relationships/image" Target="/xl/media/image480.png" Id="rId13" /><Relationship Type="http://schemas.openxmlformats.org/officeDocument/2006/relationships/image" Target="/xl/media/image481.png" Id="rId14" /><Relationship Type="http://schemas.openxmlformats.org/officeDocument/2006/relationships/image" Target="/xl/media/image482.png" Id="rId15" /><Relationship Type="http://schemas.openxmlformats.org/officeDocument/2006/relationships/image" Target="/xl/media/image483.png" Id="rId16" /><Relationship Type="http://schemas.openxmlformats.org/officeDocument/2006/relationships/image" Target="/xl/media/image484.png" Id="rId17" /><Relationship Type="http://schemas.openxmlformats.org/officeDocument/2006/relationships/image" Target="/xl/media/image485.png" Id="rId18" /><Relationship Type="http://schemas.openxmlformats.org/officeDocument/2006/relationships/image" Target="/xl/media/image486.png" Id="rId19" /><Relationship Type="http://schemas.openxmlformats.org/officeDocument/2006/relationships/image" Target="/xl/media/image487.png" Id="rId20" /><Relationship Type="http://schemas.openxmlformats.org/officeDocument/2006/relationships/image" Target="/xl/media/image488.png" Id="rId21" /><Relationship Type="http://schemas.openxmlformats.org/officeDocument/2006/relationships/image" Target="/xl/media/image489.png" Id="rId22" /></Relationships>
</file>

<file path=xl/drawings/_rels/drawing12.xml.rels><Relationships xmlns="http://schemas.openxmlformats.org/package/2006/relationships"><Relationship Type="http://schemas.openxmlformats.org/officeDocument/2006/relationships/image" Target="/xl/media/image490.png" Id="rId1" /><Relationship Type="http://schemas.openxmlformats.org/officeDocument/2006/relationships/image" Target="/xl/media/image491.png" Id="rId2" /><Relationship Type="http://schemas.openxmlformats.org/officeDocument/2006/relationships/image" Target="/xl/media/image492.png" Id="rId3" /><Relationship Type="http://schemas.openxmlformats.org/officeDocument/2006/relationships/image" Target="/xl/media/image493.png" Id="rId4" /><Relationship Type="http://schemas.openxmlformats.org/officeDocument/2006/relationships/image" Target="/xl/media/image494.png" Id="rId5" /><Relationship Type="http://schemas.openxmlformats.org/officeDocument/2006/relationships/image" Target="/xl/media/image495.png" Id="rId6" /><Relationship Type="http://schemas.openxmlformats.org/officeDocument/2006/relationships/image" Target="/xl/media/image496.png" Id="rId7" /><Relationship Type="http://schemas.openxmlformats.org/officeDocument/2006/relationships/image" Target="/xl/media/image497.png" Id="rId8" /><Relationship Type="http://schemas.openxmlformats.org/officeDocument/2006/relationships/image" Target="/xl/media/image498.png" Id="rId9" /><Relationship Type="http://schemas.openxmlformats.org/officeDocument/2006/relationships/image" Target="/xl/media/image499.png" Id="rId10" /><Relationship Type="http://schemas.openxmlformats.org/officeDocument/2006/relationships/image" Target="/xl/media/image500.png" Id="rId11" /><Relationship Type="http://schemas.openxmlformats.org/officeDocument/2006/relationships/image" Target="/xl/media/image501.png" Id="rId12" /><Relationship Type="http://schemas.openxmlformats.org/officeDocument/2006/relationships/image" Target="/xl/media/image502.png" Id="rId13" /><Relationship Type="http://schemas.openxmlformats.org/officeDocument/2006/relationships/image" Target="/xl/media/image503.png" Id="rId14" /><Relationship Type="http://schemas.openxmlformats.org/officeDocument/2006/relationships/image" Target="/xl/media/image504.png" Id="rId15" /><Relationship Type="http://schemas.openxmlformats.org/officeDocument/2006/relationships/image" Target="/xl/media/image505.png" Id="rId16" /><Relationship Type="http://schemas.openxmlformats.org/officeDocument/2006/relationships/image" Target="/xl/media/image506.png" Id="rId17" /><Relationship Type="http://schemas.openxmlformats.org/officeDocument/2006/relationships/image" Target="/xl/media/image507.png" Id="rId18" /><Relationship Type="http://schemas.openxmlformats.org/officeDocument/2006/relationships/image" Target="/xl/media/image508.png" Id="rId19" /><Relationship Type="http://schemas.openxmlformats.org/officeDocument/2006/relationships/image" Target="/xl/media/image509.png" Id="rId20" /><Relationship Type="http://schemas.openxmlformats.org/officeDocument/2006/relationships/image" Target="/xl/media/image510.png" Id="rId21" /></Relationships>
</file>

<file path=xl/drawings/_rels/drawing13.xml.rels><Relationships xmlns="http://schemas.openxmlformats.org/package/2006/relationships"><Relationship Type="http://schemas.openxmlformats.org/officeDocument/2006/relationships/image" Target="/xl/media/image511.png" Id="rId1" /><Relationship Type="http://schemas.openxmlformats.org/officeDocument/2006/relationships/image" Target="/xl/media/image512.png" Id="rId2" /><Relationship Type="http://schemas.openxmlformats.org/officeDocument/2006/relationships/image" Target="/xl/media/image513.png" Id="rId3" /><Relationship Type="http://schemas.openxmlformats.org/officeDocument/2006/relationships/image" Target="/xl/media/image514.png" Id="rId4" /><Relationship Type="http://schemas.openxmlformats.org/officeDocument/2006/relationships/image" Target="/xl/media/image515.png" Id="rId5" /><Relationship Type="http://schemas.openxmlformats.org/officeDocument/2006/relationships/image" Target="/xl/media/image516.png" Id="rId6" /><Relationship Type="http://schemas.openxmlformats.org/officeDocument/2006/relationships/image" Target="/xl/media/image517.png" Id="rId7" /><Relationship Type="http://schemas.openxmlformats.org/officeDocument/2006/relationships/image" Target="/xl/media/image518.png" Id="rId8" /><Relationship Type="http://schemas.openxmlformats.org/officeDocument/2006/relationships/image" Target="/xl/media/image519.png" Id="rId9" /><Relationship Type="http://schemas.openxmlformats.org/officeDocument/2006/relationships/image" Target="/xl/media/image520.png" Id="rId10" /><Relationship Type="http://schemas.openxmlformats.org/officeDocument/2006/relationships/image" Target="/xl/media/image521.png" Id="rId11" /><Relationship Type="http://schemas.openxmlformats.org/officeDocument/2006/relationships/image" Target="/xl/media/image522.png" Id="rId12" /><Relationship Type="http://schemas.openxmlformats.org/officeDocument/2006/relationships/image" Target="/xl/media/image523.png" Id="rId13" /><Relationship Type="http://schemas.openxmlformats.org/officeDocument/2006/relationships/image" Target="/xl/media/image524.png" Id="rId14" /><Relationship Type="http://schemas.openxmlformats.org/officeDocument/2006/relationships/image" Target="/xl/media/image525.png" Id="rId15" /><Relationship Type="http://schemas.openxmlformats.org/officeDocument/2006/relationships/image" Target="/xl/media/image526.png" Id="rId16" /><Relationship Type="http://schemas.openxmlformats.org/officeDocument/2006/relationships/image" Target="/xl/media/image527.png" Id="rId17" /><Relationship Type="http://schemas.openxmlformats.org/officeDocument/2006/relationships/image" Target="/xl/media/image528.png" Id="rId18" /><Relationship Type="http://schemas.openxmlformats.org/officeDocument/2006/relationships/image" Target="/xl/media/image529.png" Id="rId19" /><Relationship Type="http://schemas.openxmlformats.org/officeDocument/2006/relationships/image" Target="/xl/media/image530.png" Id="rId20" /><Relationship Type="http://schemas.openxmlformats.org/officeDocument/2006/relationships/image" Target="/xl/media/image531.png" Id="rId21" /><Relationship Type="http://schemas.openxmlformats.org/officeDocument/2006/relationships/image" Target="/xl/media/image532.png" Id="rId22" /><Relationship Type="http://schemas.openxmlformats.org/officeDocument/2006/relationships/image" Target="/xl/media/image533.png" Id="rId23" /><Relationship Type="http://schemas.openxmlformats.org/officeDocument/2006/relationships/image" Target="/xl/media/image534.png" Id="rId24" /></Relationships>
</file>

<file path=xl/drawings/_rels/drawing14.xml.rels><Relationships xmlns="http://schemas.openxmlformats.org/package/2006/relationships"><Relationship Type="http://schemas.openxmlformats.org/officeDocument/2006/relationships/image" Target="/xl/media/image535.png" Id="rId1" /><Relationship Type="http://schemas.openxmlformats.org/officeDocument/2006/relationships/image" Target="/xl/media/image536.png" Id="rId2" /><Relationship Type="http://schemas.openxmlformats.org/officeDocument/2006/relationships/image" Target="/xl/media/image537.png" Id="rId3" /><Relationship Type="http://schemas.openxmlformats.org/officeDocument/2006/relationships/image" Target="/xl/media/image538.png" Id="rId4" /><Relationship Type="http://schemas.openxmlformats.org/officeDocument/2006/relationships/image" Target="/xl/media/image539.png" Id="rId5" /><Relationship Type="http://schemas.openxmlformats.org/officeDocument/2006/relationships/image" Target="/xl/media/image540.png" Id="rId6" /><Relationship Type="http://schemas.openxmlformats.org/officeDocument/2006/relationships/image" Target="/xl/media/image541.png" Id="rId7" /><Relationship Type="http://schemas.openxmlformats.org/officeDocument/2006/relationships/image" Target="/xl/media/image542.png" Id="rId8" /><Relationship Type="http://schemas.openxmlformats.org/officeDocument/2006/relationships/image" Target="/xl/media/image543.png" Id="rId9" /><Relationship Type="http://schemas.openxmlformats.org/officeDocument/2006/relationships/image" Target="/xl/media/image544.png" Id="rId10" /><Relationship Type="http://schemas.openxmlformats.org/officeDocument/2006/relationships/image" Target="/xl/media/image545.png" Id="rId11" /><Relationship Type="http://schemas.openxmlformats.org/officeDocument/2006/relationships/image" Target="/xl/media/image546.png" Id="rId12" /><Relationship Type="http://schemas.openxmlformats.org/officeDocument/2006/relationships/image" Target="/xl/media/image547.png" Id="rId13" /><Relationship Type="http://schemas.openxmlformats.org/officeDocument/2006/relationships/image" Target="/xl/media/image548.png" Id="rId14" /><Relationship Type="http://schemas.openxmlformats.org/officeDocument/2006/relationships/image" Target="/xl/media/image549.png" Id="rId15" /><Relationship Type="http://schemas.openxmlformats.org/officeDocument/2006/relationships/image" Target="/xl/media/image550.png" Id="rId16" /><Relationship Type="http://schemas.openxmlformats.org/officeDocument/2006/relationships/image" Target="/xl/media/image551.png" Id="rId17" /><Relationship Type="http://schemas.openxmlformats.org/officeDocument/2006/relationships/image" Target="/xl/media/image552.png" Id="rId18" /><Relationship Type="http://schemas.openxmlformats.org/officeDocument/2006/relationships/image" Target="/xl/media/image553.png" Id="rId19" /><Relationship Type="http://schemas.openxmlformats.org/officeDocument/2006/relationships/image" Target="/xl/media/image554.png" Id="rId20" /><Relationship Type="http://schemas.openxmlformats.org/officeDocument/2006/relationships/image" Target="/xl/media/image555.png" Id="rId21" /><Relationship Type="http://schemas.openxmlformats.org/officeDocument/2006/relationships/image" Target="/xl/media/image556.png" Id="rId22" /><Relationship Type="http://schemas.openxmlformats.org/officeDocument/2006/relationships/image" Target="/xl/media/image557.png" Id="rId23" /><Relationship Type="http://schemas.openxmlformats.org/officeDocument/2006/relationships/image" Target="/xl/media/image558.png" Id="rId24" /><Relationship Type="http://schemas.openxmlformats.org/officeDocument/2006/relationships/image" Target="/xl/media/image559.png" Id="rId25" /><Relationship Type="http://schemas.openxmlformats.org/officeDocument/2006/relationships/image" Target="/xl/media/image560.png" Id="rId26" /><Relationship Type="http://schemas.openxmlformats.org/officeDocument/2006/relationships/image" Target="/xl/media/image561.png" Id="rId27" /><Relationship Type="http://schemas.openxmlformats.org/officeDocument/2006/relationships/image" Target="/xl/media/image562.png" Id="rId28" /><Relationship Type="http://schemas.openxmlformats.org/officeDocument/2006/relationships/image" Target="/xl/media/image563.png" Id="rId29" /><Relationship Type="http://schemas.openxmlformats.org/officeDocument/2006/relationships/image" Target="/xl/media/image564.png" Id="rId30" /><Relationship Type="http://schemas.openxmlformats.org/officeDocument/2006/relationships/image" Target="/xl/media/image565.png" Id="rId31" /><Relationship Type="http://schemas.openxmlformats.org/officeDocument/2006/relationships/image" Target="/xl/media/image566.png" Id="rId32" /><Relationship Type="http://schemas.openxmlformats.org/officeDocument/2006/relationships/image" Target="/xl/media/image567.png" Id="rId33" /><Relationship Type="http://schemas.openxmlformats.org/officeDocument/2006/relationships/image" Target="/xl/media/image568.png" Id="rId34" /><Relationship Type="http://schemas.openxmlformats.org/officeDocument/2006/relationships/image" Target="/xl/media/image569.png" Id="rId35" /><Relationship Type="http://schemas.openxmlformats.org/officeDocument/2006/relationships/image" Target="/xl/media/image570.png" Id="rId36" /><Relationship Type="http://schemas.openxmlformats.org/officeDocument/2006/relationships/image" Target="/xl/media/image571.png" Id="rId37" /><Relationship Type="http://schemas.openxmlformats.org/officeDocument/2006/relationships/image" Target="/xl/media/image572.png" Id="rId38" /></Relationships>
</file>

<file path=xl/drawings/_rels/drawing15.xml.rels><Relationships xmlns="http://schemas.openxmlformats.org/package/2006/relationships"><Relationship Type="http://schemas.openxmlformats.org/officeDocument/2006/relationships/image" Target="/xl/media/image573.png" Id="rId1" /><Relationship Type="http://schemas.openxmlformats.org/officeDocument/2006/relationships/image" Target="/xl/media/image574.png" Id="rId2" /><Relationship Type="http://schemas.openxmlformats.org/officeDocument/2006/relationships/image" Target="/xl/media/image575.png" Id="rId3" /><Relationship Type="http://schemas.openxmlformats.org/officeDocument/2006/relationships/image" Target="/xl/media/image576.png" Id="rId4" /><Relationship Type="http://schemas.openxmlformats.org/officeDocument/2006/relationships/image" Target="/xl/media/image577.png" Id="rId5" /><Relationship Type="http://schemas.openxmlformats.org/officeDocument/2006/relationships/image" Target="/xl/media/image578.png" Id="rId6" /><Relationship Type="http://schemas.openxmlformats.org/officeDocument/2006/relationships/image" Target="/xl/media/image579.png" Id="rId7" /><Relationship Type="http://schemas.openxmlformats.org/officeDocument/2006/relationships/image" Target="/xl/media/image580.png" Id="rId8" /><Relationship Type="http://schemas.openxmlformats.org/officeDocument/2006/relationships/image" Target="/xl/media/image581.png" Id="rId9" /><Relationship Type="http://schemas.openxmlformats.org/officeDocument/2006/relationships/image" Target="/xl/media/image582.png" Id="rId10" /><Relationship Type="http://schemas.openxmlformats.org/officeDocument/2006/relationships/image" Target="/xl/media/image583.png" Id="rId11" /><Relationship Type="http://schemas.openxmlformats.org/officeDocument/2006/relationships/image" Target="/xl/media/image584.png" Id="rId12" /><Relationship Type="http://schemas.openxmlformats.org/officeDocument/2006/relationships/image" Target="/xl/media/image585.png" Id="rId13" /><Relationship Type="http://schemas.openxmlformats.org/officeDocument/2006/relationships/image" Target="/xl/media/image586.png" Id="rId14" /><Relationship Type="http://schemas.openxmlformats.org/officeDocument/2006/relationships/image" Target="/xl/media/image587.png" Id="rId15" /><Relationship Type="http://schemas.openxmlformats.org/officeDocument/2006/relationships/image" Target="/xl/media/image588.png" Id="rId16" /><Relationship Type="http://schemas.openxmlformats.org/officeDocument/2006/relationships/image" Target="/xl/media/image589.png" Id="rId17" /><Relationship Type="http://schemas.openxmlformats.org/officeDocument/2006/relationships/image" Target="/xl/media/image590.png" Id="rId18" /><Relationship Type="http://schemas.openxmlformats.org/officeDocument/2006/relationships/image" Target="/xl/media/image591.png" Id="rId19" /><Relationship Type="http://schemas.openxmlformats.org/officeDocument/2006/relationships/image" Target="/xl/media/image592.png" Id="rId20" /><Relationship Type="http://schemas.openxmlformats.org/officeDocument/2006/relationships/image" Target="/xl/media/image593.png" Id="rId21" /></Relationships>
</file>

<file path=xl/drawings/_rels/drawing16.xml.rels><Relationships xmlns="http://schemas.openxmlformats.org/package/2006/relationships"><Relationship Type="http://schemas.openxmlformats.org/officeDocument/2006/relationships/image" Target="/xl/media/image594.png" Id="rId1" /><Relationship Type="http://schemas.openxmlformats.org/officeDocument/2006/relationships/image" Target="/xl/media/image595.png" Id="rId2" /><Relationship Type="http://schemas.openxmlformats.org/officeDocument/2006/relationships/image" Target="/xl/media/image596.png" Id="rId3" /><Relationship Type="http://schemas.openxmlformats.org/officeDocument/2006/relationships/image" Target="/xl/media/image597.png" Id="rId4" /><Relationship Type="http://schemas.openxmlformats.org/officeDocument/2006/relationships/image" Target="/xl/media/image598.png" Id="rId5" /><Relationship Type="http://schemas.openxmlformats.org/officeDocument/2006/relationships/image" Target="/xl/media/image599.png" Id="rId6" /><Relationship Type="http://schemas.openxmlformats.org/officeDocument/2006/relationships/image" Target="/xl/media/image600.png" Id="rId7" /><Relationship Type="http://schemas.openxmlformats.org/officeDocument/2006/relationships/image" Target="/xl/media/image601.png" Id="rId8" /><Relationship Type="http://schemas.openxmlformats.org/officeDocument/2006/relationships/image" Target="/xl/media/image602.png" Id="rId9" /><Relationship Type="http://schemas.openxmlformats.org/officeDocument/2006/relationships/image" Target="/xl/media/image603.png" Id="rId10" /><Relationship Type="http://schemas.openxmlformats.org/officeDocument/2006/relationships/image" Target="/xl/media/image604.png" Id="rId11" /><Relationship Type="http://schemas.openxmlformats.org/officeDocument/2006/relationships/image" Target="/xl/media/image605.png" Id="rId12" /><Relationship Type="http://schemas.openxmlformats.org/officeDocument/2006/relationships/image" Target="/xl/media/image606.png" Id="rId13" /><Relationship Type="http://schemas.openxmlformats.org/officeDocument/2006/relationships/image" Target="/xl/media/image607.png" Id="rId14" /><Relationship Type="http://schemas.openxmlformats.org/officeDocument/2006/relationships/image" Target="/xl/media/image608.png" Id="rId15" /><Relationship Type="http://schemas.openxmlformats.org/officeDocument/2006/relationships/image" Target="/xl/media/image609.png" Id="rId16" /><Relationship Type="http://schemas.openxmlformats.org/officeDocument/2006/relationships/image" Target="/xl/media/image610.png" Id="rId17" /><Relationship Type="http://schemas.openxmlformats.org/officeDocument/2006/relationships/image" Target="/xl/media/image611.png" Id="rId18" /></Relationships>
</file>

<file path=xl/drawings/_rels/drawing17.xml.rels><Relationships xmlns="http://schemas.openxmlformats.org/package/2006/relationships"><Relationship Type="http://schemas.openxmlformats.org/officeDocument/2006/relationships/image" Target="/xl/media/image612.png" Id="rId1" /><Relationship Type="http://schemas.openxmlformats.org/officeDocument/2006/relationships/image" Target="/xl/media/image613.png" Id="rId2" /><Relationship Type="http://schemas.openxmlformats.org/officeDocument/2006/relationships/image" Target="/xl/media/image614.png" Id="rId3" /><Relationship Type="http://schemas.openxmlformats.org/officeDocument/2006/relationships/image" Target="/xl/media/image615.png" Id="rId4" /><Relationship Type="http://schemas.openxmlformats.org/officeDocument/2006/relationships/image" Target="/xl/media/image616.png" Id="rId5" /><Relationship Type="http://schemas.openxmlformats.org/officeDocument/2006/relationships/image" Target="/xl/media/image617.png" Id="rId6" /><Relationship Type="http://schemas.openxmlformats.org/officeDocument/2006/relationships/image" Target="/xl/media/image618.png" Id="rId7" /><Relationship Type="http://schemas.openxmlformats.org/officeDocument/2006/relationships/image" Target="/xl/media/image619.png" Id="rId8" /><Relationship Type="http://schemas.openxmlformats.org/officeDocument/2006/relationships/image" Target="/xl/media/image620.png" Id="rId9" /><Relationship Type="http://schemas.openxmlformats.org/officeDocument/2006/relationships/image" Target="/xl/media/image621.png" Id="rId10" /><Relationship Type="http://schemas.openxmlformats.org/officeDocument/2006/relationships/image" Target="/xl/media/image622.png" Id="rId11" /><Relationship Type="http://schemas.openxmlformats.org/officeDocument/2006/relationships/image" Target="/xl/media/image623.png" Id="rId12" /><Relationship Type="http://schemas.openxmlformats.org/officeDocument/2006/relationships/image" Target="/xl/media/image624.png" Id="rId13" /><Relationship Type="http://schemas.openxmlformats.org/officeDocument/2006/relationships/image" Target="/xl/media/image625.png" Id="rId14" /><Relationship Type="http://schemas.openxmlformats.org/officeDocument/2006/relationships/image" Target="/xl/media/image626.png" Id="rId15" /><Relationship Type="http://schemas.openxmlformats.org/officeDocument/2006/relationships/image" Target="/xl/media/image627.png" Id="rId16" /><Relationship Type="http://schemas.openxmlformats.org/officeDocument/2006/relationships/image" Target="/xl/media/image628.png" Id="rId17" /><Relationship Type="http://schemas.openxmlformats.org/officeDocument/2006/relationships/image" Target="/xl/media/image629.png" Id="rId18" /><Relationship Type="http://schemas.openxmlformats.org/officeDocument/2006/relationships/image" Target="/xl/media/image630.png" Id="rId19" /><Relationship Type="http://schemas.openxmlformats.org/officeDocument/2006/relationships/image" Target="/xl/media/image631.png" Id="rId20" /><Relationship Type="http://schemas.openxmlformats.org/officeDocument/2006/relationships/image" Target="/xl/media/image632.png" Id="rId21" /></Relationships>
</file>

<file path=xl/drawings/_rels/drawing18.xml.rels><Relationships xmlns="http://schemas.openxmlformats.org/package/2006/relationships"><Relationship Type="http://schemas.openxmlformats.org/officeDocument/2006/relationships/image" Target="/xl/media/image633.png" Id="rId1" /><Relationship Type="http://schemas.openxmlformats.org/officeDocument/2006/relationships/image" Target="/xl/media/image634.png" Id="rId2" /><Relationship Type="http://schemas.openxmlformats.org/officeDocument/2006/relationships/image" Target="/xl/media/image635.png" Id="rId3" /><Relationship Type="http://schemas.openxmlformats.org/officeDocument/2006/relationships/image" Target="/xl/media/image636.png" Id="rId4" /><Relationship Type="http://schemas.openxmlformats.org/officeDocument/2006/relationships/image" Target="/xl/media/image637.png" Id="rId5" /><Relationship Type="http://schemas.openxmlformats.org/officeDocument/2006/relationships/image" Target="/xl/media/image638.png" Id="rId6" /><Relationship Type="http://schemas.openxmlformats.org/officeDocument/2006/relationships/image" Target="/xl/media/image639.png" Id="rId7" /><Relationship Type="http://schemas.openxmlformats.org/officeDocument/2006/relationships/image" Target="/xl/media/image640.png" Id="rId8" /><Relationship Type="http://schemas.openxmlformats.org/officeDocument/2006/relationships/image" Target="/xl/media/image641.png" Id="rId9" /><Relationship Type="http://schemas.openxmlformats.org/officeDocument/2006/relationships/image" Target="/xl/media/image642.png" Id="rId10" /><Relationship Type="http://schemas.openxmlformats.org/officeDocument/2006/relationships/image" Target="/xl/media/image643.png" Id="rId11" /><Relationship Type="http://schemas.openxmlformats.org/officeDocument/2006/relationships/image" Target="/xl/media/image644.png" Id="rId12" /><Relationship Type="http://schemas.openxmlformats.org/officeDocument/2006/relationships/image" Target="/xl/media/image645.png" Id="rId13" /><Relationship Type="http://schemas.openxmlformats.org/officeDocument/2006/relationships/image" Target="/xl/media/image646.png" Id="rId14" /><Relationship Type="http://schemas.openxmlformats.org/officeDocument/2006/relationships/image" Target="/xl/media/image647.png" Id="rId15" /><Relationship Type="http://schemas.openxmlformats.org/officeDocument/2006/relationships/image" Target="/xl/media/image648.png" Id="rId16" /><Relationship Type="http://schemas.openxmlformats.org/officeDocument/2006/relationships/image" Target="/xl/media/image649.png" Id="rId17" /><Relationship Type="http://schemas.openxmlformats.org/officeDocument/2006/relationships/image" Target="/xl/media/image650.png" Id="rId18" /><Relationship Type="http://schemas.openxmlformats.org/officeDocument/2006/relationships/image" Target="/xl/media/image651.png" Id="rId19" /><Relationship Type="http://schemas.openxmlformats.org/officeDocument/2006/relationships/image" Target="/xl/media/image652.png" Id="rId20" /><Relationship Type="http://schemas.openxmlformats.org/officeDocument/2006/relationships/image" Target="/xl/media/image653.png" Id="rId21" /></Relationships>
</file>

<file path=xl/drawings/_rels/drawing19.xml.rels><Relationships xmlns="http://schemas.openxmlformats.org/package/2006/relationships"><Relationship Type="http://schemas.openxmlformats.org/officeDocument/2006/relationships/image" Target="/xl/media/image654.png" Id="rId1" /><Relationship Type="http://schemas.openxmlformats.org/officeDocument/2006/relationships/image" Target="/xl/media/image655.png" Id="rId2" /><Relationship Type="http://schemas.openxmlformats.org/officeDocument/2006/relationships/image" Target="/xl/media/image656.png" Id="rId3" /><Relationship Type="http://schemas.openxmlformats.org/officeDocument/2006/relationships/image" Target="/xl/media/image657.png" Id="rId4" /><Relationship Type="http://schemas.openxmlformats.org/officeDocument/2006/relationships/image" Target="/xl/media/image658.png" Id="rId5" /><Relationship Type="http://schemas.openxmlformats.org/officeDocument/2006/relationships/image" Target="/xl/media/image659.png" Id="rId6" /><Relationship Type="http://schemas.openxmlformats.org/officeDocument/2006/relationships/image" Target="/xl/media/image660.png" Id="rId7" /><Relationship Type="http://schemas.openxmlformats.org/officeDocument/2006/relationships/image" Target="/xl/media/image661.png" Id="rId8" /><Relationship Type="http://schemas.openxmlformats.org/officeDocument/2006/relationships/image" Target="/xl/media/image662.png" Id="rId9" /><Relationship Type="http://schemas.openxmlformats.org/officeDocument/2006/relationships/image" Target="/xl/media/image663.png" Id="rId10" /><Relationship Type="http://schemas.openxmlformats.org/officeDocument/2006/relationships/image" Target="/xl/media/image664.png" Id="rId11" /><Relationship Type="http://schemas.openxmlformats.org/officeDocument/2006/relationships/image" Target="/xl/media/image665.png" Id="rId12" /><Relationship Type="http://schemas.openxmlformats.org/officeDocument/2006/relationships/image" Target="/xl/media/image666.png" Id="rId13" /><Relationship Type="http://schemas.openxmlformats.org/officeDocument/2006/relationships/image" Target="/xl/media/image667.png" Id="rId14" /><Relationship Type="http://schemas.openxmlformats.org/officeDocument/2006/relationships/image" Target="/xl/media/image668.png" Id="rId15" /><Relationship Type="http://schemas.openxmlformats.org/officeDocument/2006/relationships/image" Target="/xl/media/image669.png" Id="rId16" /><Relationship Type="http://schemas.openxmlformats.org/officeDocument/2006/relationships/image" Target="/xl/media/image670.png" Id="rId17" /><Relationship Type="http://schemas.openxmlformats.org/officeDocument/2006/relationships/image" Target="/xl/media/image671.png" Id="rId18" /></Relationships>
</file>

<file path=xl/drawings/_rels/drawing2.xml.rels><Relationships xmlns="http://schemas.openxmlformats.org/package/2006/relationships"><Relationship Type="http://schemas.openxmlformats.org/officeDocument/2006/relationships/image" Target="/xl/media/image88.png" Id="rId1" /><Relationship Type="http://schemas.openxmlformats.org/officeDocument/2006/relationships/image" Target="/xl/media/image89.png" Id="rId2" /><Relationship Type="http://schemas.openxmlformats.org/officeDocument/2006/relationships/image" Target="/xl/media/image90.png" Id="rId3" /><Relationship Type="http://schemas.openxmlformats.org/officeDocument/2006/relationships/image" Target="/xl/media/image91.png" Id="rId4" /><Relationship Type="http://schemas.openxmlformats.org/officeDocument/2006/relationships/image" Target="/xl/media/image92.png" Id="rId5" /><Relationship Type="http://schemas.openxmlformats.org/officeDocument/2006/relationships/image" Target="/xl/media/image93.png" Id="rId6" /><Relationship Type="http://schemas.openxmlformats.org/officeDocument/2006/relationships/image" Target="/xl/media/image94.png" Id="rId7" /><Relationship Type="http://schemas.openxmlformats.org/officeDocument/2006/relationships/image" Target="/xl/media/image95.png" Id="rId8" /><Relationship Type="http://schemas.openxmlformats.org/officeDocument/2006/relationships/image" Target="/xl/media/image96.png" Id="rId9" /><Relationship Type="http://schemas.openxmlformats.org/officeDocument/2006/relationships/image" Target="/xl/media/image97.png" Id="rId10" /><Relationship Type="http://schemas.openxmlformats.org/officeDocument/2006/relationships/image" Target="/xl/media/image98.png" Id="rId11" /><Relationship Type="http://schemas.openxmlformats.org/officeDocument/2006/relationships/image" Target="/xl/media/image99.png" Id="rId12" /><Relationship Type="http://schemas.openxmlformats.org/officeDocument/2006/relationships/image" Target="/xl/media/image100.png" Id="rId13" /><Relationship Type="http://schemas.openxmlformats.org/officeDocument/2006/relationships/image" Target="/xl/media/image101.png" Id="rId14" /><Relationship Type="http://schemas.openxmlformats.org/officeDocument/2006/relationships/image" Target="/xl/media/image102.png" Id="rId15" /><Relationship Type="http://schemas.openxmlformats.org/officeDocument/2006/relationships/image" Target="/xl/media/image103.png" Id="rId16" /><Relationship Type="http://schemas.openxmlformats.org/officeDocument/2006/relationships/image" Target="/xl/media/image104.png" Id="rId17" /><Relationship Type="http://schemas.openxmlformats.org/officeDocument/2006/relationships/image" Target="/xl/media/image105.png" Id="rId18" /><Relationship Type="http://schemas.openxmlformats.org/officeDocument/2006/relationships/image" Target="/xl/media/image106.png" Id="rId19" /><Relationship Type="http://schemas.openxmlformats.org/officeDocument/2006/relationships/image" Target="/xl/media/image107.png" Id="rId20" /><Relationship Type="http://schemas.openxmlformats.org/officeDocument/2006/relationships/image" Target="/xl/media/image108.png" Id="rId21" /><Relationship Type="http://schemas.openxmlformats.org/officeDocument/2006/relationships/image" Target="/xl/media/image109.png" Id="rId22" /><Relationship Type="http://schemas.openxmlformats.org/officeDocument/2006/relationships/image" Target="/xl/media/image110.png" Id="rId23" /><Relationship Type="http://schemas.openxmlformats.org/officeDocument/2006/relationships/image" Target="/xl/media/image111.png" Id="rId24" /><Relationship Type="http://schemas.openxmlformats.org/officeDocument/2006/relationships/image" Target="/xl/media/image112.png" Id="rId25" /><Relationship Type="http://schemas.openxmlformats.org/officeDocument/2006/relationships/image" Target="/xl/media/image113.png" Id="rId26" /><Relationship Type="http://schemas.openxmlformats.org/officeDocument/2006/relationships/image" Target="/xl/media/image114.png" Id="rId27" /><Relationship Type="http://schemas.openxmlformats.org/officeDocument/2006/relationships/image" Target="/xl/media/image115.png" Id="rId28" /><Relationship Type="http://schemas.openxmlformats.org/officeDocument/2006/relationships/image" Target="/xl/media/image116.png" Id="rId29" /><Relationship Type="http://schemas.openxmlformats.org/officeDocument/2006/relationships/image" Target="/xl/media/image117.png" Id="rId30" /><Relationship Type="http://schemas.openxmlformats.org/officeDocument/2006/relationships/image" Target="/xl/media/image118.png" Id="rId31" /><Relationship Type="http://schemas.openxmlformats.org/officeDocument/2006/relationships/image" Target="/xl/media/image119.png" Id="rId32" /><Relationship Type="http://schemas.openxmlformats.org/officeDocument/2006/relationships/image" Target="/xl/media/image120.png" Id="rId33" /><Relationship Type="http://schemas.openxmlformats.org/officeDocument/2006/relationships/image" Target="/xl/media/image121.png" Id="rId34" /><Relationship Type="http://schemas.openxmlformats.org/officeDocument/2006/relationships/image" Target="/xl/media/image122.png" Id="rId35" /><Relationship Type="http://schemas.openxmlformats.org/officeDocument/2006/relationships/image" Target="/xl/media/image123.png" Id="rId36" /><Relationship Type="http://schemas.openxmlformats.org/officeDocument/2006/relationships/image" Target="/xl/media/image124.png" Id="rId37" /><Relationship Type="http://schemas.openxmlformats.org/officeDocument/2006/relationships/image" Target="/xl/media/image125.png" Id="rId38" /><Relationship Type="http://schemas.openxmlformats.org/officeDocument/2006/relationships/image" Target="/xl/media/image126.png" Id="rId39" /><Relationship Type="http://schemas.openxmlformats.org/officeDocument/2006/relationships/image" Target="/xl/media/image127.png" Id="rId40" /><Relationship Type="http://schemas.openxmlformats.org/officeDocument/2006/relationships/image" Target="/xl/media/image128.png" Id="rId41" /><Relationship Type="http://schemas.openxmlformats.org/officeDocument/2006/relationships/image" Target="/xl/media/image129.png" Id="rId42" /><Relationship Type="http://schemas.openxmlformats.org/officeDocument/2006/relationships/image" Target="/xl/media/image130.png" Id="rId43" /><Relationship Type="http://schemas.openxmlformats.org/officeDocument/2006/relationships/image" Target="/xl/media/image131.png" Id="rId44" /><Relationship Type="http://schemas.openxmlformats.org/officeDocument/2006/relationships/image" Target="/xl/media/image132.png" Id="rId45" /><Relationship Type="http://schemas.openxmlformats.org/officeDocument/2006/relationships/image" Target="/xl/media/image133.png" Id="rId46" /></Relationships>
</file>

<file path=xl/drawings/_rels/drawing20.xml.rels><Relationships xmlns="http://schemas.openxmlformats.org/package/2006/relationships"><Relationship Type="http://schemas.openxmlformats.org/officeDocument/2006/relationships/image" Target="/xl/media/image672.png" Id="rId1" /><Relationship Type="http://schemas.openxmlformats.org/officeDocument/2006/relationships/image" Target="/xl/media/image673.png" Id="rId2" /><Relationship Type="http://schemas.openxmlformats.org/officeDocument/2006/relationships/image" Target="/xl/media/image674.png" Id="rId3" /><Relationship Type="http://schemas.openxmlformats.org/officeDocument/2006/relationships/image" Target="/xl/media/image675.png" Id="rId4" /><Relationship Type="http://schemas.openxmlformats.org/officeDocument/2006/relationships/image" Target="/xl/media/image676.png" Id="rId5" /><Relationship Type="http://schemas.openxmlformats.org/officeDocument/2006/relationships/image" Target="/xl/media/image677.png" Id="rId6" /><Relationship Type="http://schemas.openxmlformats.org/officeDocument/2006/relationships/image" Target="/xl/media/image678.png" Id="rId7" /><Relationship Type="http://schemas.openxmlformats.org/officeDocument/2006/relationships/image" Target="/xl/media/image679.png" Id="rId8" /><Relationship Type="http://schemas.openxmlformats.org/officeDocument/2006/relationships/image" Target="/xl/media/image680.png" Id="rId9" /><Relationship Type="http://schemas.openxmlformats.org/officeDocument/2006/relationships/image" Target="/xl/media/image681.png" Id="rId10" /><Relationship Type="http://schemas.openxmlformats.org/officeDocument/2006/relationships/image" Target="/xl/media/image682.png" Id="rId11" /><Relationship Type="http://schemas.openxmlformats.org/officeDocument/2006/relationships/image" Target="/xl/media/image683.png" Id="rId12" /><Relationship Type="http://schemas.openxmlformats.org/officeDocument/2006/relationships/image" Target="/xl/media/image684.png" Id="rId13" /><Relationship Type="http://schemas.openxmlformats.org/officeDocument/2006/relationships/image" Target="/xl/media/image685.png" Id="rId14" /><Relationship Type="http://schemas.openxmlformats.org/officeDocument/2006/relationships/image" Target="/xl/media/image686.png" Id="rId15" /><Relationship Type="http://schemas.openxmlformats.org/officeDocument/2006/relationships/image" Target="/xl/media/image687.png" Id="rId16" /><Relationship Type="http://schemas.openxmlformats.org/officeDocument/2006/relationships/image" Target="/xl/media/image688.png" Id="rId17" /><Relationship Type="http://schemas.openxmlformats.org/officeDocument/2006/relationships/image" Target="/xl/media/image689.png" Id="rId18" /><Relationship Type="http://schemas.openxmlformats.org/officeDocument/2006/relationships/image" Target="/xl/media/image690.png" Id="rId19" /><Relationship Type="http://schemas.openxmlformats.org/officeDocument/2006/relationships/image" Target="/xl/media/image691.png" Id="rId20" /><Relationship Type="http://schemas.openxmlformats.org/officeDocument/2006/relationships/image" Target="/xl/media/image692.png" Id="rId21" /><Relationship Type="http://schemas.openxmlformats.org/officeDocument/2006/relationships/image" Target="/xl/media/image693.png" Id="rId22" /></Relationships>
</file>

<file path=xl/drawings/_rels/drawing21.xml.rels><Relationships xmlns="http://schemas.openxmlformats.org/package/2006/relationships"><Relationship Type="http://schemas.openxmlformats.org/officeDocument/2006/relationships/image" Target="/xl/media/image694.png" Id="rId1" /><Relationship Type="http://schemas.openxmlformats.org/officeDocument/2006/relationships/image" Target="/xl/media/image695.png" Id="rId2" /><Relationship Type="http://schemas.openxmlformats.org/officeDocument/2006/relationships/image" Target="/xl/media/image696.png" Id="rId3" /><Relationship Type="http://schemas.openxmlformats.org/officeDocument/2006/relationships/image" Target="/xl/media/image697.png" Id="rId4" /><Relationship Type="http://schemas.openxmlformats.org/officeDocument/2006/relationships/image" Target="/xl/media/image698.png" Id="rId5" /><Relationship Type="http://schemas.openxmlformats.org/officeDocument/2006/relationships/image" Target="/xl/media/image699.png" Id="rId6" /><Relationship Type="http://schemas.openxmlformats.org/officeDocument/2006/relationships/image" Target="/xl/media/image700.png" Id="rId7" /><Relationship Type="http://schemas.openxmlformats.org/officeDocument/2006/relationships/image" Target="/xl/media/image701.png" Id="rId8" /><Relationship Type="http://schemas.openxmlformats.org/officeDocument/2006/relationships/image" Target="/xl/media/image702.png" Id="rId9" /><Relationship Type="http://schemas.openxmlformats.org/officeDocument/2006/relationships/image" Target="/xl/media/image703.png" Id="rId10" /><Relationship Type="http://schemas.openxmlformats.org/officeDocument/2006/relationships/image" Target="/xl/media/image704.png" Id="rId11" /><Relationship Type="http://schemas.openxmlformats.org/officeDocument/2006/relationships/image" Target="/xl/media/image705.png" Id="rId12" /><Relationship Type="http://schemas.openxmlformats.org/officeDocument/2006/relationships/image" Target="/xl/media/image706.png" Id="rId13" /><Relationship Type="http://schemas.openxmlformats.org/officeDocument/2006/relationships/image" Target="/xl/media/image707.png" Id="rId14" /><Relationship Type="http://schemas.openxmlformats.org/officeDocument/2006/relationships/image" Target="/xl/media/image708.png" Id="rId15" /><Relationship Type="http://schemas.openxmlformats.org/officeDocument/2006/relationships/image" Target="/xl/media/image709.png" Id="rId16" /><Relationship Type="http://schemas.openxmlformats.org/officeDocument/2006/relationships/image" Target="/xl/media/image710.png" Id="rId17" /></Relationships>
</file>

<file path=xl/drawings/_rels/drawing22.xml.rels><Relationships xmlns="http://schemas.openxmlformats.org/package/2006/relationships"><Relationship Type="http://schemas.openxmlformats.org/officeDocument/2006/relationships/image" Target="/xl/media/image711.png" Id="rId1" /><Relationship Type="http://schemas.openxmlformats.org/officeDocument/2006/relationships/image" Target="/xl/media/image712.png" Id="rId2" /><Relationship Type="http://schemas.openxmlformats.org/officeDocument/2006/relationships/image" Target="/xl/media/image713.png" Id="rId3" /><Relationship Type="http://schemas.openxmlformats.org/officeDocument/2006/relationships/image" Target="/xl/media/image714.png" Id="rId4" /><Relationship Type="http://schemas.openxmlformats.org/officeDocument/2006/relationships/image" Target="/xl/media/image715.png" Id="rId5" /><Relationship Type="http://schemas.openxmlformats.org/officeDocument/2006/relationships/image" Target="/xl/media/image716.png" Id="rId6" /><Relationship Type="http://schemas.openxmlformats.org/officeDocument/2006/relationships/image" Target="/xl/media/image717.png" Id="rId7" /><Relationship Type="http://schemas.openxmlformats.org/officeDocument/2006/relationships/image" Target="/xl/media/image718.png" Id="rId8" /><Relationship Type="http://schemas.openxmlformats.org/officeDocument/2006/relationships/image" Target="/xl/media/image719.png" Id="rId9" /><Relationship Type="http://schemas.openxmlformats.org/officeDocument/2006/relationships/image" Target="/xl/media/image720.png" Id="rId10" /><Relationship Type="http://schemas.openxmlformats.org/officeDocument/2006/relationships/image" Target="/xl/media/image721.png" Id="rId11" /><Relationship Type="http://schemas.openxmlformats.org/officeDocument/2006/relationships/image" Target="/xl/media/image722.png" Id="rId12" /><Relationship Type="http://schemas.openxmlformats.org/officeDocument/2006/relationships/image" Target="/xl/media/image723.png" Id="rId13" /><Relationship Type="http://schemas.openxmlformats.org/officeDocument/2006/relationships/image" Target="/xl/media/image724.png" Id="rId14" /><Relationship Type="http://schemas.openxmlformats.org/officeDocument/2006/relationships/image" Target="/xl/media/image725.png" Id="rId15" /><Relationship Type="http://schemas.openxmlformats.org/officeDocument/2006/relationships/image" Target="/xl/media/image726.png" Id="rId16" /><Relationship Type="http://schemas.openxmlformats.org/officeDocument/2006/relationships/image" Target="/xl/media/image727.png" Id="rId17" /><Relationship Type="http://schemas.openxmlformats.org/officeDocument/2006/relationships/image" Target="/xl/media/image728.png" Id="rId18" /><Relationship Type="http://schemas.openxmlformats.org/officeDocument/2006/relationships/image" Target="/xl/media/image729.png" Id="rId19" /></Relationships>
</file>

<file path=xl/drawings/_rels/drawing23.xml.rels><Relationships xmlns="http://schemas.openxmlformats.org/package/2006/relationships"><Relationship Type="http://schemas.openxmlformats.org/officeDocument/2006/relationships/image" Target="/xl/media/image730.png" Id="rId1" /><Relationship Type="http://schemas.openxmlformats.org/officeDocument/2006/relationships/image" Target="/xl/media/image731.png" Id="rId2" /><Relationship Type="http://schemas.openxmlformats.org/officeDocument/2006/relationships/image" Target="/xl/media/image732.png" Id="rId3" /><Relationship Type="http://schemas.openxmlformats.org/officeDocument/2006/relationships/image" Target="/xl/media/image733.png" Id="rId4" /><Relationship Type="http://schemas.openxmlformats.org/officeDocument/2006/relationships/image" Target="/xl/media/image734.png" Id="rId5" /><Relationship Type="http://schemas.openxmlformats.org/officeDocument/2006/relationships/image" Target="/xl/media/image735.png" Id="rId6" /><Relationship Type="http://schemas.openxmlformats.org/officeDocument/2006/relationships/image" Target="/xl/media/image736.png" Id="rId7" /><Relationship Type="http://schemas.openxmlformats.org/officeDocument/2006/relationships/image" Target="/xl/media/image737.png" Id="rId8" /><Relationship Type="http://schemas.openxmlformats.org/officeDocument/2006/relationships/image" Target="/xl/media/image738.png" Id="rId9" /><Relationship Type="http://schemas.openxmlformats.org/officeDocument/2006/relationships/image" Target="/xl/media/image739.png" Id="rId10" /><Relationship Type="http://schemas.openxmlformats.org/officeDocument/2006/relationships/image" Target="/xl/media/image740.png" Id="rId11" /><Relationship Type="http://schemas.openxmlformats.org/officeDocument/2006/relationships/image" Target="/xl/media/image741.png" Id="rId12" /><Relationship Type="http://schemas.openxmlformats.org/officeDocument/2006/relationships/image" Target="/xl/media/image742.png" Id="rId13" /><Relationship Type="http://schemas.openxmlformats.org/officeDocument/2006/relationships/image" Target="/xl/media/image743.png" Id="rId14" /><Relationship Type="http://schemas.openxmlformats.org/officeDocument/2006/relationships/image" Target="/xl/media/image744.png" Id="rId15" /><Relationship Type="http://schemas.openxmlformats.org/officeDocument/2006/relationships/image" Target="/xl/media/image745.png" Id="rId16" /><Relationship Type="http://schemas.openxmlformats.org/officeDocument/2006/relationships/image" Target="/xl/media/image746.png" Id="rId17" /><Relationship Type="http://schemas.openxmlformats.org/officeDocument/2006/relationships/image" Target="/xl/media/image747.png" Id="rId18" /><Relationship Type="http://schemas.openxmlformats.org/officeDocument/2006/relationships/image" Target="/xl/media/image748.png" Id="rId19" /><Relationship Type="http://schemas.openxmlformats.org/officeDocument/2006/relationships/image" Target="/xl/media/image749.png" Id="rId20" /><Relationship Type="http://schemas.openxmlformats.org/officeDocument/2006/relationships/image" Target="/xl/media/image750.png" Id="rId21" /><Relationship Type="http://schemas.openxmlformats.org/officeDocument/2006/relationships/image" Target="/xl/media/image751.png" Id="rId22" /><Relationship Type="http://schemas.openxmlformats.org/officeDocument/2006/relationships/image" Target="/xl/media/image752.png" Id="rId23" /><Relationship Type="http://schemas.openxmlformats.org/officeDocument/2006/relationships/image" Target="/xl/media/image753.png" Id="rId24" /></Relationships>
</file>

<file path=xl/drawings/_rels/drawing24.xml.rels><Relationships xmlns="http://schemas.openxmlformats.org/package/2006/relationships"><Relationship Type="http://schemas.openxmlformats.org/officeDocument/2006/relationships/image" Target="/xl/media/image754.png" Id="rId1" /><Relationship Type="http://schemas.openxmlformats.org/officeDocument/2006/relationships/image" Target="/xl/media/image755.png" Id="rId2" /><Relationship Type="http://schemas.openxmlformats.org/officeDocument/2006/relationships/image" Target="/xl/media/image756.png" Id="rId3" /><Relationship Type="http://schemas.openxmlformats.org/officeDocument/2006/relationships/image" Target="/xl/media/image757.png" Id="rId4" /><Relationship Type="http://schemas.openxmlformats.org/officeDocument/2006/relationships/image" Target="/xl/media/image758.png" Id="rId5" /><Relationship Type="http://schemas.openxmlformats.org/officeDocument/2006/relationships/image" Target="/xl/media/image759.png" Id="rId6" /><Relationship Type="http://schemas.openxmlformats.org/officeDocument/2006/relationships/image" Target="/xl/media/image760.png" Id="rId7" /><Relationship Type="http://schemas.openxmlformats.org/officeDocument/2006/relationships/image" Target="/xl/media/image761.png" Id="rId8" /><Relationship Type="http://schemas.openxmlformats.org/officeDocument/2006/relationships/image" Target="/xl/media/image762.png" Id="rId9" /><Relationship Type="http://schemas.openxmlformats.org/officeDocument/2006/relationships/image" Target="/xl/media/image763.png" Id="rId10" /><Relationship Type="http://schemas.openxmlformats.org/officeDocument/2006/relationships/image" Target="/xl/media/image764.png" Id="rId11" /><Relationship Type="http://schemas.openxmlformats.org/officeDocument/2006/relationships/image" Target="/xl/media/image765.png" Id="rId12" /><Relationship Type="http://schemas.openxmlformats.org/officeDocument/2006/relationships/image" Target="/xl/media/image766.png" Id="rId13" /><Relationship Type="http://schemas.openxmlformats.org/officeDocument/2006/relationships/image" Target="/xl/media/image767.png" Id="rId14" /><Relationship Type="http://schemas.openxmlformats.org/officeDocument/2006/relationships/image" Target="/xl/media/image768.png" Id="rId15" /><Relationship Type="http://schemas.openxmlformats.org/officeDocument/2006/relationships/image" Target="/xl/media/image769.png" Id="rId16" /><Relationship Type="http://schemas.openxmlformats.org/officeDocument/2006/relationships/image" Target="/xl/media/image770.png" Id="rId17" /><Relationship Type="http://schemas.openxmlformats.org/officeDocument/2006/relationships/image" Target="/xl/media/image771.png" Id="rId18" /><Relationship Type="http://schemas.openxmlformats.org/officeDocument/2006/relationships/image" Target="/xl/media/image772.png" Id="rId19" /><Relationship Type="http://schemas.openxmlformats.org/officeDocument/2006/relationships/image" Target="/xl/media/image773.png" Id="rId20" /><Relationship Type="http://schemas.openxmlformats.org/officeDocument/2006/relationships/image" Target="/xl/media/image774.png" Id="rId21" /></Relationships>
</file>

<file path=xl/drawings/_rels/drawing25.xml.rels><Relationships xmlns="http://schemas.openxmlformats.org/package/2006/relationships"><Relationship Type="http://schemas.openxmlformats.org/officeDocument/2006/relationships/image" Target="/xl/media/image775.png" Id="rId1" /><Relationship Type="http://schemas.openxmlformats.org/officeDocument/2006/relationships/image" Target="/xl/media/image776.png" Id="rId2" /><Relationship Type="http://schemas.openxmlformats.org/officeDocument/2006/relationships/image" Target="/xl/media/image777.png" Id="rId3" /><Relationship Type="http://schemas.openxmlformats.org/officeDocument/2006/relationships/image" Target="/xl/media/image778.png" Id="rId4" /><Relationship Type="http://schemas.openxmlformats.org/officeDocument/2006/relationships/image" Target="/xl/media/image779.png" Id="rId5" /><Relationship Type="http://schemas.openxmlformats.org/officeDocument/2006/relationships/image" Target="/xl/media/image780.png" Id="rId6" /><Relationship Type="http://schemas.openxmlformats.org/officeDocument/2006/relationships/image" Target="/xl/media/image781.png" Id="rId7" /><Relationship Type="http://schemas.openxmlformats.org/officeDocument/2006/relationships/image" Target="/xl/media/image782.png" Id="rId8" /><Relationship Type="http://schemas.openxmlformats.org/officeDocument/2006/relationships/image" Target="/xl/media/image783.png" Id="rId9" /><Relationship Type="http://schemas.openxmlformats.org/officeDocument/2006/relationships/image" Target="/xl/media/image784.png" Id="rId10" /><Relationship Type="http://schemas.openxmlformats.org/officeDocument/2006/relationships/image" Target="/xl/media/image785.png" Id="rId11" /><Relationship Type="http://schemas.openxmlformats.org/officeDocument/2006/relationships/image" Target="/xl/media/image786.png" Id="rId12" /><Relationship Type="http://schemas.openxmlformats.org/officeDocument/2006/relationships/image" Target="/xl/media/image787.png" Id="rId13" /><Relationship Type="http://schemas.openxmlformats.org/officeDocument/2006/relationships/image" Target="/xl/media/image788.png" Id="rId14" /><Relationship Type="http://schemas.openxmlformats.org/officeDocument/2006/relationships/image" Target="/xl/media/image789.png" Id="rId15" /><Relationship Type="http://schemas.openxmlformats.org/officeDocument/2006/relationships/image" Target="/xl/media/image790.png" Id="rId16" /><Relationship Type="http://schemas.openxmlformats.org/officeDocument/2006/relationships/image" Target="/xl/media/image791.png" Id="rId17" /><Relationship Type="http://schemas.openxmlformats.org/officeDocument/2006/relationships/image" Target="/xl/media/image792.png" Id="rId18" /><Relationship Type="http://schemas.openxmlformats.org/officeDocument/2006/relationships/image" Target="/xl/media/image793.png" Id="rId19" /><Relationship Type="http://schemas.openxmlformats.org/officeDocument/2006/relationships/image" Target="/xl/media/image794.png" Id="rId20" /><Relationship Type="http://schemas.openxmlformats.org/officeDocument/2006/relationships/image" Target="/xl/media/image795.png" Id="rId21" /></Relationships>
</file>

<file path=xl/drawings/_rels/drawing26.xml.rels><Relationships xmlns="http://schemas.openxmlformats.org/package/2006/relationships"><Relationship Type="http://schemas.openxmlformats.org/officeDocument/2006/relationships/image" Target="/xl/media/image796.png" Id="rId1" /><Relationship Type="http://schemas.openxmlformats.org/officeDocument/2006/relationships/image" Target="/xl/media/image797.png" Id="rId2" /><Relationship Type="http://schemas.openxmlformats.org/officeDocument/2006/relationships/image" Target="/xl/media/image798.png" Id="rId3" /><Relationship Type="http://schemas.openxmlformats.org/officeDocument/2006/relationships/image" Target="/xl/media/image799.png" Id="rId4" /><Relationship Type="http://schemas.openxmlformats.org/officeDocument/2006/relationships/image" Target="/xl/media/image800.png" Id="rId5" /><Relationship Type="http://schemas.openxmlformats.org/officeDocument/2006/relationships/image" Target="/xl/media/image801.png" Id="rId6" /><Relationship Type="http://schemas.openxmlformats.org/officeDocument/2006/relationships/image" Target="/xl/media/image802.png" Id="rId7" /><Relationship Type="http://schemas.openxmlformats.org/officeDocument/2006/relationships/image" Target="/xl/media/image803.png" Id="rId8" /><Relationship Type="http://schemas.openxmlformats.org/officeDocument/2006/relationships/image" Target="/xl/media/image804.png" Id="rId9" /><Relationship Type="http://schemas.openxmlformats.org/officeDocument/2006/relationships/image" Target="/xl/media/image805.png" Id="rId10" /><Relationship Type="http://schemas.openxmlformats.org/officeDocument/2006/relationships/image" Target="/xl/media/image806.png" Id="rId11" /><Relationship Type="http://schemas.openxmlformats.org/officeDocument/2006/relationships/image" Target="/xl/media/image807.png" Id="rId12" /><Relationship Type="http://schemas.openxmlformats.org/officeDocument/2006/relationships/image" Target="/xl/media/image808.png" Id="rId13" /><Relationship Type="http://schemas.openxmlformats.org/officeDocument/2006/relationships/image" Target="/xl/media/image809.png" Id="rId14" /><Relationship Type="http://schemas.openxmlformats.org/officeDocument/2006/relationships/image" Target="/xl/media/image810.png" Id="rId15" /><Relationship Type="http://schemas.openxmlformats.org/officeDocument/2006/relationships/image" Target="/xl/media/image811.png" Id="rId16" /><Relationship Type="http://schemas.openxmlformats.org/officeDocument/2006/relationships/image" Target="/xl/media/image812.png" Id="rId17" /><Relationship Type="http://schemas.openxmlformats.org/officeDocument/2006/relationships/image" Target="/xl/media/image813.png" Id="rId18" /><Relationship Type="http://schemas.openxmlformats.org/officeDocument/2006/relationships/image" Target="/xl/media/image814.png" Id="rId19" /></Relationships>
</file>

<file path=xl/drawings/_rels/drawing3.xml.rels><Relationships xmlns="http://schemas.openxmlformats.org/package/2006/relationships"><Relationship Type="http://schemas.openxmlformats.org/officeDocument/2006/relationships/image" Target="/xl/media/image134.png" Id="rId1" /><Relationship Type="http://schemas.openxmlformats.org/officeDocument/2006/relationships/image" Target="/xl/media/image135.png" Id="rId2" /><Relationship Type="http://schemas.openxmlformats.org/officeDocument/2006/relationships/image" Target="/xl/media/image136.png" Id="rId3" /><Relationship Type="http://schemas.openxmlformats.org/officeDocument/2006/relationships/image" Target="/xl/media/image137.png" Id="rId4" /><Relationship Type="http://schemas.openxmlformats.org/officeDocument/2006/relationships/image" Target="/xl/media/image138.png" Id="rId5" /><Relationship Type="http://schemas.openxmlformats.org/officeDocument/2006/relationships/image" Target="/xl/media/image139.png" Id="rId6" /><Relationship Type="http://schemas.openxmlformats.org/officeDocument/2006/relationships/image" Target="/xl/media/image140.png" Id="rId7" /><Relationship Type="http://schemas.openxmlformats.org/officeDocument/2006/relationships/image" Target="/xl/media/image141.png" Id="rId8" /><Relationship Type="http://schemas.openxmlformats.org/officeDocument/2006/relationships/image" Target="/xl/media/image142.png" Id="rId9" /><Relationship Type="http://schemas.openxmlformats.org/officeDocument/2006/relationships/image" Target="/xl/media/image143.png" Id="rId10" /><Relationship Type="http://schemas.openxmlformats.org/officeDocument/2006/relationships/image" Target="/xl/media/image144.png" Id="rId11" /><Relationship Type="http://schemas.openxmlformats.org/officeDocument/2006/relationships/image" Target="/xl/media/image145.png" Id="rId12" /><Relationship Type="http://schemas.openxmlformats.org/officeDocument/2006/relationships/image" Target="/xl/media/image146.png" Id="rId13" /><Relationship Type="http://schemas.openxmlformats.org/officeDocument/2006/relationships/image" Target="/xl/media/image147.png" Id="rId14" /><Relationship Type="http://schemas.openxmlformats.org/officeDocument/2006/relationships/image" Target="/xl/media/image148.png" Id="rId15" /><Relationship Type="http://schemas.openxmlformats.org/officeDocument/2006/relationships/image" Target="/xl/media/image149.png" Id="rId16" /><Relationship Type="http://schemas.openxmlformats.org/officeDocument/2006/relationships/image" Target="/xl/media/image150.png" Id="rId17" /><Relationship Type="http://schemas.openxmlformats.org/officeDocument/2006/relationships/image" Target="/xl/media/image151.png" Id="rId18" /><Relationship Type="http://schemas.openxmlformats.org/officeDocument/2006/relationships/image" Target="/xl/media/image152.png" Id="rId19" /><Relationship Type="http://schemas.openxmlformats.org/officeDocument/2006/relationships/image" Target="/xl/media/image153.png" Id="rId20" /><Relationship Type="http://schemas.openxmlformats.org/officeDocument/2006/relationships/image" Target="/xl/media/image154.png" Id="rId21" /><Relationship Type="http://schemas.openxmlformats.org/officeDocument/2006/relationships/image" Target="/xl/media/image155.png" Id="rId22" /><Relationship Type="http://schemas.openxmlformats.org/officeDocument/2006/relationships/image" Target="/xl/media/image156.png" Id="rId23" /><Relationship Type="http://schemas.openxmlformats.org/officeDocument/2006/relationships/image" Target="/xl/media/image157.png" Id="rId24" /><Relationship Type="http://schemas.openxmlformats.org/officeDocument/2006/relationships/image" Target="/xl/media/image158.png" Id="rId25" /><Relationship Type="http://schemas.openxmlformats.org/officeDocument/2006/relationships/image" Target="/xl/media/image159.png" Id="rId26" /><Relationship Type="http://schemas.openxmlformats.org/officeDocument/2006/relationships/image" Target="/xl/media/image160.png" Id="rId27" /><Relationship Type="http://schemas.openxmlformats.org/officeDocument/2006/relationships/image" Target="/xl/media/image161.png" Id="rId28" /><Relationship Type="http://schemas.openxmlformats.org/officeDocument/2006/relationships/image" Target="/xl/media/image162.png" Id="rId29" /><Relationship Type="http://schemas.openxmlformats.org/officeDocument/2006/relationships/image" Target="/xl/media/image163.png" Id="rId30" /><Relationship Type="http://schemas.openxmlformats.org/officeDocument/2006/relationships/image" Target="/xl/media/image164.png" Id="rId31" /><Relationship Type="http://schemas.openxmlformats.org/officeDocument/2006/relationships/image" Target="/xl/media/image165.png" Id="rId32" /><Relationship Type="http://schemas.openxmlformats.org/officeDocument/2006/relationships/image" Target="/xl/media/image166.png" Id="rId33" /><Relationship Type="http://schemas.openxmlformats.org/officeDocument/2006/relationships/image" Target="/xl/media/image167.png" Id="rId34" /><Relationship Type="http://schemas.openxmlformats.org/officeDocument/2006/relationships/image" Target="/xl/media/image168.png" Id="rId35" /><Relationship Type="http://schemas.openxmlformats.org/officeDocument/2006/relationships/image" Target="/xl/media/image169.png" Id="rId36" /><Relationship Type="http://schemas.openxmlformats.org/officeDocument/2006/relationships/image" Target="/xl/media/image170.png" Id="rId37" /><Relationship Type="http://schemas.openxmlformats.org/officeDocument/2006/relationships/image" Target="/xl/media/image171.png" Id="rId38" /><Relationship Type="http://schemas.openxmlformats.org/officeDocument/2006/relationships/image" Target="/xl/media/image172.png" Id="rId39" /><Relationship Type="http://schemas.openxmlformats.org/officeDocument/2006/relationships/image" Target="/xl/media/image173.png" Id="rId40" /><Relationship Type="http://schemas.openxmlformats.org/officeDocument/2006/relationships/image" Target="/xl/media/image174.png" Id="rId41" /><Relationship Type="http://schemas.openxmlformats.org/officeDocument/2006/relationships/image" Target="/xl/media/image175.png" Id="rId42" /><Relationship Type="http://schemas.openxmlformats.org/officeDocument/2006/relationships/image" Target="/xl/media/image176.png" Id="rId43" /><Relationship Type="http://schemas.openxmlformats.org/officeDocument/2006/relationships/image" Target="/xl/media/image177.png" Id="rId44" /><Relationship Type="http://schemas.openxmlformats.org/officeDocument/2006/relationships/image" Target="/xl/media/image178.png" Id="rId45" /><Relationship Type="http://schemas.openxmlformats.org/officeDocument/2006/relationships/image" Target="/xl/media/image179.png" Id="rId46" /><Relationship Type="http://schemas.openxmlformats.org/officeDocument/2006/relationships/image" Target="/xl/media/image180.png" Id="rId47" /><Relationship Type="http://schemas.openxmlformats.org/officeDocument/2006/relationships/image" Target="/xl/media/image181.png" Id="rId48" /><Relationship Type="http://schemas.openxmlformats.org/officeDocument/2006/relationships/image" Target="/xl/media/image182.png" Id="rId49" /><Relationship Type="http://schemas.openxmlformats.org/officeDocument/2006/relationships/image" Target="/xl/media/image183.png" Id="rId50" /><Relationship Type="http://schemas.openxmlformats.org/officeDocument/2006/relationships/image" Target="/xl/media/image184.png" Id="rId51" /><Relationship Type="http://schemas.openxmlformats.org/officeDocument/2006/relationships/image" Target="/xl/media/image185.png" Id="rId52" /><Relationship Type="http://schemas.openxmlformats.org/officeDocument/2006/relationships/image" Target="/xl/media/image186.png" Id="rId53" /><Relationship Type="http://schemas.openxmlformats.org/officeDocument/2006/relationships/image" Target="/xl/media/image187.png" Id="rId54" /><Relationship Type="http://schemas.openxmlformats.org/officeDocument/2006/relationships/image" Target="/xl/media/image188.png" Id="rId55" /><Relationship Type="http://schemas.openxmlformats.org/officeDocument/2006/relationships/image" Target="/xl/media/image189.png" Id="rId56" /><Relationship Type="http://schemas.openxmlformats.org/officeDocument/2006/relationships/image" Target="/xl/media/image190.png" Id="rId57" /><Relationship Type="http://schemas.openxmlformats.org/officeDocument/2006/relationships/image" Target="/xl/media/image191.png" Id="rId58" /><Relationship Type="http://schemas.openxmlformats.org/officeDocument/2006/relationships/image" Target="/xl/media/image192.png" Id="rId59" /><Relationship Type="http://schemas.openxmlformats.org/officeDocument/2006/relationships/image" Target="/xl/media/image193.png" Id="rId60" /><Relationship Type="http://schemas.openxmlformats.org/officeDocument/2006/relationships/image" Target="/xl/media/image194.png" Id="rId61" /><Relationship Type="http://schemas.openxmlformats.org/officeDocument/2006/relationships/image" Target="/xl/media/image195.png" Id="rId62" /><Relationship Type="http://schemas.openxmlformats.org/officeDocument/2006/relationships/image" Target="/xl/media/image196.png" Id="rId63" /><Relationship Type="http://schemas.openxmlformats.org/officeDocument/2006/relationships/image" Target="/xl/media/image197.png" Id="rId64" /><Relationship Type="http://schemas.openxmlformats.org/officeDocument/2006/relationships/image" Target="/xl/media/image198.png" Id="rId65" /><Relationship Type="http://schemas.openxmlformats.org/officeDocument/2006/relationships/image" Target="/xl/media/image199.png" Id="rId66" /><Relationship Type="http://schemas.openxmlformats.org/officeDocument/2006/relationships/image" Target="/xl/media/image200.png" Id="rId67" /><Relationship Type="http://schemas.openxmlformats.org/officeDocument/2006/relationships/image" Target="/xl/media/image201.png" Id="rId68" /><Relationship Type="http://schemas.openxmlformats.org/officeDocument/2006/relationships/image" Target="/xl/media/image202.png" Id="rId69" /><Relationship Type="http://schemas.openxmlformats.org/officeDocument/2006/relationships/image" Target="/xl/media/image203.png" Id="rId70" /><Relationship Type="http://schemas.openxmlformats.org/officeDocument/2006/relationships/image" Target="/xl/media/image204.png" Id="rId71" /><Relationship Type="http://schemas.openxmlformats.org/officeDocument/2006/relationships/image" Target="/xl/media/image205.png" Id="rId72" /><Relationship Type="http://schemas.openxmlformats.org/officeDocument/2006/relationships/image" Target="/xl/media/image206.png" Id="rId73" /><Relationship Type="http://schemas.openxmlformats.org/officeDocument/2006/relationships/image" Target="/xl/media/image207.png" Id="rId74" /><Relationship Type="http://schemas.openxmlformats.org/officeDocument/2006/relationships/image" Target="/xl/media/image208.png" Id="rId75" /><Relationship Type="http://schemas.openxmlformats.org/officeDocument/2006/relationships/image" Target="/xl/media/image209.png" Id="rId76" /><Relationship Type="http://schemas.openxmlformats.org/officeDocument/2006/relationships/image" Target="/xl/media/image210.png" Id="rId77" /><Relationship Type="http://schemas.openxmlformats.org/officeDocument/2006/relationships/image" Target="/xl/media/image211.png" Id="rId78" /><Relationship Type="http://schemas.openxmlformats.org/officeDocument/2006/relationships/image" Target="/xl/media/image212.png" Id="rId79" /><Relationship Type="http://schemas.openxmlformats.org/officeDocument/2006/relationships/image" Target="/xl/media/image213.png" Id="rId80" /><Relationship Type="http://schemas.openxmlformats.org/officeDocument/2006/relationships/image" Target="/xl/media/image214.png" Id="rId81" /><Relationship Type="http://schemas.openxmlformats.org/officeDocument/2006/relationships/image" Target="/xl/media/image215.png" Id="rId82" /><Relationship Type="http://schemas.openxmlformats.org/officeDocument/2006/relationships/image" Target="/xl/media/image216.png" Id="rId83" /><Relationship Type="http://schemas.openxmlformats.org/officeDocument/2006/relationships/image" Target="/xl/media/image217.png" Id="rId84" /><Relationship Type="http://schemas.openxmlformats.org/officeDocument/2006/relationships/image" Target="/xl/media/image218.png" Id="rId85" /><Relationship Type="http://schemas.openxmlformats.org/officeDocument/2006/relationships/image" Target="/xl/media/image219.png" Id="rId86" /><Relationship Type="http://schemas.openxmlformats.org/officeDocument/2006/relationships/image" Target="/xl/media/image220.png" Id="rId87" /><Relationship Type="http://schemas.openxmlformats.org/officeDocument/2006/relationships/image" Target="/xl/media/image221.png" Id="rId88" /><Relationship Type="http://schemas.openxmlformats.org/officeDocument/2006/relationships/image" Target="/xl/media/image222.png" Id="rId89" /><Relationship Type="http://schemas.openxmlformats.org/officeDocument/2006/relationships/image" Target="/xl/media/image223.png" Id="rId90" /><Relationship Type="http://schemas.openxmlformats.org/officeDocument/2006/relationships/image" Target="/xl/media/image224.png" Id="rId91" /><Relationship Type="http://schemas.openxmlformats.org/officeDocument/2006/relationships/image" Target="/xl/media/image225.png" Id="rId92" /></Relationships>
</file>

<file path=xl/drawings/_rels/drawing4.xml.rels><Relationships xmlns="http://schemas.openxmlformats.org/package/2006/relationships"><Relationship Type="http://schemas.openxmlformats.org/officeDocument/2006/relationships/image" Target="/xl/media/image226.png" Id="rId1" /><Relationship Type="http://schemas.openxmlformats.org/officeDocument/2006/relationships/image" Target="/xl/media/image227.png" Id="rId2" /><Relationship Type="http://schemas.openxmlformats.org/officeDocument/2006/relationships/image" Target="/xl/media/image228.png" Id="rId3" /><Relationship Type="http://schemas.openxmlformats.org/officeDocument/2006/relationships/image" Target="/xl/media/image229.png" Id="rId4" /><Relationship Type="http://schemas.openxmlformats.org/officeDocument/2006/relationships/image" Target="/xl/media/image230.png" Id="rId5" /><Relationship Type="http://schemas.openxmlformats.org/officeDocument/2006/relationships/image" Target="/xl/media/image231.png" Id="rId6" /><Relationship Type="http://schemas.openxmlformats.org/officeDocument/2006/relationships/image" Target="/xl/media/image232.png" Id="rId7" /><Relationship Type="http://schemas.openxmlformats.org/officeDocument/2006/relationships/image" Target="/xl/media/image233.png" Id="rId8" /><Relationship Type="http://schemas.openxmlformats.org/officeDocument/2006/relationships/image" Target="/xl/media/image234.png" Id="rId9" /><Relationship Type="http://schemas.openxmlformats.org/officeDocument/2006/relationships/image" Target="/xl/media/image235.png" Id="rId10" /><Relationship Type="http://schemas.openxmlformats.org/officeDocument/2006/relationships/image" Target="/xl/media/image236.png" Id="rId11" /><Relationship Type="http://schemas.openxmlformats.org/officeDocument/2006/relationships/image" Target="/xl/media/image237.png" Id="rId12" /><Relationship Type="http://schemas.openxmlformats.org/officeDocument/2006/relationships/image" Target="/xl/media/image238.png" Id="rId13" /><Relationship Type="http://schemas.openxmlformats.org/officeDocument/2006/relationships/image" Target="/xl/media/image239.png" Id="rId14" /><Relationship Type="http://schemas.openxmlformats.org/officeDocument/2006/relationships/image" Target="/xl/media/image240.png" Id="rId15" /><Relationship Type="http://schemas.openxmlformats.org/officeDocument/2006/relationships/image" Target="/xl/media/image241.png" Id="rId16" /><Relationship Type="http://schemas.openxmlformats.org/officeDocument/2006/relationships/image" Target="/xl/media/image242.png" Id="rId17" /><Relationship Type="http://schemas.openxmlformats.org/officeDocument/2006/relationships/image" Target="/xl/media/image243.png" Id="rId18" /><Relationship Type="http://schemas.openxmlformats.org/officeDocument/2006/relationships/image" Target="/xl/media/image244.png" Id="rId19" /><Relationship Type="http://schemas.openxmlformats.org/officeDocument/2006/relationships/image" Target="/xl/media/image245.png" Id="rId20" /><Relationship Type="http://schemas.openxmlformats.org/officeDocument/2006/relationships/image" Target="/xl/media/image246.png" Id="rId21" /><Relationship Type="http://schemas.openxmlformats.org/officeDocument/2006/relationships/image" Target="/xl/media/image247.png" Id="rId22" /><Relationship Type="http://schemas.openxmlformats.org/officeDocument/2006/relationships/image" Target="/xl/media/image248.png" Id="rId23" /><Relationship Type="http://schemas.openxmlformats.org/officeDocument/2006/relationships/image" Target="/xl/media/image249.png" Id="rId24" /><Relationship Type="http://schemas.openxmlformats.org/officeDocument/2006/relationships/image" Target="/xl/media/image250.png" Id="rId25" /><Relationship Type="http://schemas.openxmlformats.org/officeDocument/2006/relationships/image" Target="/xl/media/image251.png" Id="rId26" /><Relationship Type="http://schemas.openxmlformats.org/officeDocument/2006/relationships/image" Target="/xl/media/image252.png" Id="rId27" /><Relationship Type="http://schemas.openxmlformats.org/officeDocument/2006/relationships/image" Target="/xl/media/image253.png" Id="rId28" /><Relationship Type="http://schemas.openxmlformats.org/officeDocument/2006/relationships/image" Target="/xl/media/image254.png" Id="rId29" /><Relationship Type="http://schemas.openxmlformats.org/officeDocument/2006/relationships/image" Target="/xl/media/image255.png" Id="rId30" /><Relationship Type="http://schemas.openxmlformats.org/officeDocument/2006/relationships/image" Target="/xl/media/image256.png" Id="rId31" /><Relationship Type="http://schemas.openxmlformats.org/officeDocument/2006/relationships/image" Target="/xl/media/image257.png" Id="rId32" /><Relationship Type="http://schemas.openxmlformats.org/officeDocument/2006/relationships/image" Target="/xl/media/image258.png" Id="rId33" /><Relationship Type="http://schemas.openxmlformats.org/officeDocument/2006/relationships/image" Target="/xl/media/image259.png" Id="rId34" /><Relationship Type="http://schemas.openxmlformats.org/officeDocument/2006/relationships/image" Target="/xl/media/image260.png" Id="rId35" /><Relationship Type="http://schemas.openxmlformats.org/officeDocument/2006/relationships/image" Target="/xl/media/image261.png" Id="rId36" /><Relationship Type="http://schemas.openxmlformats.org/officeDocument/2006/relationships/image" Target="/xl/media/image262.png" Id="rId37" /><Relationship Type="http://schemas.openxmlformats.org/officeDocument/2006/relationships/image" Target="/xl/media/image263.png" Id="rId38" /><Relationship Type="http://schemas.openxmlformats.org/officeDocument/2006/relationships/image" Target="/xl/media/image264.png" Id="rId39" /><Relationship Type="http://schemas.openxmlformats.org/officeDocument/2006/relationships/image" Target="/xl/media/image265.png" Id="rId40" /><Relationship Type="http://schemas.openxmlformats.org/officeDocument/2006/relationships/image" Target="/xl/media/image266.png" Id="rId41" /><Relationship Type="http://schemas.openxmlformats.org/officeDocument/2006/relationships/image" Target="/xl/media/image267.png" Id="rId42" /><Relationship Type="http://schemas.openxmlformats.org/officeDocument/2006/relationships/image" Target="/xl/media/image268.png" Id="rId43" /><Relationship Type="http://schemas.openxmlformats.org/officeDocument/2006/relationships/image" Target="/xl/media/image269.png" Id="rId44" /><Relationship Type="http://schemas.openxmlformats.org/officeDocument/2006/relationships/image" Target="/xl/media/image270.png" Id="rId45" /><Relationship Type="http://schemas.openxmlformats.org/officeDocument/2006/relationships/image" Target="/xl/media/image271.png" Id="rId46" /><Relationship Type="http://schemas.openxmlformats.org/officeDocument/2006/relationships/image" Target="/xl/media/image272.png" Id="rId47" /></Relationships>
</file>

<file path=xl/drawings/_rels/drawing5.xml.rels><Relationships xmlns="http://schemas.openxmlformats.org/package/2006/relationships"><Relationship Type="http://schemas.openxmlformats.org/officeDocument/2006/relationships/image" Target="/xl/media/image273.png" Id="rId1" /><Relationship Type="http://schemas.openxmlformats.org/officeDocument/2006/relationships/image" Target="/xl/media/image274.png" Id="rId2" /><Relationship Type="http://schemas.openxmlformats.org/officeDocument/2006/relationships/image" Target="/xl/media/image275.png" Id="rId3" /><Relationship Type="http://schemas.openxmlformats.org/officeDocument/2006/relationships/image" Target="/xl/media/image276.png" Id="rId4" /><Relationship Type="http://schemas.openxmlformats.org/officeDocument/2006/relationships/image" Target="/xl/media/image277.png" Id="rId5" /><Relationship Type="http://schemas.openxmlformats.org/officeDocument/2006/relationships/image" Target="/xl/media/image278.png" Id="rId6" /><Relationship Type="http://schemas.openxmlformats.org/officeDocument/2006/relationships/image" Target="/xl/media/image279.png" Id="rId7" /><Relationship Type="http://schemas.openxmlformats.org/officeDocument/2006/relationships/image" Target="/xl/media/image280.png" Id="rId8" /><Relationship Type="http://schemas.openxmlformats.org/officeDocument/2006/relationships/image" Target="/xl/media/image281.png" Id="rId9" /><Relationship Type="http://schemas.openxmlformats.org/officeDocument/2006/relationships/image" Target="/xl/media/image282.png" Id="rId10" /><Relationship Type="http://schemas.openxmlformats.org/officeDocument/2006/relationships/image" Target="/xl/media/image283.png" Id="rId11" /><Relationship Type="http://schemas.openxmlformats.org/officeDocument/2006/relationships/image" Target="/xl/media/image284.png" Id="rId12" /><Relationship Type="http://schemas.openxmlformats.org/officeDocument/2006/relationships/image" Target="/xl/media/image285.png" Id="rId13" /><Relationship Type="http://schemas.openxmlformats.org/officeDocument/2006/relationships/image" Target="/xl/media/image286.png" Id="rId14" /><Relationship Type="http://schemas.openxmlformats.org/officeDocument/2006/relationships/image" Target="/xl/media/image287.png" Id="rId15" /><Relationship Type="http://schemas.openxmlformats.org/officeDocument/2006/relationships/image" Target="/xl/media/image288.png" Id="rId16" /><Relationship Type="http://schemas.openxmlformats.org/officeDocument/2006/relationships/image" Target="/xl/media/image289.png" Id="rId17" /><Relationship Type="http://schemas.openxmlformats.org/officeDocument/2006/relationships/image" Target="/xl/media/image290.png" Id="rId18" /><Relationship Type="http://schemas.openxmlformats.org/officeDocument/2006/relationships/image" Target="/xl/media/image291.png" Id="rId19" /><Relationship Type="http://schemas.openxmlformats.org/officeDocument/2006/relationships/image" Target="/xl/media/image292.png" Id="rId20" /><Relationship Type="http://schemas.openxmlformats.org/officeDocument/2006/relationships/image" Target="/xl/media/image293.png" Id="rId21" /><Relationship Type="http://schemas.openxmlformats.org/officeDocument/2006/relationships/image" Target="/xl/media/image294.png" Id="rId22" /><Relationship Type="http://schemas.openxmlformats.org/officeDocument/2006/relationships/image" Target="/xl/media/image295.png" Id="rId23" /><Relationship Type="http://schemas.openxmlformats.org/officeDocument/2006/relationships/image" Target="/xl/media/image296.png" Id="rId24" /><Relationship Type="http://schemas.openxmlformats.org/officeDocument/2006/relationships/image" Target="/xl/media/image297.png" Id="rId25" /><Relationship Type="http://schemas.openxmlformats.org/officeDocument/2006/relationships/image" Target="/xl/media/image298.png" Id="rId26" /><Relationship Type="http://schemas.openxmlformats.org/officeDocument/2006/relationships/image" Target="/xl/media/image299.png" Id="rId27" /><Relationship Type="http://schemas.openxmlformats.org/officeDocument/2006/relationships/image" Target="/xl/media/image300.png" Id="rId28" /><Relationship Type="http://schemas.openxmlformats.org/officeDocument/2006/relationships/image" Target="/xl/media/image301.png" Id="rId29" /><Relationship Type="http://schemas.openxmlformats.org/officeDocument/2006/relationships/image" Target="/xl/media/image302.png" Id="rId30" /><Relationship Type="http://schemas.openxmlformats.org/officeDocument/2006/relationships/image" Target="/xl/media/image303.png" Id="rId31" /><Relationship Type="http://schemas.openxmlformats.org/officeDocument/2006/relationships/image" Target="/xl/media/image304.png" Id="rId32" /><Relationship Type="http://schemas.openxmlformats.org/officeDocument/2006/relationships/image" Target="/xl/media/image305.png" Id="rId33" /><Relationship Type="http://schemas.openxmlformats.org/officeDocument/2006/relationships/image" Target="/xl/media/image306.png" Id="rId34" /><Relationship Type="http://schemas.openxmlformats.org/officeDocument/2006/relationships/image" Target="/xl/media/image307.png" Id="rId35" /><Relationship Type="http://schemas.openxmlformats.org/officeDocument/2006/relationships/image" Target="/xl/media/image308.png" Id="rId36" /><Relationship Type="http://schemas.openxmlformats.org/officeDocument/2006/relationships/image" Target="/xl/media/image309.png" Id="rId37" /></Relationships>
</file>

<file path=xl/drawings/_rels/drawing6.xml.rels><Relationships xmlns="http://schemas.openxmlformats.org/package/2006/relationships"><Relationship Type="http://schemas.openxmlformats.org/officeDocument/2006/relationships/image" Target="/xl/media/image310.png" Id="rId1" /><Relationship Type="http://schemas.openxmlformats.org/officeDocument/2006/relationships/image" Target="/xl/media/image311.png" Id="rId2" /><Relationship Type="http://schemas.openxmlformats.org/officeDocument/2006/relationships/image" Target="/xl/media/image312.png" Id="rId3" /><Relationship Type="http://schemas.openxmlformats.org/officeDocument/2006/relationships/image" Target="/xl/media/image313.png" Id="rId4" /><Relationship Type="http://schemas.openxmlformats.org/officeDocument/2006/relationships/image" Target="/xl/media/image314.png" Id="rId5" /><Relationship Type="http://schemas.openxmlformats.org/officeDocument/2006/relationships/image" Target="/xl/media/image315.png" Id="rId6" /><Relationship Type="http://schemas.openxmlformats.org/officeDocument/2006/relationships/image" Target="/xl/media/image316.png" Id="rId7" /><Relationship Type="http://schemas.openxmlformats.org/officeDocument/2006/relationships/image" Target="/xl/media/image317.png" Id="rId8" /><Relationship Type="http://schemas.openxmlformats.org/officeDocument/2006/relationships/image" Target="/xl/media/image318.png" Id="rId9" /><Relationship Type="http://schemas.openxmlformats.org/officeDocument/2006/relationships/image" Target="/xl/media/image319.png" Id="rId10" /><Relationship Type="http://schemas.openxmlformats.org/officeDocument/2006/relationships/image" Target="/xl/media/image320.png" Id="rId11" /><Relationship Type="http://schemas.openxmlformats.org/officeDocument/2006/relationships/image" Target="/xl/media/image321.png" Id="rId12" /><Relationship Type="http://schemas.openxmlformats.org/officeDocument/2006/relationships/image" Target="/xl/media/image322.png" Id="rId13" /><Relationship Type="http://schemas.openxmlformats.org/officeDocument/2006/relationships/image" Target="/xl/media/image323.png" Id="rId14" /><Relationship Type="http://schemas.openxmlformats.org/officeDocument/2006/relationships/image" Target="/xl/media/image324.png" Id="rId15" /><Relationship Type="http://schemas.openxmlformats.org/officeDocument/2006/relationships/image" Target="/xl/media/image325.png" Id="rId16" /><Relationship Type="http://schemas.openxmlformats.org/officeDocument/2006/relationships/image" Target="/xl/media/image326.png" Id="rId17" /><Relationship Type="http://schemas.openxmlformats.org/officeDocument/2006/relationships/image" Target="/xl/media/image327.png" Id="rId18" /><Relationship Type="http://schemas.openxmlformats.org/officeDocument/2006/relationships/image" Target="/xl/media/image328.png" Id="rId19" /><Relationship Type="http://schemas.openxmlformats.org/officeDocument/2006/relationships/image" Target="/xl/media/image329.png" Id="rId20" /><Relationship Type="http://schemas.openxmlformats.org/officeDocument/2006/relationships/image" Target="/xl/media/image330.png" Id="rId21" /></Relationships>
</file>

<file path=xl/drawings/_rels/drawing7.xml.rels><Relationships xmlns="http://schemas.openxmlformats.org/package/2006/relationships"><Relationship Type="http://schemas.openxmlformats.org/officeDocument/2006/relationships/image" Target="/xl/media/image331.png" Id="rId1" /><Relationship Type="http://schemas.openxmlformats.org/officeDocument/2006/relationships/image" Target="/xl/media/image332.png" Id="rId2" /><Relationship Type="http://schemas.openxmlformats.org/officeDocument/2006/relationships/image" Target="/xl/media/image333.png" Id="rId3" /><Relationship Type="http://schemas.openxmlformats.org/officeDocument/2006/relationships/image" Target="/xl/media/image334.png" Id="rId4" /><Relationship Type="http://schemas.openxmlformats.org/officeDocument/2006/relationships/image" Target="/xl/media/image335.png" Id="rId5" /><Relationship Type="http://schemas.openxmlformats.org/officeDocument/2006/relationships/image" Target="/xl/media/image336.png" Id="rId6" /><Relationship Type="http://schemas.openxmlformats.org/officeDocument/2006/relationships/image" Target="/xl/media/image337.png" Id="rId7" /><Relationship Type="http://schemas.openxmlformats.org/officeDocument/2006/relationships/image" Target="/xl/media/image338.png" Id="rId8" /><Relationship Type="http://schemas.openxmlformats.org/officeDocument/2006/relationships/image" Target="/xl/media/image339.png" Id="rId9" /><Relationship Type="http://schemas.openxmlformats.org/officeDocument/2006/relationships/image" Target="/xl/media/image340.png" Id="rId10" /><Relationship Type="http://schemas.openxmlformats.org/officeDocument/2006/relationships/image" Target="/xl/media/image341.png" Id="rId11" /><Relationship Type="http://schemas.openxmlformats.org/officeDocument/2006/relationships/image" Target="/xl/media/image342.png" Id="rId12" /><Relationship Type="http://schemas.openxmlformats.org/officeDocument/2006/relationships/image" Target="/xl/media/image343.png" Id="rId13" /><Relationship Type="http://schemas.openxmlformats.org/officeDocument/2006/relationships/image" Target="/xl/media/image344.png" Id="rId14" /><Relationship Type="http://schemas.openxmlformats.org/officeDocument/2006/relationships/image" Target="/xl/media/image345.png" Id="rId15" /><Relationship Type="http://schemas.openxmlformats.org/officeDocument/2006/relationships/image" Target="/xl/media/image346.png" Id="rId16" /><Relationship Type="http://schemas.openxmlformats.org/officeDocument/2006/relationships/image" Target="/xl/media/image347.png" Id="rId17" /><Relationship Type="http://schemas.openxmlformats.org/officeDocument/2006/relationships/image" Target="/xl/media/image348.png" Id="rId18" /><Relationship Type="http://schemas.openxmlformats.org/officeDocument/2006/relationships/image" Target="/xl/media/image349.png" Id="rId19" /><Relationship Type="http://schemas.openxmlformats.org/officeDocument/2006/relationships/image" Target="/xl/media/image350.png" Id="rId20" /><Relationship Type="http://schemas.openxmlformats.org/officeDocument/2006/relationships/image" Target="/xl/media/image351.png" Id="rId21" /><Relationship Type="http://schemas.openxmlformats.org/officeDocument/2006/relationships/image" Target="/xl/media/image352.png" Id="rId22" /><Relationship Type="http://schemas.openxmlformats.org/officeDocument/2006/relationships/image" Target="/xl/media/image353.png" Id="rId23" /><Relationship Type="http://schemas.openxmlformats.org/officeDocument/2006/relationships/image" Target="/xl/media/image354.png" Id="rId24" /><Relationship Type="http://schemas.openxmlformats.org/officeDocument/2006/relationships/image" Target="/xl/media/image355.png" Id="rId25" /><Relationship Type="http://schemas.openxmlformats.org/officeDocument/2006/relationships/image" Target="/xl/media/image356.png" Id="rId26" /><Relationship Type="http://schemas.openxmlformats.org/officeDocument/2006/relationships/image" Target="/xl/media/image357.png" Id="rId27" /><Relationship Type="http://schemas.openxmlformats.org/officeDocument/2006/relationships/image" Target="/xl/media/image358.png" Id="rId28" /><Relationship Type="http://schemas.openxmlformats.org/officeDocument/2006/relationships/image" Target="/xl/media/image359.png" Id="rId29" /><Relationship Type="http://schemas.openxmlformats.org/officeDocument/2006/relationships/image" Target="/xl/media/image360.png" Id="rId30" /><Relationship Type="http://schemas.openxmlformats.org/officeDocument/2006/relationships/image" Target="/xl/media/image361.png" Id="rId31" /><Relationship Type="http://schemas.openxmlformats.org/officeDocument/2006/relationships/image" Target="/xl/media/image362.png" Id="rId32" /><Relationship Type="http://schemas.openxmlformats.org/officeDocument/2006/relationships/image" Target="/xl/media/image363.png" Id="rId33" /><Relationship Type="http://schemas.openxmlformats.org/officeDocument/2006/relationships/image" Target="/xl/media/image364.png" Id="rId34" /><Relationship Type="http://schemas.openxmlformats.org/officeDocument/2006/relationships/image" Target="/xl/media/image365.png" Id="rId35" /><Relationship Type="http://schemas.openxmlformats.org/officeDocument/2006/relationships/image" Target="/xl/media/image366.png" Id="rId36" /><Relationship Type="http://schemas.openxmlformats.org/officeDocument/2006/relationships/image" Target="/xl/media/image367.png" Id="rId37" /><Relationship Type="http://schemas.openxmlformats.org/officeDocument/2006/relationships/image" Target="/xl/media/image368.png" Id="rId38" /><Relationship Type="http://schemas.openxmlformats.org/officeDocument/2006/relationships/image" Target="/xl/media/image369.png" Id="rId39" /><Relationship Type="http://schemas.openxmlformats.org/officeDocument/2006/relationships/image" Target="/xl/media/image370.png" Id="rId40" /><Relationship Type="http://schemas.openxmlformats.org/officeDocument/2006/relationships/image" Target="/xl/media/image371.png" Id="rId41" /><Relationship Type="http://schemas.openxmlformats.org/officeDocument/2006/relationships/image" Target="/xl/media/image372.png" Id="rId42" /><Relationship Type="http://schemas.openxmlformats.org/officeDocument/2006/relationships/image" Target="/xl/media/image373.png" Id="rId43" /><Relationship Type="http://schemas.openxmlformats.org/officeDocument/2006/relationships/image" Target="/xl/media/image374.png" Id="rId44" /><Relationship Type="http://schemas.openxmlformats.org/officeDocument/2006/relationships/image" Target="/xl/media/image375.png" Id="rId45" /><Relationship Type="http://schemas.openxmlformats.org/officeDocument/2006/relationships/image" Target="/xl/media/image376.png" Id="rId46" /><Relationship Type="http://schemas.openxmlformats.org/officeDocument/2006/relationships/image" Target="/xl/media/image377.png" Id="rId47" /><Relationship Type="http://schemas.openxmlformats.org/officeDocument/2006/relationships/image" Target="/xl/media/image378.png" Id="rId48" /><Relationship Type="http://schemas.openxmlformats.org/officeDocument/2006/relationships/image" Target="/xl/media/image379.png" Id="rId49" /><Relationship Type="http://schemas.openxmlformats.org/officeDocument/2006/relationships/image" Target="/xl/media/image380.png" Id="rId50" /><Relationship Type="http://schemas.openxmlformats.org/officeDocument/2006/relationships/image" Target="/xl/media/image381.png" Id="rId51" /><Relationship Type="http://schemas.openxmlformats.org/officeDocument/2006/relationships/image" Target="/xl/media/image382.png" Id="rId52" /><Relationship Type="http://schemas.openxmlformats.org/officeDocument/2006/relationships/image" Target="/xl/media/image383.png" Id="rId53" /><Relationship Type="http://schemas.openxmlformats.org/officeDocument/2006/relationships/image" Target="/xl/media/image384.png" Id="rId54" /><Relationship Type="http://schemas.openxmlformats.org/officeDocument/2006/relationships/image" Target="/xl/media/image385.png" Id="rId55" /><Relationship Type="http://schemas.openxmlformats.org/officeDocument/2006/relationships/image" Target="/xl/media/image386.png" Id="rId56" /><Relationship Type="http://schemas.openxmlformats.org/officeDocument/2006/relationships/image" Target="/xl/media/image387.png" Id="rId57" /><Relationship Type="http://schemas.openxmlformats.org/officeDocument/2006/relationships/image" Target="/xl/media/image388.png" Id="rId58" /><Relationship Type="http://schemas.openxmlformats.org/officeDocument/2006/relationships/image" Target="/xl/media/image389.png" Id="rId59" /><Relationship Type="http://schemas.openxmlformats.org/officeDocument/2006/relationships/image" Target="/xl/media/image390.png" Id="rId60" /><Relationship Type="http://schemas.openxmlformats.org/officeDocument/2006/relationships/image" Target="/xl/media/image391.png" Id="rId61" /><Relationship Type="http://schemas.openxmlformats.org/officeDocument/2006/relationships/image" Target="/xl/media/image392.png" Id="rId62" /><Relationship Type="http://schemas.openxmlformats.org/officeDocument/2006/relationships/image" Target="/xl/media/image393.png" Id="rId63" /><Relationship Type="http://schemas.openxmlformats.org/officeDocument/2006/relationships/image" Target="/xl/media/image394.png" Id="rId64" /><Relationship Type="http://schemas.openxmlformats.org/officeDocument/2006/relationships/image" Target="/xl/media/image395.png" Id="rId65" /><Relationship Type="http://schemas.openxmlformats.org/officeDocument/2006/relationships/image" Target="/xl/media/image396.png" Id="rId66" /><Relationship Type="http://schemas.openxmlformats.org/officeDocument/2006/relationships/image" Target="/xl/media/image397.png" Id="rId67" /><Relationship Type="http://schemas.openxmlformats.org/officeDocument/2006/relationships/image" Target="/xl/media/image398.png" Id="rId68" /><Relationship Type="http://schemas.openxmlformats.org/officeDocument/2006/relationships/image" Target="/xl/media/image399.png" Id="rId69" /><Relationship Type="http://schemas.openxmlformats.org/officeDocument/2006/relationships/image" Target="/xl/media/image400.png" Id="rId70" /><Relationship Type="http://schemas.openxmlformats.org/officeDocument/2006/relationships/image" Target="/xl/media/image401.png" Id="rId71" /><Relationship Type="http://schemas.openxmlformats.org/officeDocument/2006/relationships/image" Target="/xl/media/image402.png" Id="rId72" /><Relationship Type="http://schemas.openxmlformats.org/officeDocument/2006/relationships/image" Target="/xl/media/image403.png" Id="rId73" /><Relationship Type="http://schemas.openxmlformats.org/officeDocument/2006/relationships/image" Target="/xl/media/image404.png" Id="rId74" /></Relationships>
</file>

<file path=xl/drawings/_rels/drawing8.xml.rels><Relationships xmlns="http://schemas.openxmlformats.org/package/2006/relationships"><Relationship Type="http://schemas.openxmlformats.org/officeDocument/2006/relationships/image" Target="/xl/media/image405.png" Id="rId1" /><Relationship Type="http://schemas.openxmlformats.org/officeDocument/2006/relationships/image" Target="/xl/media/image406.png" Id="rId2" /><Relationship Type="http://schemas.openxmlformats.org/officeDocument/2006/relationships/image" Target="/xl/media/image407.png" Id="rId3" /><Relationship Type="http://schemas.openxmlformats.org/officeDocument/2006/relationships/image" Target="/xl/media/image408.png" Id="rId4" /><Relationship Type="http://schemas.openxmlformats.org/officeDocument/2006/relationships/image" Target="/xl/media/image409.png" Id="rId5" /><Relationship Type="http://schemas.openxmlformats.org/officeDocument/2006/relationships/image" Target="/xl/media/image410.png" Id="rId6" /><Relationship Type="http://schemas.openxmlformats.org/officeDocument/2006/relationships/image" Target="/xl/media/image411.png" Id="rId7" /><Relationship Type="http://schemas.openxmlformats.org/officeDocument/2006/relationships/image" Target="/xl/media/image412.png" Id="rId8" /><Relationship Type="http://schemas.openxmlformats.org/officeDocument/2006/relationships/image" Target="/xl/media/image413.png" Id="rId9" /><Relationship Type="http://schemas.openxmlformats.org/officeDocument/2006/relationships/image" Target="/xl/media/image414.png" Id="rId10" /><Relationship Type="http://schemas.openxmlformats.org/officeDocument/2006/relationships/image" Target="/xl/media/image415.png" Id="rId11" /><Relationship Type="http://schemas.openxmlformats.org/officeDocument/2006/relationships/image" Target="/xl/media/image416.png" Id="rId12" /><Relationship Type="http://schemas.openxmlformats.org/officeDocument/2006/relationships/image" Target="/xl/media/image417.png" Id="rId13" /><Relationship Type="http://schemas.openxmlformats.org/officeDocument/2006/relationships/image" Target="/xl/media/image418.png" Id="rId14" /><Relationship Type="http://schemas.openxmlformats.org/officeDocument/2006/relationships/image" Target="/xl/media/image419.png" Id="rId15" /><Relationship Type="http://schemas.openxmlformats.org/officeDocument/2006/relationships/image" Target="/xl/media/image420.png" Id="rId16" /><Relationship Type="http://schemas.openxmlformats.org/officeDocument/2006/relationships/image" Target="/xl/media/image421.png" Id="rId17" /><Relationship Type="http://schemas.openxmlformats.org/officeDocument/2006/relationships/image" Target="/xl/media/image422.png" Id="rId18" /><Relationship Type="http://schemas.openxmlformats.org/officeDocument/2006/relationships/image" Target="/xl/media/image423.png" Id="rId19" /><Relationship Type="http://schemas.openxmlformats.org/officeDocument/2006/relationships/image" Target="/xl/media/image424.png" Id="rId20" /><Relationship Type="http://schemas.openxmlformats.org/officeDocument/2006/relationships/image" Target="/xl/media/image425.png" Id="rId21" /></Relationships>
</file>

<file path=xl/drawings/_rels/drawing9.xml.rels><Relationships xmlns="http://schemas.openxmlformats.org/package/2006/relationships"><Relationship Type="http://schemas.openxmlformats.org/officeDocument/2006/relationships/image" Target="/xl/media/image426.png" Id="rId1" /><Relationship Type="http://schemas.openxmlformats.org/officeDocument/2006/relationships/image" Target="/xl/media/image427.png" Id="rId2" /><Relationship Type="http://schemas.openxmlformats.org/officeDocument/2006/relationships/image" Target="/xl/media/image428.png" Id="rId3" /><Relationship Type="http://schemas.openxmlformats.org/officeDocument/2006/relationships/image" Target="/xl/media/image429.png" Id="rId4" /><Relationship Type="http://schemas.openxmlformats.org/officeDocument/2006/relationships/image" Target="/xl/media/image430.png" Id="rId5" /><Relationship Type="http://schemas.openxmlformats.org/officeDocument/2006/relationships/image" Target="/xl/media/image431.png" Id="rId6" /><Relationship Type="http://schemas.openxmlformats.org/officeDocument/2006/relationships/image" Target="/xl/media/image432.png" Id="rId7" /><Relationship Type="http://schemas.openxmlformats.org/officeDocument/2006/relationships/image" Target="/xl/media/image433.png" Id="rId8" /><Relationship Type="http://schemas.openxmlformats.org/officeDocument/2006/relationships/image" Target="/xl/media/image434.png" Id="rId9" /><Relationship Type="http://schemas.openxmlformats.org/officeDocument/2006/relationships/image" Target="/xl/media/image435.png" Id="rId10" /><Relationship Type="http://schemas.openxmlformats.org/officeDocument/2006/relationships/image" Target="/xl/media/image436.png" Id="rId11" /><Relationship Type="http://schemas.openxmlformats.org/officeDocument/2006/relationships/image" Target="/xl/media/image437.png" Id="rId12" /><Relationship Type="http://schemas.openxmlformats.org/officeDocument/2006/relationships/image" Target="/xl/media/image438.png" Id="rId13" /><Relationship Type="http://schemas.openxmlformats.org/officeDocument/2006/relationships/image" Target="/xl/media/image439.png" Id="rId14" /><Relationship Type="http://schemas.openxmlformats.org/officeDocument/2006/relationships/image" Target="/xl/media/image440.png" Id="rId15" /><Relationship Type="http://schemas.openxmlformats.org/officeDocument/2006/relationships/image" Target="/xl/media/image441.png" Id="rId16" /><Relationship Type="http://schemas.openxmlformats.org/officeDocument/2006/relationships/image" Target="/xl/media/image442.png" Id="rId17" /><Relationship Type="http://schemas.openxmlformats.org/officeDocument/2006/relationships/image" Target="/xl/media/image443.png" Id="rId18" /><Relationship Type="http://schemas.openxmlformats.org/officeDocument/2006/relationships/image" Target="/xl/media/image444.png" Id="rId19" /><Relationship Type="http://schemas.openxmlformats.org/officeDocument/2006/relationships/image" Target="/xl/media/image445.png" Id="rId20" /><Relationship Type="http://schemas.openxmlformats.org/officeDocument/2006/relationships/image" Target="/xl/media/image446.png" Id="rId2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14</row>
      <rowOff>19050</rowOff>
    </from>
    <to>
      <col>2</col>
      <colOff>1933575</colOff>
      <row>14</row>
      <rowOff>190499</rowOff>
    </to>
    <pic>
      <nvPicPr>
        <cNvPr id="4" name="Imagen 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435625875"/>
          <a:ext cx="37052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44</row>
      <rowOff>28575</rowOff>
    </from>
    <to>
      <col>2</col>
      <colOff>1943100</colOff>
      <row>45</row>
      <rowOff>0</rowOff>
    </to>
    <pic>
      <nvPicPr>
        <cNvPr id="5" name="Imagen 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441350400"/>
          <a:ext cx="37147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76</row>
      <rowOff>19050</rowOff>
    </from>
    <to>
      <col>2</col>
      <colOff>1943101</colOff>
      <row>76</row>
      <rowOff>180975</rowOff>
    </to>
    <pic>
      <nvPicPr>
        <cNvPr id="6" name="Imagen 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1" y="12792075"/>
          <a:ext cx="37147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85</row>
      <rowOff>19051</rowOff>
    </from>
    <to>
      <col>2</col>
      <colOff>1943101</colOff>
      <row>85</row>
      <rowOff>180975</rowOff>
    </to>
    <pic>
      <nvPicPr>
        <cNvPr id="7" name="Imagen 6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" y="14506576"/>
          <a:ext cx="37147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102</row>
      <rowOff>19051</rowOff>
    </from>
    <to>
      <col>3</col>
      <colOff>0</colOff>
      <row>103</row>
      <rowOff>9525</rowOff>
    </to>
    <pic>
      <nvPicPr>
        <cNvPr id="2" name="Imagen 1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9478626"/>
          <a:ext cx="37242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133</row>
      <rowOff>19050</rowOff>
    </from>
    <to>
      <col>3</col>
      <colOff>0</colOff>
      <row>133</row>
      <rowOff>180975</rowOff>
    </to>
    <pic>
      <nvPicPr>
        <cNvPr id="3" name="Imagen 2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25384125"/>
          <a:ext cx="37242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147</row>
      <rowOff>19050</rowOff>
    </from>
    <to>
      <col>2</col>
      <colOff>1943100</colOff>
      <row>147</row>
      <rowOff>171450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28070175"/>
          <a:ext cx="37147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179</row>
      <rowOff>19050</rowOff>
    </from>
    <to>
      <col>2</col>
      <colOff>1943100</colOff>
      <row>180</row>
      <rowOff>0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34166175"/>
          <a:ext cx="37147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197</row>
      <rowOff>9525</rowOff>
    </from>
    <to>
      <col>3</col>
      <colOff>0</colOff>
      <row>198</row>
      <rowOff>0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37604700"/>
          <a:ext cx="37242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219</row>
      <rowOff>19051</rowOff>
    </from>
    <to>
      <col>2</col>
      <colOff>1933575</colOff>
      <row>220</row>
      <rowOff>9525</rowOff>
    </to>
    <pic>
      <nvPicPr>
        <cNvPr id="11" name="Imagen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41805226"/>
          <a:ext cx="370522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248</row>
      <rowOff>19050</rowOff>
    </from>
    <to>
      <col>3</col>
      <colOff>9525</colOff>
      <row>249</row>
      <rowOff>0</rowOff>
    </to>
    <pic>
      <nvPicPr>
        <cNvPr id="12" name="Imagen 11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47329725"/>
          <a:ext cx="37338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271</row>
      <rowOff>19051</rowOff>
    </from>
    <to>
      <col>2</col>
      <colOff>1933575</colOff>
      <row>271</row>
      <rowOff>180975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51730276"/>
          <a:ext cx="37052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301</row>
      <rowOff>19050</rowOff>
    </from>
    <to>
      <col>2</col>
      <colOff>1943100</colOff>
      <row>302</row>
      <rowOff>0</rowOff>
    </to>
    <pic>
      <nvPicPr>
        <cNvPr id="14" name="Imagen 13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57445275"/>
          <a:ext cx="37147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316</row>
      <rowOff>19051</rowOff>
    </from>
    <to>
      <col>2</col>
      <colOff>1933575</colOff>
      <row>316</row>
      <rowOff>180975</rowOff>
    </to>
    <pic>
      <nvPicPr>
        <cNvPr id="15" name="Imagen 14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60331351"/>
          <a:ext cx="37052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340</row>
      <rowOff>28576</rowOff>
    </from>
    <to>
      <col>3</col>
      <colOff>9525</colOff>
      <row>341</row>
      <rowOff>0</rowOff>
    </to>
    <pic>
      <nvPicPr>
        <cNvPr id="16" name="Imagen 15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64722376"/>
          <a:ext cx="37338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355</row>
      <rowOff>19050</rowOff>
    </from>
    <to>
      <col>2</col>
      <colOff>1924051</colOff>
      <row>356</row>
      <rowOff>0</rowOff>
    </to>
    <pic>
      <nvPicPr>
        <cNvPr id="17" name="Imagen 16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1" y="67589400"/>
          <a:ext cx="36957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377</row>
      <rowOff>9525</rowOff>
    </from>
    <to>
      <col>2</col>
      <colOff>1924050</colOff>
      <row>377</row>
      <rowOff>180975</rowOff>
    </to>
    <pic>
      <nvPicPr>
        <cNvPr id="18" name="Imagen 17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0" y="71770875"/>
          <a:ext cx="36957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391</row>
      <rowOff>19051</rowOff>
    </from>
    <to>
      <col>3</col>
      <colOff>0</colOff>
      <row>391</row>
      <rowOff>180975</rowOff>
    </to>
    <pic>
      <nvPicPr>
        <cNvPr id="19" name="Imagen 18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1" y="74466451"/>
          <a:ext cx="3724274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427</row>
      <rowOff>19049</rowOff>
    </from>
    <to>
      <col>2</col>
      <colOff>1943100</colOff>
      <row>428</row>
      <rowOff>9524</rowOff>
    </to>
    <pic>
      <nvPicPr>
        <cNvPr id="20" name="Imagen 19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0" y="81324449"/>
          <a:ext cx="37147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439</row>
      <rowOff>19050</rowOff>
    </from>
    <to>
      <col>3</col>
      <colOff>0</colOff>
      <row>439</row>
      <rowOff>180975</rowOff>
    </to>
    <pic>
      <nvPicPr>
        <cNvPr id="21" name="Imagen 20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0" y="83629500"/>
          <a:ext cx="37242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467</row>
      <rowOff>19050</rowOff>
    </from>
    <to>
      <col>2</col>
      <colOff>1943101</colOff>
      <row>467</row>
      <rowOff>180975</rowOff>
    </to>
    <pic>
      <nvPicPr>
        <cNvPr id="22" name="Imagen 21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1" y="88963500"/>
          <a:ext cx="37147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494</row>
      <rowOff>19050</rowOff>
    </from>
    <to>
      <col>2</col>
      <colOff>1943100</colOff>
      <row>494</row>
      <rowOff>171449</rowOff>
    </to>
    <pic>
      <nvPicPr>
        <cNvPr id="23" name="Imagen 22"/>
        <cNvPicPr>
          <a:picLocks noChangeAspect="1"/>
        </cNvPicPr>
      </nvPicPr>
      <blipFill>
        <a:blip r:embed="rId22"/>
        <a:stretch>
          <a:fillRect/>
        </a:stretch>
      </blipFill>
      <spPr>
        <a:xfrm>
          <a:off x="0" y="94107000"/>
          <a:ext cx="371475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518</row>
      <rowOff>19050</rowOff>
    </from>
    <to>
      <col>2</col>
      <colOff>1943101</colOff>
      <row>518</row>
      <rowOff>171449</rowOff>
    </to>
    <pic>
      <nvPicPr>
        <cNvPr id="24" name="Imagen 23"/>
        <cNvPicPr>
          <a:picLocks noChangeAspect="1"/>
        </cNvPicPr>
      </nvPicPr>
      <blipFill>
        <a:blip r:embed="rId23"/>
        <a:stretch>
          <a:fillRect/>
        </a:stretch>
      </blipFill>
      <spPr>
        <a:xfrm>
          <a:off x="1" y="98698050"/>
          <a:ext cx="371475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562</row>
      <rowOff>19050</rowOff>
    </from>
    <to>
      <col>3</col>
      <colOff>0</colOff>
      <row>562</row>
      <rowOff>181807</rowOff>
    </to>
    <pic>
      <nvPicPr>
        <cNvPr id="25" name="Imagen 24"/>
        <cNvPicPr>
          <a:picLocks noChangeAspect="1"/>
        </cNvPicPr>
      </nvPicPr>
      <blipFill>
        <a:blip r:embed="rId24"/>
        <a:stretch>
          <a:fillRect/>
        </a:stretch>
      </blipFill>
      <spPr>
        <a:xfrm>
          <a:off x="0" y="106889550"/>
          <a:ext cx="3724275" cy="162757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572</row>
      <rowOff>19051</rowOff>
    </from>
    <to>
      <col>3</col>
      <colOff>9526</colOff>
      <row>572</row>
      <rowOff>180975</rowOff>
    </to>
    <pic>
      <nvPicPr>
        <cNvPr id="26" name="Imagen 25"/>
        <cNvPicPr>
          <a:picLocks noChangeAspect="1"/>
        </cNvPicPr>
      </nvPicPr>
      <blipFill>
        <a:blip r:embed="rId25"/>
        <a:stretch>
          <a:fillRect/>
        </a:stretch>
      </blipFill>
      <spPr>
        <a:xfrm>
          <a:off x="1" y="108823126"/>
          <a:ext cx="37338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595</row>
      <rowOff>19050</rowOff>
    </from>
    <to>
      <col>2</col>
      <colOff>1943100</colOff>
      <row>595</row>
      <rowOff>180975</rowOff>
    </to>
    <pic>
      <nvPicPr>
        <cNvPr id="27" name="Imagen 26"/>
        <cNvPicPr>
          <a:picLocks noChangeAspect="1"/>
        </cNvPicPr>
      </nvPicPr>
      <blipFill>
        <a:blip r:embed="rId26"/>
        <a:stretch>
          <a:fillRect/>
        </a:stretch>
      </blipFill>
      <spPr>
        <a:xfrm>
          <a:off x="0" y="113204625"/>
          <a:ext cx="37147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619</row>
      <rowOff>28575</rowOff>
    </from>
    <to>
      <col>2</col>
      <colOff>1943100</colOff>
      <row>619</row>
      <rowOff>180975</rowOff>
    </to>
    <pic>
      <nvPicPr>
        <cNvPr id="28" name="Imagen 27"/>
        <cNvPicPr>
          <a:picLocks noChangeAspect="1"/>
        </cNvPicPr>
      </nvPicPr>
      <blipFill>
        <a:blip r:embed="rId27"/>
        <a:stretch>
          <a:fillRect/>
        </a:stretch>
      </blipFill>
      <spPr>
        <a:xfrm>
          <a:off x="0" y="117805200"/>
          <a:ext cx="37147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645</row>
      <rowOff>28576</rowOff>
    </from>
    <to>
      <col>2</col>
      <colOff>1943100</colOff>
      <row>646</row>
      <rowOff>0</rowOff>
    </to>
    <pic>
      <nvPicPr>
        <cNvPr id="29" name="Imagen 28"/>
        <cNvPicPr>
          <a:picLocks noChangeAspect="1"/>
        </cNvPicPr>
      </nvPicPr>
      <blipFill>
        <a:blip r:embed="rId28"/>
        <a:stretch>
          <a:fillRect/>
        </a:stretch>
      </blipFill>
      <spPr>
        <a:xfrm>
          <a:off x="0" y="122758201"/>
          <a:ext cx="37147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666</row>
      <rowOff>9525</rowOff>
    </from>
    <to>
      <col>3</col>
      <colOff>0</colOff>
      <row>666</row>
      <rowOff>180975</rowOff>
    </to>
    <pic>
      <nvPicPr>
        <cNvPr id="30" name="Imagen 29"/>
        <cNvPicPr>
          <a:picLocks noChangeAspect="1"/>
        </cNvPicPr>
      </nvPicPr>
      <blipFill>
        <a:blip r:embed="rId29"/>
        <a:stretch>
          <a:fillRect/>
        </a:stretch>
      </blipFill>
      <spPr>
        <a:xfrm>
          <a:off x="0" y="126758700"/>
          <a:ext cx="37242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709</row>
      <rowOff>19050</rowOff>
    </from>
    <to>
      <col>2</col>
      <colOff>1933575</colOff>
      <row>709</row>
      <rowOff>180975</rowOff>
    </to>
    <pic>
      <nvPicPr>
        <cNvPr id="31" name="Imagen 30"/>
        <cNvPicPr>
          <a:picLocks noChangeAspect="1"/>
        </cNvPicPr>
      </nvPicPr>
      <blipFill>
        <a:blip r:embed="rId30"/>
        <a:stretch>
          <a:fillRect/>
        </a:stretch>
      </blipFill>
      <spPr>
        <a:xfrm>
          <a:off x="0" y="134959725"/>
          <a:ext cx="37052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768</row>
      <rowOff>19051</rowOff>
    </from>
    <to>
      <col>3</col>
      <colOff>0</colOff>
      <row>769</row>
      <rowOff>1</rowOff>
    </to>
    <pic>
      <nvPicPr>
        <cNvPr id="32" name="Imagen 31"/>
        <cNvPicPr>
          <a:picLocks noChangeAspect="1"/>
        </cNvPicPr>
      </nvPicPr>
      <blipFill>
        <a:blip r:embed="rId31"/>
        <a:stretch>
          <a:fillRect/>
        </a:stretch>
      </blipFill>
      <spPr>
        <a:xfrm>
          <a:off x="0" y="145075276"/>
          <a:ext cx="37242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731</row>
      <rowOff>19050</rowOff>
    </from>
    <to>
      <col>3</col>
      <colOff>0</colOff>
      <row>731</row>
      <rowOff>180975</rowOff>
    </to>
    <pic>
      <nvPicPr>
        <cNvPr id="33" name="Imagen 32"/>
        <cNvPicPr>
          <a:picLocks noChangeAspect="1"/>
        </cNvPicPr>
      </nvPicPr>
      <blipFill>
        <a:blip r:embed="rId32"/>
        <a:stretch>
          <a:fillRect/>
        </a:stretch>
      </blipFill>
      <spPr>
        <a:xfrm>
          <a:off x="0" y="138598275"/>
          <a:ext cx="37242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710</row>
      <rowOff>0</rowOff>
    </from>
    <to>
      <col>2</col>
      <colOff>1924050</colOff>
      <row>710</row>
      <rowOff>171450</rowOff>
    </to>
    <pic>
      <nvPicPr>
        <cNvPr id="34" name="Imagen 33"/>
        <cNvPicPr>
          <a:picLocks noChangeAspect="1"/>
        </cNvPicPr>
      </nvPicPr>
      <blipFill>
        <a:blip r:embed="rId33"/>
        <a:stretch>
          <a:fillRect/>
        </a:stretch>
      </blipFill>
      <spPr>
        <a:xfrm>
          <a:off x="0" y="135150225"/>
          <a:ext cx="36957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732</row>
      <rowOff>19050</rowOff>
    </from>
    <to>
      <col>2</col>
      <colOff>1924050</colOff>
      <row>732</row>
      <rowOff>180975</rowOff>
    </to>
    <pic>
      <nvPicPr>
        <cNvPr id="36" name="Imagen 35"/>
        <cNvPicPr>
          <a:picLocks noChangeAspect="1"/>
        </cNvPicPr>
      </nvPicPr>
      <blipFill>
        <a:blip r:embed="rId34"/>
        <a:stretch>
          <a:fillRect/>
        </a:stretch>
      </blipFill>
      <spPr>
        <a:xfrm>
          <a:off x="0" y="138979275"/>
          <a:ext cx="36957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813</row>
      <rowOff>19051</rowOff>
    </from>
    <to>
      <col>3</col>
      <colOff>9525</colOff>
      <row>813</row>
      <rowOff>180975</rowOff>
    </to>
    <pic>
      <nvPicPr>
        <cNvPr id="35" name="Imagen 34"/>
        <cNvPicPr>
          <a:picLocks noChangeAspect="1"/>
        </cNvPicPr>
      </nvPicPr>
      <blipFill>
        <a:blip r:embed="rId35"/>
        <a:stretch>
          <a:fillRect/>
        </a:stretch>
      </blipFill>
      <spPr>
        <a:xfrm>
          <a:off x="0" y="153142951"/>
          <a:ext cx="37338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835</row>
      <rowOff>19050</rowOff>
    </from>
    <to>
      <col>2</col>
      <colOff>1943101</colOff>
      <row>835</row>
      <rowOff>180975</rowOff>
    </to>
    <pic>
      <nvPicPr>
        <cNvPr id="37" name="Imagen 36"/>
        <cNvPicPr>
          <a:picLocks noChangeAspect="1"/>
        </cNvPicPr>
      </nvPicPr>
      <blipFill>
        <a:blip r:embed="rId36"/>
        <a:stretch>
          <a:fillRect/>
        </a:stretch>
      </blipFill>
      <spPr>
        <a:xfrm>
          <a:off x="1" y="157333950"/>
          <a:ext cx="37147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855</row>
      <rowOff>19050</rowOff>
    </from>
    <to>
      <col>2</col>
      <colOff>1943101</colOff>
      <row>855</row>
      <rowOff>171450</rowOff>
    </to>
    <pic>
      <nvPicPr>
        <cNvPr id="38" name="Imagen 37"/>
        <cNvPicPr>
          <a:picLocks noChangeAspect="1"/>
        </cNvPicPr>
      </nvPicPr>
      <blipFill>
        <a:blip r:embed="rId37"/>
        <a:stretch>
          <a:fillRect/>
        </a:stretch>
      </blipFill>
      <spPr>
        <a:xfrm>
          <a:off x="1" y="161143950"/>
          <a:ext cx="37147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883</row>
      <rowOff>19051</rowOff>
    </from>
    <to>
      <col>2</col>
      <colOff>1933575</colOff>
      <row>883</row>
      <rowOff>180975</rowOff>
    </to>
    <pic>
      <nvPicPr>
        <cNvPr id="39" name="Imagen 38"/>
        <cNvPicPr>
          <a:picLocks noChangeAspect="1"/>
        </cNvPicPr>
      </nvPicPr>
      <blipFill>
        <a:blip r:embed="rId38"/>
        <a:stretch>
          <a:fillRect/>
        </a:stretch>
      </blipFill>
      <spPr>
        <a:xfrm>
          <a:off x="0" y="166477951"/>
          <a:ext cx="37052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903</row>
      <rowOff>19051</rowOff>
    </from>
    <to>
      <col>2</col>
      <colOff>1943100</colOff>
      <row>903</row>
      <rowOff>180975</rowOff>
    </to>
    <pic>
      <nvPicPr>
        <cNvPr id="40" name="Imagen 39"/>
        <cNvPicPr>
          <a:picLocks noChangeAspect="1"/>
        </cNvPicPr>
      </nvPicPr>
      <blipFill>
        <a:blip r:embed="rId39"/>
        <a:stretch>
          <a:fillRect/>
        </a:stretch>
      </blipFill>
      <spPr>
        <a:xfrm>
          <a:off x="0" y="172031026"/>
          <a:ext cx="37147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925</row>
      <rowOff>19051</rowOff>
    </from>
    <to>
      <col>3</col>
      <colOff>0</colOff>
      <row>925</row>
      <rowOff>180975</rowOff>
    </to>
    <pic>
      <nvPicPr>
        <cNvPr id="41" name="Imagen 40"/>
        <cNvPicPr>
          <a:picLocks noChangeAspect="1"/>
        </cNvPicPr>
      </nvPicPr>
      <blipFill>
        <a:blip r:embed="rId40"/>
        <a:stretch>
          <a:fillRect/>
        </a:stretch>
      </blipFill>
      <spPr>
        <a:xfrm>
          <a:off x="0" y="176222026"/>
          <a:ext cx="37242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943</row>
      <rowOff>19050</rowOff>
    </from>
    <to>
      <col>3</col>
      <colOff>0</colOff>
      <row>944</row>
      <rowOff>0</rowOff>
    </to>
    <pic>
      <nvPicPr>
        <cNvPr id="42" name="Imagen 41"/>
        <cNvPicPr>
          <a:picLocks noChangeAspect="1"/>
        </cNvPicPr>
      </nvPicPr>
      <blipFill>
        <a:blip r:embed="rId41"/>
        <a:stretch>
          <a:fillRect/>
        </a:stretch>
      </blipFill>
      <spPr>
        <a:xfrm>
          <a:off x="0" y="179670075"/>
          <a:ext cx="37242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1003</row>
      <rowOff>28576</rowOff>
    </from>
    <to>
      <col>3</col>
      <colOff>0</colOff>
      <row>1004</row>
      <rowOff>0</rowOff>
    </to>
    <pic>
      <nvPicPr>
        <cNvPr id="43" name="Imagen 42"/>
        <cNvPicPr>
          <a:picLocks noChangeAspect="1"/>
        </cNvPicPr>
      </nvPicPr>
      <blipFill>
        <a:blip r:embed="rId42"/>
        <a:stretch>
          <a:fillRect/>
        </a:stretch>
      </blipFill>
      <spPr>
        <a:xfrm>
          <a:off x="0" y="191109601"/>
          <a:ext cx="37242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1068</row>
      <rowOff>19050</rowOff>
    </from>
    <to>
      <col>2</col>
      <colOff>1933575</colOff>
      <row>1069</row>
      <rowOff>0</rowOff>
    </to>
    <pic>
      <nvPicPr>
        <cNvPr id="44" name="Imagen 43"/>
        <cNvPicPr>
          <a:picLocks noChangeAspect="1"/>
        </cNvPicPr>
      </nvPicPr>
      <blipFill>
        <a:blip r:embed="rId43"/>
        <a:stretch>
          <a:fillRect/>
        </a:stretch>
      </blipFill>
      <spPr>
        <a:xfrm>
          <a:off x="0" y="203501625"/>
          <a:ext cx="37052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1117</row>
      <rowOff>19049</rowOff>
    </from>
    <to>
      <col>2</col>
      <colOff>1943101</colOff>
      <row>1117</row>
      <rowOff>180974</rowOff>
    </to>
    <pic>
      <nvPicPr>
        <cNvPr id="46" name="Imagen 45"/>
        <cNvPicPr>
          <a:picLocks noChangeAspect="1"/>
        </cNvPicPr>
      </nvPicPr>
      <blipFill>
        <a:blip r:embed="rId44"/>
        <a:stretch>
          <a:fillRect/>
        </a:stretch>
      </blipFill>
      <spPr>
        <a:xfrm>
          <a:off x="1" y="212836124"/>
          <a:ext cx="37147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1131</row>
      <rowOff>19050</rowOff>
    </from>
    <to>
      <col>2</col>
      <colOff>1943101</colOff>
      <row>1132</row>
      <rowOff>0</rowOff>
    </to>
    <pic>
      <nvPicPr>
        <cNvPr id="45" name="Imagen 44"/>
        <cNvPicPr>
          <a:picLocks noChangeAspect="1"/>
        </cNvPicPr>
      </nvPicPr>
      <blipFill>
        <a:blip r:embed="rId45"/>
        <a:stretch>
          <a:fillRect/>
        </a:stretch>
      </blipFill>
      <spPr>
        <a:xfrm>
          <a:off x="1" y="215903175"/>
          <a:ext cx="37147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1141</row>
      <rowOff>19050</rowOff>
    </from>
    <to>
      <col>2</col>
      <colOff>1933575</colOff>
      <row>1141</row>
      <rowOff>171450</rowOff>
    </to>
    <pic>
      <nvPicPr>
        <cNvPr id="47" name="Imagen 46"/>
        <cNvPicPr>
          <a:picLocks noChangeAspect="1"/>
        </cNvPicPr>
      </nvPicPr>
      <blipFill>
        <a:blip r:embed="rId46"/>
        <a:stretch>
          <a:fillRect/>
        </a:stretch>
      </blipFill>
      <spPr>
        <a:xfrm>
          <a:off x="0" y="217808175"/>
          <a:ext cx="370522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1164</row>
      <rowOff>19051</rowOff>
    </from>
    <to>
      <col>3</col>
      <colOff>0</colOff>
      <row>1164</row>
      <rowOff>180975</rowOff>
    </to>
    <pic>
      <nvPicPr>
        <cNvPr id="48" name="Imagen 47"/>
        <cNvPicPr>
          <a:picLocks noChangeAspect="1"/>
        </cNvPicPr>
      </nvPicPr>
      <blipFill>
        <a:blip r:embed="rId47"/>
        <a:stretch>
          <a:fillRect/>
        </a:stretch>
      </blipFill>
      <spPr>
        <a:xfrm>
          <a:off x="0" y="221427676"/>
          <a:ext cx="37242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1218</row>
      <rowOff>19050</rowOff>
    </from>
    <to>
      <col>2</col>
      <colOff>1933575</colOff>
      <row>1218</row>
      <rowOff>171450</rowOff>
    </to>
    <pic>
      <nvPicPr>
        <cNvPr id="49" name="Imagen 48"/>
        <cNvPicPr>
          <a:picLocks noChangeAspect="1"/>
        </cNvPicPr>
      </nvPicPr>
      <blipFill>
        <a:blip r:embed="rId48"/>
        <a:stretch>
          <a:fillRect/>
        </a:stretch>
      </blipFill>
      <spPr>
        <a:xfrm>
          <a:off x="0" y="230190675"/>
          <a:ext cx="370522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1176</row>
      <rowOff>28575</rowOff>
    </from>
    <to>
      <col>5</col>
      <colOff>666750</colOff>
      <row>1178</row>
      <rowOff>161925</rowOff>
    </to>
    <pic>
      <nvPicPr>
        <cNvPr id="50" name="Imagen 49"/>
        <cNvPicPr>
          <a:picLocks noChangeAspect="1"/>
        </cNvPicPr>
      </nvPicPr>
      <blipFill>
        <a:blip r:embed="rId49"/>
        <a:stretch>
          <a:fillRect/>
        </a:stretch>
      </blipFill>
      <spPr>
        <a:xfrm>
          <a:off x="0" y="223170750"/>
          <a:ext cx="6210300" cy="5143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1167</row>
      <rowOff>38100</rowOff>
    </from>
    <to>
      <col>6</col>
      <colOff>0</colOff>
      <row>1169</row>
      <rowOff>161925</rowOff>
    </to>
    <pic>
      <nvPicPr>
        <cNvPr id="52" name="Imagen 51"/>
        <cNvPicPr>
          <a:picLocks noChangeAspect="1"/>
        </cNvPicPr>
      </nvPicPr>
      <blipFill>
        <a:blip r:embed="rId50"/>
        <a:stretch>
          <a:fillRect/>
        </a:stretch>
      </blipFill>
      <spPr>
        <a:xfrm>
          <a:off x="0" y="222418275"/>
          <a:ext cx="6219825" cy="5048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1144</row>
      <rowOff>28575</rowOff>
    </from>
    <to>
      <col>6</col>
      <colOff>0</colOff>
      <row>1146</row>
      <rowOff>0</rowOff>
    </to>
    <pic>
      <nvPicPr>
        <cNvPr id="53" name="Imagen 52"/>
        <cNvPicPr>
          <a:picLocks noChangeAspect="1"/>
        </cNvPicPr>
      </nvPicPr>
      <blipFill>
        <a:blip r:embed="rId51"/>
        <a:stretch>
          <a:fillRect/>
        </a:stretch>
      </blipFill>
      <spPr>
        <a:xfrm>
          <a:off x="0" y="218217750"/>
          <a:ext cx="6219825" cy="3524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1240</row>
      <rowOff>19050</rowOff>
    </from>
    <to>
      <col>2</col>
      <colOff>1943101</colOff>
      <row>1240</row>
      <rowOff>190499</rowOff>
    </to>
    <pic>
      <nvPicPr>
        <cNvPr id="51" name="Imagen 50"/>
        <cNvPicPr>
          <a:picLocks noChangeAspect="1"/>
        </cNvPicPr>
      </nvPicPr>
      <blipFill>
        <a:blip r:embed="rId52"/>
        <a:stretch>
          <a:fillRect/>
        </a:stretch>
      </blipFill>
      <spPr>
        <a:xfrm>
          <a:off x="1" y="236305725"/>
          <a:ext cx="371475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1361</row>
      <rowOff>19050</rowOff>
    </from>
    <to>
      <col>3</col>
      <colOff>0</colOff>
      <row>1361</row>
      <rowOff>190499</rowOff>
    </to>
    <pic>
      <nvPicPr>
        <cNvPr id="54" name="Imagen 53"/>
        <cNvPicPr>
          <a:picLocks noChangeAspect="1"/>
        </cNvPicPr>
      </nvPicPr>
      <blipFill>
        <a:blip r:embed="rId53"/>
        <a:stretch>
          <a:fillRect/>
        </a:stretch>
      </blipFill>
      <spPr>
        <a:xfrm>
          <a:off x="0" y="258403725"/>
          <a:ext cx="37242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1340</row>
      <rowOff>28575</rowOff>
    </from>
    <to>
      <col>3</col>
      <colOff>0</colOff>
      <row>1340</row>
      <rowOff>180975</rowOff>
    </to>
    <pic>
      <nvPicPr>
        <cNvPr id="55" name="Imagen 54"/>
        <cNvPicPr>
          <a:picLocks noChangeAspect="1"/>
        </cNvPicPr>
      </nvPicPr>
      <blipFill>
        <a:blip r:embed="rId54"/>
        <a:stretch>
          <a:fillRect/>
        </a:stretch>
      </blipFill>
      <spPr>
        <a:xfrm>
          <a:off x="0" y="254603250"/>
          <a:ext cx="37242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1328</row>
      <rowOff>19050</rowOff>
    </from>
    <to>
      <col>2</col>
      <colOff>1933575</colOff>
      <row>1328</row>
      <rowOff>180975</rowOff>
    </to>
    <pic>
      <nvPicPr>
        <cNvPr id="56" name="Imagen 55"/>
        <cNvPicPr>
          <a:picLocks noChangeAspect="1"/>
        </cNvPicPr>
      </nvPicPr>
      <blipFill>
        <a:blip r:embed="rId55"/>
        <a:stretch>
          <a:fillRect/>
        </a:stretch>
      </blipFill>
      <spPr>
        <a:xfrm>
          <a:off x="0" y="252498225"/>
          <a:ext cx="37052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1305</row>
      <rowOff>9525</rowOff>
    </from>
    <to>
      <col>2</col>
      <colOff>1943100</colOff>
      <row>1306</row>
      <rowOff>0</rowOff>
    </to>
    <pic>
      <nvPicPr>
        <cNvPr id="57" name="Imagen 56"/>
        <cNvPicPr>
          <a:picLocks noChangeAspect="1"/>
        </cNvPicPr>
      </nvPicPr>
      <blipFill>
        <a:blip r:embed="rId56"/>
        <a:stretch>
          <a:fillRect/>
        </a:stretch>
      </blipFill>
      <spPr>
        <a:xfrm>
          <a:off x="0" y="248154825"/>
          <a:ext cx="37147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1276</row>
      <rowOff>28575</rowOff>
    </from>
    <to>
      <col>2</col>
      <colOff>1943100</colOff>
      <row>1276</row>
      <rowOff>180975</rowOff>
    </to>
    <pic>
      <nvPicPr>
        <cNvPr id="58" name="Imagen 57"/>
        <cNvPicPr>
          <a:picLocks noChangeAspect="1"/>
        </cNvPicPr>
      </nvPicPr>
      <blipFill>
        <a:blip r:embed="rId57"/>
        <a:stretch>
          <a:fillRect/>
        </a:stretch>
      </blipFill>
      <spPr>
        <a:xfrm>
          <a:off x="0" y="242839875"/>
          <a:ext cx="37147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1384</row>
      <rowOff>19050</rowOff>
    </from>
    <to>
      <col>2</col>
      <colOff>1933575</colOff>
      <row>1385</row>
      <rowOff>9525</rowOff>
    </to>
    <pic>
      <nvPicPr>
        <cNvPr id="59" name="Imagen 58"/>
        <cNvPicPr>
          <a:picLocks noChangeAspect="1"/>
        </cNvPicPr>
      </nvPicPr>
      <blipFill>
        <a:blip r:embed="rId58"/>
        <a:stretch>
          <a:fillRect/>
        </a:stretch>
      </blipFill>
      <spPr>
        <a:xfrm>
          <a:off x="0" y="263623425"/>
          <a:ext cx="370522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1423</row>
      <rowOff>19050</rowOff>
    </from>
    <to>
      <col>2</col>
      <colOff>1943101</colOff>
      <row>1424</row>
      <rowOff>0</rowOff>
    </to>
    <pic>
      <nvPicPr>
        <cNvPr id="60" name="Imagen 59"/>
        <cNvPicPr>
          <a:picLocks noChangeAspect="1"/>
        </cNvPicPr>
      </nvPicPr>
      <blipFill>
        <a:blip r:embed="rId59"/>
        <a:stretch>
          <a:fillRect/>
        </a:stretch>
      </blipFill>
      <spPr>
        <a:xfrm>
          <a:off x="1" y="271052925"/>
          <a:ext cx="37147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1463</row>
      <rowOff>19050</rowOff>
    </from>
    <to>
      <col>2</col>
      <colOff>1933575</colOff>
      <row>1464</row>
      <rowOff>9525</rowOff>
    </to>
    <pic>
      <nvPicPr>
        <cNvPr id="61" name="Imagen 60"/>
        <cNvPicPr>
          <a:picLocks noChangeAspect="1"/>
        </cNvPicPr>
      </nvPicPr>
      <blipFill>
        <a:blip r:embed="rId60"/>
        <a:stretch>
          <a:fillRect/>
        </a:stretch>
      </blipFill>
      <spPr>
        <a:xfrm>
          <a:off x="0" y="279072975"/>
          <a:ext cx="370522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1486</row>
      <rowOff>9525</rowOff>
    </from>
    <to>
      <col>2</col>
      <colOff>1933575</colOff>
      <row>1487</row>
      <rowOff>0</rowOff>
    </to>
    <pic>
      <nvPicPr>
        <cNvPr id="62" name="Imagen 61"/>
        <cNvPicPr>
          <a:picLocks noChangeAspect="1"/>
        </cNvPicPr>
      </nvPicPr>
      <blipFill>
        <a:blip r:embed="rId61"/>
        <a:stretch>
          <a:fillRect/>
        </a:stretch>
      </blipFill>
      <spPr>
        <a:xfrm>
          <a:off x="0" y="283654500"/>
          <a:ext cx="370522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1500</row>
      <rowOff>19050</rowOff>
    </from>
    <to>
      <col>2</col>
      <colOff>1933575</colOff>
      <row>1500</row>
      <rowOff>180975</rowOff>
    </to>
    <pic>
      <nvPicPr>
        <cNvPr id="63" name="Imagen 62"/>
        <cNvPicPr>
          <a:picLocks noChangeAspect="1"/>
        </cNvPicPr>
      </nvPicPr>
      <blipFill>
        <a:blip r:embed="rId62"/>
        <a:stretch>
          <a:fillRect/>
        </a:stretch>
      </blipFill>
      <spPr>
        <a:xfrm>
          <a:off x="0" y="286331025"/>
          <a:ext cx="37052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1535</row>
      <rowOff>19050</rowOff>
    </from>
    <to>
      <col>2</col>
      <colOff>1933575</colOff>
      <row>1536</row>
      <rowOff>9525</rowOff>
    </to>
    <pic>
      <nvPicPr>
        <cNvPr id="64" name="Imagen 63"/>
        <cNvPicPr>
          <a:picLocks noChangeAspect="1"/>
        </cNvPicPr>
      </nvPicPr>
      <blipFill>
        <a:blip r:embed="rId63"/>
        <a:stretch>
          <a:fillRect/>
        </a:stretch>
      </blipFill>
      <spPr>
        <a:xfrm>
          <a:off x="0" y="293017575"/>
          <a:ext cx="370522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1568</row>
      <rowOff>19050</rowOff>
    </from>
    <to>
      <col>2</col>
      <colOff>1943101</colOff>
      <row>1568</row>
      <rowOff>180975</rowOff>
    </to>
    <pic>
      <nvPicPr>
        <cNvPr id="65" name="Imagen 64"/>
        <cNvPicPr>
          <a:picLocks noChangeAspect="1"/>
        </cNvPicPr>
      </nvPicPr>
      <blipFill>
        <a:blip r:embed="rId64"/>
        <a:stretch>
          <a:fillRect/>
        </a:stretch>
      </blipFill>
      <spPr>
        <a:xfrm>
          <a:off x="1" y="299304075"/>
          <a:ext cx="37147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1588</row>
      <rowOff>19050</rowOff>
    </from>
    <to>
      <col>2</col>
      <colOff>1933575</colOff>
      <row>1588</row>
      <rowOff>171450</rowOff>
    </to>
    <pic>
      <nvPicPr>
        <cNvPr id="66" name="Imagen 65"/>
        <cNvPicPr>
          <a:picLocks noChangeAspect="1"/>
        </cNvPicPr>
      </nvPicPr>
      <blipFill>
        <a:blip r:embed="rId65"/>
        <a:stretch>
          <a:fillRect/>
        </a:stretch>
      </blipFill>
      <spPr>
        <a:xfrm>
          <a:off x="0" y="303123600"/>
          <a:ext cx="370522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1614</row>
      <rowOff>19050</rowOff>
    </from>
    <to>
      <col>2</col>
      <colOff>1924051</colOff>
      <row>1614</row>
      <rowOff>180975</rowOff>
    </to>
    <pic>
      <nvPicPr>
        <cNvPr id="67" name="Imagen 66"/>
        <cNvPicPr>
          <a:picLocks noChangeAspect="1"/>
        </cNvPicPr>
      </nvPicPr>
      <blipFill>
        <a:blip r:embed="rId66"/>
        <a:stretch>
          <a:fillRect/>
        </a:stretch>
      </blipFill>
      <spPr>
        <a:xfrm>
          <a:off x="1" y="308076600"/>
          <a:ext cx="36957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1633</row>
      <rowOff>19050</rowOff>
    </from>
    <to>
      <col>3</col>
      <colOff>9526</colOff>
      <row>1634</row>
      <rowOff>0</rowOff>
    </to>
    <pic>
      <nvPicPr>
        <cNvPr id="68" name="Imagen 67"/>
        <cNvPicPr>
          <a:picLocks noChangeAspect="1"/>
        </cNvPicPr>
      </nvPicPr>
      <blipFill>
        <a:blip r:embed="rId67"/>
        <a:stretch>
          <a:fillRect/>
        </a:stretch>
      </blipFill>
      <spPr>
        <a:xfrm>
          <a:off x="1" y="311734200"/>
          <a:ext cx="37338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1670</row>
      <rowOff>19050</rowOff>
    </from>
    <to>
      <col>2</col>
      <colOff>1943101</colOff>
      <row>1670</row>
      <rowOff>171450</rowOff>
    </to>
    <pic>
      <nvPicPr>
        <cNvPr id="69" name="Imagen 68"/>
        <cNvPicPr>
          <a:picLocks noChangeAspect="1"/>
        </cNvPicPr>
      </nvPicPr>
      <blipFill>
        <a:blip r:embed="rId68"/>
        <a:stretch>
          <a:fillRect/>
        </a:stretch>
      </blipFill>
      <spPr>
        <a:xfrm>
          <a:off x="1" y="318782700"/>
          <a:ext cx="37147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1709</row>
      <rowOff>19049</rowOff>
    </from>
    <to>
      <col>2</col>
      <colOff>1943101</colOff>
      <row>1709</row>
      <rowOff>180974</rowOff>
    </to>
    <pic>
      <nvPicPr>
        <cNvPr id="70" name="Imagen 69"/>
        <cNvPicPr>
          <a:picLocks noChangeAspect="1"/>
        </cNvPicPr>
      </nvPicPr>
      <blipFill>
        <a:blip r:embed="rId69"/>
        <a:stretch>
          <a:fillRect/>
        </a:stretch>
      </blipFill>
      <spPr>
        <a:xfrm>
          <a:off x="1" y="326212199"/>
          <a:ext cx="37147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1732</row>
      <rowOff>19051</rowOff>
    </from>
    <to>
      <col>2</col>
      <colOff>1943100</colOff>
      <row>1732</row>
      <rowOff>180975</rowOff>
    </to>
    <pic>
      <nvPicPr>
        <cNvPr id="71" name="Imagen 70"/>
        <cNvPicPr>
          <a:picLocks noChangeAspect="1"/>
        </cNvPicPr>
      </nvPicPr>
      <blipFill>
        <a:blip r:embed="rId70"/>
        <a:stretch>
          <a:fillRect/>
        </a:stretch>
      </blipFill>
      <spPr>
        <a:xfrm>
          <a:off x="0" y="330593701"/>
          <a:ext cx="37147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1748</row>
      <rowOff>19050</rowOff>
    </from>
    <to>
      <col>3</col>
      <colOff>0</colOff>
      <row>1749</row>
      <rowOff>0</rowOff>
    </to>
    <pic>
      <nvPicPr>
        <cNvPr id="72" name="Imagen 71"/>
        <cNvPicPr>
          <a:picLocks noChangeAspect="1"/>
        </cNvPicPr>
      </nvPicPr>
      <blipFill>
        <a:blip r:embed="rId71"/>
        <a:stretch>
          <a:fillRect/>
        </a:stretch>
      </blipFill>
      <spPr>
        <a:xfrm>
          <a:off x="0" y="333660750"/>
          <a:ext cx="37242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1769</row>
      <rowOff>19050</rowOff>
    </from>
    <to>
      <col>2</col>
      <colOff>1943101</colOff>
      <row>1769</row>
      <rowOff>190499</rowOff>
    </to>
    <pic>
      <nvPicPr>
        <cNvPr id="73" name="Imagen 72"/>
        <cNvPicPr>
          <a:picLocks noChangeAspect="1"/>
        </cNvPicPr>
      </nvPicPr>
      <blipFill>
        <a:blip r:embed="rId72"/>
        <a:stretch>
          <a:fillRect/>
        </a:stretch>
      </blipFill>
      <spPr>
        <a:xfrm>
          <a:off x="1" y="337661250"/>
          <a:ext cx="371475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1792</row>
      <rowOff>28575</rowOff>
    </from>
    <to>
      <col>3</col>
      <colOff>0</colOff>
      <row>1792</row>
      <rowOff>180975</rowOff>
    </to>
    <pic>
      <nvPicPr>
        <cNvPr id="74" name="Imagen 73"/>
        <cNvPicPr>
          <a:picLocks noChangeAspect="1"/>
        </cNvPicPr>
      </nvPicPr>
      <blipFill>
        <a:blip r:embed="rId73"/>
        <a:stretch>
          <a:fillRect/>
        </a:stretch>
      </blipFill>
      <spPr>
        <a:xfrm>
          <a:off x="0" y="342071325"/>
          <a:ext cx="37242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1838</row>
      <rowOff>19050</rowOff>
    </from>
    <to>
      <col>2</col>
      <colOff>1933575</colOff>
      <row>1839</row>
      <rowOff>0</rowOff>
    </to>
    <pic>
      <nvPicPr>
        <cNvPr id="75" name="Imagen 74"/>
        <cNvPicPr>
          <a:picLocks noChangeAspect="1"/>
        </cNvPicPr>
      </nvPicPr>
      <blipFill>
        <a:blip r:embed="rId74"/>
        <a:stretch>
          <a:fillRect/>
        </a:stretch>
      </blipFill>
      <spPr>
        <a:xfrm>
          <a:off x="0" y="350824800"/>
          <a:ext cx="37052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1857</row>
      <rowOff>19050</rowOff>
    </from>
    <to>
      <col>2</col>
      <colOff>1943100</colOff>
      <row>1857</row>
      <rowOff>190499</rowOff>
    </to>
    <pic>
      <nvPicPr>
        <cNvPr id="76" name="Imagen 75"/>
        <cNvPicPr>
          <a:picLocks noChangeAspect="1"/>
        </cNvPicPr>
      </nvPicPr>
      <blipFill>
        <a:blip r:embed="rId75"/>
        <a:stretch>
          <a:fillRect/>
        </a:stretch>
      </blipFill>
      <spPr>
        <a:xfrm>
          <a:off x="0" y="354463350"/>
          <a:ext cx="371475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1898</row>
      <rowOff>19050</rowOff>
    </from>
    <to>
      <col>2</col>
      <colOff>1943101</colOff>
      <row>1899</row>
      <rowOff>0</rowOff>
    </to>
    <pic>
      <nvPicPr>
        <cNvPr id="77" name="Imagen 76"/>
        <cNvPicPr>
          <a:picLocks noChangeAspect="1"/>
        </cNvPicPr>
      </nvPicPr>
      <blipFill>
        <a:blip r:embed="rId76"/>
        <a:stretch>
          <a:fillRect/>
        </a:stretch>
      </blipFill>
      <spPr>
        <a:xfrm>
          <a:off x="1" y="362273850"/>
          <a:ext cx="37147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1917</row>
      <rowOff>9525</rowOff>
    </from>
    <to>
      <col>2</col>
      <colOff>1933575</colOff>
      <row>1917</row>
      <rowOff>180974</rowOff>
    </to>
    <pic>
      <nvPicPr>
        <cNvPr id="79" name="Imagen 78"/>
        <cNvPicPr>
          <a:picLocks noChangeAspect="1"/>
        </cNvPicPr>
      </nvPicPr>
      <blipFill>
        <a:blip r:embed="rId77"/>
        <a:stretch>
          <a:fillRect/>
        </a:stretch>
      </blipFill>
      <spPr>
        <a:xfrm>
          <a:off x="0" y="365912400"/>
          <a:ext cx="37052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1954</row>
      <rowOff>180975</rowOff>
    </from>
    <to>
      <col>4</col>
      <colOff>0</colOff>
      <row>1956</row>
      <rowOff>180975</rowOff>
    </to>
    <pic>
      <nvPicPr>
        <cNvPr id="81" name="Imagen 80"/>
        <cNvPicPr>
          <a:picLocks noChangeAspect="1"/>
        </cNvPicPr>
      </nvPicPr>
      <blipFill>
        <a:blip r:embed="rId78"/>
        <a:stretch>
          <a:fillRect/>
        </a:stretch>
      </blipFill>
      <spPr>
        <a:xfrm>
          <a:off x="0" y="372760875"/>
          <a:ext cx="4629150" cy="3810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1953</row>
      <rowOff>9525</rowOff>
    </from>
    <to>
      <col>4</col>
      <colOff>0</colOff>
      <row>1953</row>
      <rowOff>163157</rowOff>
    </to>
    <pic>
      <nvPicPr>
        <cNvPr id="82" name="Imagen 81"/>
        <cNvPicPr>
          <a:picLocks noChangeAspect="1"/>
        </cNvPicPr>
      </nvPicPr>
      <blipFill rotWithShape="1">
        <a:blip r:embed="rId79"/>
        <a:srcRect t="48942" b="-2127"/>
        <a:stretch>
          <a:fillRect/>
        </a:stretch>
      </blipFill>
      <spPr>
        <a:xfrm>
          <a:off x="0" y="372589425"/>
          <a:ext cx="4629150" cy="153632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2011</row>
      <rowOff>19051</rowOff>
    </from>
    <to>
      <col>2</col>
      <colOff>1924051</colOff>
      <row>2011</row>
      <rowOff>180975</rowOff>
    </to>
    <pic>
      <nvPicPr>
        <cNvPr id="78" name="Imagen 77"/>
        <cNvPicPr>
          <a:picLocks noChangeAspect="1"/>
        </cNvPicPr>
      </nvPicPr>
      <blipFill>
        <a:blip r:embed="rId80"/>
        <a:stretch>
          <a:fillRect/>
        </a:stretch>
      </blipFill>
      <spPr>
        <a:xfrm>
          <a:off x="1" y="383647951"/>
          <a:ext cx="36957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2038</row>
      <rowOff>19051</rowOff>
    </from>
    <to>
      <col>3</col>
      <colOff>9525</colOff>
      <row>2038</row>
      <rowOff>180975</rowOff>
    </to>
    <pic>
      <nvPicPr>
        <cNvPr id="80" name="Imagen 79"/>
        <cNvPicPr>
          <a:picLocks noChangeAspect="1"/>
        </cNvPicPr>
      </nvPicPr>
      <blipFill>
        <a:blip r:embed="rId81"/>
        <a:stretch>
          <a:fillRect/>
        </a:stretch>
      </blipFill>
      <spPr>
        <a:xfrm>
          <a:off x="0" y="388791451"/>
          <a:ext cx="37338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1952</row>
      <rowOff>19049</rowOff>
    </from>
    <to>
      <col>2</col>
      <colOff>1924050</colOff>
      <row>1953</row>
      <rowOff>9524</rowOff>
    </to>
    <pic>
      <nvPicPr>
        <cNvPr id="83" name="Imagen 82"/>
        <cNvPicPr>
          <a:picLocks noChangeAspect="1"/>
        </cNvPicPr>
      </nvPicPr>
      <blipFill>
        <a:blip r:embed="rId82"/>
        <a:stretch>
          <a:fillRect/>
        </a:stretch>
      </blipFill>
      <spPr>
        <a:xfrm>
          <a:off x="0" y="372598949"/>
          <a:ext cx="369570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2063</row>
      <rowOff>9526</rowOff>
    </from>
    <to>
      <col>2</col>
      <colOff>1943100</colOff>
      <row>2064</row>
      <rowOff>0</rowOff>
    </to>
    <pic>
      <nvPicPr>
        <cNvPr id="84" name="Imagen 83"/>
        <cNvPicPr>
          <a:picLocks noChangeAspect="1"/>
        </cNvPicPr>
      </nvPicPr>
      <blipFill>
        <a:blip r:embed="rId83"/>
        <a:stretch>
          <a:fillRect/>
        </a:stretch>
      </blipFill>
      <spPr>
        <a:xfrm>
          <a:off x="0" y="393763501"/>
          <a:ext cx="3714750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2111</row>
      <rowOff>19050</rowOff>
    </from>
    <to>
      <col>3</col>
      <colOff>0</colOff>
      <row>2111</row>
      <rowOff>190499</rowOff>
    </to>
    <pic>
      <nvPicPr>
        <cNvPr id="85" name="Imagen 84"/>
        <cNvPicPr>
          <a:picLocks noChangeAspect="1"/>
        </cNvPicPr>
      </nvPicPr>
      <blipFill>
        <a:blip r:embed="rId84"/>
        <a:stretch>
          <a:fillRect/>
        </a:stretch>
      </blipFill>
      <spPr>
        <a:xfrm>
          <a:off x="0" y="402926550"/>
          <a:ext cx="37242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2157</row>
      <rowOff>19051</rowOff>
    </from>
    <to>
      <col>3</col>
      <colOff>0</colOff>
      <row>2157</row>
      <rowOff>180975</rowOff>
    </to>
    <pic>
      <nvPicPr>
        <cNvPr id="86" name="Imagen 85"/>
        <cNvPicPr>
          <a:picLocks noChangeAspect="1"/>
        </cNvPicPr>
      </nvPicPr>
      <blipFill>
        <a:blip r:embed="rId85"/>
        <a:stretch>
          <a:fillRect/>
        </a:stretch>
      </blipFill>
      <spPr>
        <a:xfrm>
          <a:off x="0" y="411699076"/>
          <a:ext cx="37242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2224</row>
      <rowOff>19050</rowOff>
    </from>
    <to>
      <col>2</col>
      <colOff>1943100</colOff>
      <row>2224</row>
      <rowOff>180975</rowOff>
    </to>
    <pic>
      <nvPicPr>
        <cNvPr id="87" name="Imagen 86"/>
        <cNvPicPr>
          <a:picLocks noChangeAspect="1"/>
        </cNvPicPr>
      </nvPicPr>
      <blipFill>
        <a:blip r:embed="rId86"/>
        <a:stretch>
          <a:fillRect/>
        </a:stretch>
      </blipFill>
      <spPr>
        <a:xfrm>
          <a:off x="0" y="424462575"/>
          <a:ext cx="37147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2247</row>
      <rowOff>19050</rowOff>
    </from>
    <to>
      <col>2</col>
      <colOff>1943100</colOff>
      <row>2247</row>
      <rowOff>180975</rowOff>
    </to>
    <pic>
      <nvPicPr>
        <cNvPr id="88" name="Imagen 87"/>
        <cNvPicPr>
          <a:picLocks noChangeAspect="1"/>
        </cNvPicPr>
      </nvPicPr>
      <blipFill>
        <a:blip r:embed="rId87"/>
        <a:stretch>
          <a:fillRect/>
        </a:stretch>
      </blipFill>
      <spPr>
        <a:xfrm>
          <a:off x="0" y="428844075"/>
          <a:ext cx="3714750" cy="161925"/>
        </a:xfrm>
        <a:prstGeom prst="rect">
          <avLst/>
        </a:prstGeom>
        <a:ln>
          <a:prstDash val="solid"/>
        </a:ln>
      </spPr>
    </pic>
    <clientData/>
  </twoCellAnchor>
</wsDr>
</file>

<file path=xl/drawings/drawing10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19050</rowOff>
    </from>
    <to>
      <col>3</col>
      <colOff>0</colOff>
      <row>8</row>
      <rowOff>180975</rowOff>
    </to>
    <pic>
      <nvPicPr>
        <cNvPr id="28" name="Imagen 27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49806225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</row>
      <rowOff>9525</rowOff>
    </from>
    <to>
      <col>2</col>
      <colOff>2486025</colOff>
      <row>18</row>
      <rowOff>180974</rowOff>
    </to>
    <pic>
      <nvPicPr>
        <cNvPr id="29" name="Imagen 28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5171122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</row>
      <rowOff>19050</rowOff>
    </from>
    <to>
      <col>3</col>
      <colOff>9525</colOff>
      <row>27</row>
      <rowOff>162895</rowOff>
    </to>
    <pic>
      <nvPicPr>
        <cNvPr id="30" name="Imagen 29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53635275"/>
          <a:ext cx="4314825" cy="14384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36</row>
      <rowOff>28576</rowOff>
    </from>
    <to>
      <col>2</col>
      <colOff>2486025</colOff>
      <row>37</row>
      <rowOff>0</rowOff>
    </to>
    <pic>
      <nvPicPr>
        <cNvPr id="31" name="Imagen 30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55359301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46</row>
      <rowOff>19050</rowOff>
    </from>
    <to>
      <col>3</col>
      <colOff>9525</colOff>
      <row>46</row>
      <rowOff>182879</rowOff>
    </to>
    <pic>
      <nvPicPr>
        <cNvPr id="32" name="Imagen 31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57254775"/>
          <a:ext cx="43148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55</row>
      <rowOff>28575</rowOff>
    </from>
    <to>
      <col>2</col>
      <colOff>2476500</colOff>
      <row>56</row>
      <rowOff>9525</rowOff>
    </to>
    <pic>
      <nvPicPr>
        <cNvPr id="33" name="Imagen 32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5901690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65</row>
      <rowOff>19050</rowOff>
    </from>
    <to>
      <col>2</col>
      <colOff>2476500</colOff>
      <row>66</row>
      <rowOff>0</rowOff>
    </to>
    <pic>
      <nvPicPr>
        <cNvPr id="34" name="Imagen 33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6091237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74</row>
      <rowOff>19050</rowOff>
    </from>
    <to>
      <col>2</col>
      <colOff>2476501</colOff>
      <row>75</row>
      <rowOff>0</rowOff>
    </to>
    <pic>
      <nvPicPr>
        <cNvPr id="35" name="Imagen 34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1" y="6263640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83</row>
      <rowOff>9525</rowOff>
    </from>
    <to>
      <col>2</col>
      <colOff>2476500</colOff>
      <row>84</row>
      <rowOff>28575</rowOff>
    </to>
    <pic>
      <nvPicPr>
        <cNvPr id="36" name="Imagen 35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64350900"/>
          <a:ext cx="4286250" cy="2095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93</row>
      <rowOff>9526</rowOff>
    </from>
    <to>
      <col>2</col>
      <colOff>2466975</colOff>
      <row>93</row>
      <rowOff>171450</rowOff>
    </to>
    <pic>
      <nvPicPr>
        <cNvPr id="37" name="Imagen 36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66255901"/>
          <a:ext cx="42767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102</row>
      <rowOff>19050</rowOff>
    </from>
    <to>
      <col>2</col>
      <colOff>2486025</colOff>
      <row>102</row>
      <rowOff>180975</rowOff>
    </to>
    <pic>
      <nvPicPr>
        <cNvPr id="38" name="Imagen 37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6799897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111</row>
      <rowOff>19050</rowOff>
    </from>
    <to>
      <col>2</col>
      <colOff>2476501</colOff>
      <row>111</row>
      <rowOff>180975</rowOff>
    </to>
    <pic>
      <nvPicPr>
        <cNvPr id="39" name="Imagen 38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1" y="6972300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121</row>
      <rowOff>28576</rowOff>
    </from>
    <to>
      <col>3</col>
      <colOff>0</colOff>
      <row>122</row>
      <rowOff>0</rowOff>
    </to>
    <pic>
      <nvPicPr>
        <cNvPr id="40" name="Imagen 39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71647051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131</row>
      <rowOff>19050</rowOff>
    </from>
    <to>
      <col>3</col>
      <colOff>0</colOff>
      <row>132</row>
      <rowOff>19049</rowOff>
    </to>
    <pic>
      <nvPicPr>
        <cNvPr id="41" name="Imagen 40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73552050"/>
          <a:ext cx="4305300" cy="1904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141</row>
      <rowOff>28576</rowOff>
    </from>
    <to>
      <col>3</col>
      <colOff>0</colOff>
      <row>142</row>
      <rowOff>0</rowOff>
    </to>
    <pic>
      <nvPicPr>
        <cNvPr id="42" name="Imagen 41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75476101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150</row>
      <rowOff>28575</rowOff>
    </from>
    <to>
      <col>2</col>
      <colOff>2466975</colOff>
      <row>150</row>
      <rowOff>180975</rowOff>
    </to>
    <pic>
      <nvPicPr>
        <cNvPr id="43" name="Imagen 42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77190600"/>
          <a:ext cx="427672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177</row>
      <rowOff>19050</rowOff>
    </from>
    <to>
      <col>2</col>
      <colOff>2476500</colOff>
      <row>178</row>
      <rowOff>0</rowOff>
    </to>
    <pic>
      <nvPicPr>
        <cNvPr id="44" name="Imagen 43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0" y="8234362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187</row>
      <rowOff>9525</rowOff>
    </from>
    <to>
      <col>2</col>
      <colOff>2486025</colOff>
      <row>187</row>
      <rowOff>180975</rowOff>
    </to>
    <pic>
      <nvPicPr>
        <cNvPr id="45" name="Imagen 44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0" y="8424862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196</row>
      <rowOff>19050</rowOff>
    </from>
    <to>
      <col>2</col>
      <colOff>2486025</colOff>
      <row>196</row>
      <rowOff>190499</rowOff>
    </to>
    <pic>
      <nvPicPr>
        <cNvPr id="2" name="Imagen 1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0" y="3751897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205</row>
      <rowOff>19050</rowOff>
    </from>
    <to>
      <col>2</col>
      <colOff>2486025</colOff>
      <row>206</row>
      <rowOff>19050</rowOff>
    </to>
    <pic>
      <nvPicPr>
        <cNvPr id="3" name="Imagen 2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0" y="39233475"/>
          <a:ext cx="4295775" cy="190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215</row>
      <rowOff>28574</rowOff>
    </from>
    <to>
      <col>2</col>
      <colOff>2476501</colOff>
      <row>215</row>
      <rowOff>190499</rowOff>
    </to>
    <pic>
      <nvPicPr>
        <cNvPr id="4" name="Imagen 3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1" y="41176574"/>
          <a:ext cx="4286250" cy="161925"/>
        </a:xfrm>
        <a:prstGeom prst="rect">
          <avLst/>
        </a:prstGeom>
        <a:ln>
          <a:prstDash val="solid"/>
        </a:ln>
      </spPr>
    </pic>
    <clientData/>
  </twoCellAnchor>
</wsDr>
</file>

<file path=xl/drawings/drawing1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9</row>
      <rowOff>19049</rowOff>
    </from>
    <to>
      <col>2</col>
      <colOff>2486025</colOff>
      <row>9</row>
      <rowOff>180974</rowOff>
    </to>
    <pic>
      <nvPicPr>
        <cNvPr id="33" name="Imagen 32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84353399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</row>
      <rowOff>19050</rowOff>
    </from>
    <to>
      <col>2</col>
      <colOff>2457450</colOff>
      <row>26</row>
      <rowOff>180975</rowOff>
    </to>
    <pic>
      <nvPicPr>
        <cNvPr id="34" name="Imagen 33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87401400"/>
          <a:ext cx="42672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37</row>
      <rowOff>19050</rowOff>
    </from>
    <to>
      <col>3</col>
      <colOff>19050</colOff>
      <row>37</row>
      <rowOff>182777</rowOff>
    </to>
    <pic>
      <nvPicPr>
        <cNvPr id="35" name="Imagen 34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89325450"/>
          <a:ext cx="4324350" cy="163727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51</row>
      <rowOff>19051</rowOff>
    </from>
    <to>
      <col>2</col>
      <colOff>2476500</colOff>
      <row>52</row>
      <rowOff>0</rowOff>
    </to>
    <pic>
      <nvPicPr>
        <cNvPr id="36" name="Imagen 35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" y="91992451"/>
          <a:ext cx="4286249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60</row>
      <rowOff>19049</rowOff>
    </from>
    <to>
      <col>2</col>
      <colOff>2486025</colOff>
      <row>61</row>
      <rowOff>9524</rowOff>
    </to>
    <pic>
      <nvPicPr>
        <cNvPr id="37" name="Imagen 36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94106999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74</row>
      <rowOff>19050</rowOff>
    </from>
    <to>
      <col>3</col>
      <colOff>1</colOff>
      <row>74</row>
      <rowOff>182879</rowOff>
    </to>
    <pic>
      <nvPicPr>
        <cNvPr id="38" name="Imagen 37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" y="96793050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87</row>
      <rowOff>19050</rowOff>
    </from>
    <to>
      <col>2</col>
      <colOff>2486025</colOff>
      <row>87</row>
      <rowOff>171449</rowOff>
    </to>
    <pic>
      <nvPicPr>
        <cNvPr id="39" name="Imagen 38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99269550"/>
          <a:ext cx="429577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104</row>
      <rowOff>28575</rowOff>
    </from>
    <to>
      <col>2</col>
      <colOff>2486025</colOff>
      <row>104</row>
      <rowOff>180975</rowOff>
    </to>
    <pic>
      <nvPicPr>
        <cNvPr id="40" name="Imagen 39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02536625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115</row>
      <rowOff>19050</rowOff>
    </from>
    <to>
      <col>3</col>
      <colOff>9525</colOff>
      <row>116</row>
      <rowOff>9525</rowOff>
    </to>
    <pic>
      <nvPicPr>
        <cNvPr id="41" name="Imagen 40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104622600"/>
          <a:ext cx="431482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130</row>
      <rowOff>19050</rowOff>
    </from>
    <to>
      <col>2</col>
      <colOff>2476501</colOff>
      <row>130</row>
      <rowOff>182879</rowOff>
    </to>
    <pic>
      <nvPicPr>
        <cNvPr id="42" name="Imagen 41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1" y="107480100"/>
          <a:ext cx="428625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140</row>
      <rowOff>19050</rowOff>
    </from>
    <to>
      <col>3</col>
      <colOff>9525</colOff>
      <row>141</row>
      <rowOff>9525</rowOff>
    </to>
    <pic>
      <nvPicPr>
        <cNvPr id="43" name="Imagen 42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109404150"/>
          <a:ext cx="431482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156</row>
      <rowOff>19050</rowOff>
    </from>
    <to>
      <col>2</col>
      <colOff>2486025</colOff>
      <row>157</row>
      <rowOff>0</rowOff>
    </to>
    <pic>
      <nvPicPr>
        <cNvPr id="44" name="Imagen 43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11247120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170</row>
      <rowOff>19050</rowOff>
    </from>
    <to>
      <col>2</col>
      <colOff>2486025</colOff>
      <row>170</row>
      <rowOff>171450</rowOff>
    </to>
    <pic>
      <nvPicPr>
        <cNvPr id="45" name="Imagen 44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115138200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186</row>
      <rowOff>19050</rowOff>
    </from>
    <to>
      <col>3</col>
      <colOff>1</colOff>
      <row>186</row>
      <rowOff>180975</rowOff>
    </to>
    <pic>
      <nvPicPr>
        <cNvPr id="46" name="Imagen 45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1" y="118205250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204</row>
      <rowOff>19050</rowOff>
    </from>
    <to>
      <col>3</col>
      <colOff>1</colOff>
      <row>204</row>
      <rowOff>182879</rowOff>
    </to>
    <pic>
      <nvPicPr>
        <cNvPr id="47" name="Imagen 46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1" y="121634250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222</row>
      <rowOff>19050</rowOff>
    </from>
    <to>
      <col>2</col>
      <colOff>2486025</colOff>
      <row>222</row>
      <rowOff>171450</rowOff>
    </to>
    <pic>
      <nvPicPr>
        <cNvPr id="48" name="Imagen 47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125063250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229</row>
      <rowOff>19050</rowOff>
    </from>
    <to>
      <col>2</col>
      <colOff>2476500</colOff>
      <row>230</row>
      <rowOff>19050</rowOff>
    </to>
    <pic>
      <nvPicPr>
        <cNvPr id="49" name="Imagen 48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0" y="126396750"/>
          <a:ext cx="4286250" cy="190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258</row>
      <rowOff>28575</rowOff>
    </from>
    <to>
      <col>3</col>
      <colOff>0</colOff>
      <row>258</row>
      <rowOff>180975</rowOff>
    </to>
    <pic>
      <nvPicPr>
        <cNvPr id="50" name="Imagen 49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0" y="131949825"/>
          <a:ext cx="430530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272</row>
      <rowOff>28576</rowOff>
    </from>
    <to>
      <col>2</col>
      <colOff>2486025</colOff>
      <row>273</row>
      <rowOff>0</rowOff>
    </to>
    <pic>
      <nvPicPr>
        <cNvPr id="51" name="Imagen 50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0" y="134645401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286</row>
      <rowOff>19050</rowOff>
    </from>
    <to>
      <col>2</col>
      <colOff>2486025</colOff>
      <row>286</row>
      <rowOff>190499</rowOff>
    </to>
    <pic>
      <nvPicPr>
        <cNvPr id="2" name="Imagen 1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0" y="5466397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304</row>
      <rowOff>19050</rowOff>
    </from>
    <to>
      <col>2</col>
      <colOff>2466975</colOff>
      <row>304</row>
      <rowOff>180975</rowOff>
    </to>
    <pic>
      <nvPicPr>
        <cNvPr id="3" name="Imagen 2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0" y="58092975"/>
          <a:ext cx="42767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317</row>
      <rowOff>19051</rowOff>
    </from>
    <to>
      <col>2</col>
      <colOff>2486025</colOff>
      <row>317</row>
      <rowOff>180975</rowOff>
    </to>
    <pic>
      <nvPicPr>
        <cNvPr id="4" name="Imagen 3"/>
        <cNvPicPr>
          <a:picLocks noChangeAspect="1"/>
        </cNvPicPr>
      </nvPicPr>
      <blipFill>
        <a:blip r:embed="rId22"/>
        <a:stretch>
          <a:fillRect/>
        </a:stretch>
      </blipFill>
      <spPr>
        <a:xfrm>
          <a:off x="0" y="60588526"/>
          <a:ext cx="4295775" cy="161924"/>
        </a:xfrm>
        <a:prstGeom prst="rect">
          <avLst/>
        </a:prstGeom>
        <a:ln>
          <a:prstDash val="solid"/>
        </a:ln>
      </spPr>
    </pic>
    <clientData/>
  </twoCellAnchor>
</wsDr>
</file>

<file path=xl/drawings/drawing1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28575</rowOff>
    </from>
    <to>
      <col>2</col>
      <colOff>2476500</colOff>
      <row>8</row>
      <rowOff>180975</rowOff>
    </to>
    <pic>
      <nvPicPr>
        <cNvPr id="28" name="Imagen 27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56683275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17</row>
      <rowOff>19050</rowOff>
    </from>
    <to>
      <col>2</col>
      <colOff>2476501</colOff>
      <row>17</row>
      <rowOff>180975</rowOff>
    </to>
    <pic>
      <nvPicPr>
        <cNvPr id="29" name="Imagen 28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" y="5839777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27</row>
      <rowOff>19051</rowOff>
    </from>
    <to>
      <col>3</col>
      <colOff>1</colOff>
      <row>27</row>
      <rowOff>180975</rowOff>
    </to>
    <pic>
      <nvPicPr>
        <cNvPr id="30" name="Imagen 29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1" y="60502801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37</row>
      <rowOff>19050</rowOff>
    </from>
    <to>
      <col>2</col>
      <colOff>2476501</colOff>
      <row>37</row>
      <rowOff>180975</rowOff>
    </to>
    <pic>
      <nvPicPr>
        <cNvPr id="31" name="Imagen 30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" y="6240780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48</row>
      <rowOff>19050</rowOff>
    </from>
    <to>
      <col>3</col>
      <colOff>1</colOff>
      <row>49</row>
      <rowOff>0</rowOff>
    </to>
    <pic>
      <nvPicPr>
        <cNvPr id="32" name="Imagen 31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1" y="64503300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57</row>
      <rowOff>28576</rowOff>
    </from>
    <to>
      <col>2</col>
      <colOff>2486025</colOff>
      <row>58</row>
      <rowOff>0</rowOff>
    </to>
    <pic>
      <nvPicPr>
        <cNvPr id="33" name="Imagen 32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66255901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67</row>
      <rowOff>19050</rowOff>
    </from>
    <to>
      <col>2</col>
      <colOff>2486025</colOff>
      <row>67</row>
      <rowOff>182879</rowOff>
    </to>
    <pic>
      <nvPicPr>
        <cNvPr id="34" name="Imagen 33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6816090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77</row>
      <rowOff>19050</rowOff>
    </from>
    <to>
      <col>2</col>
      <colOff>2486025</colOff>
      <row>78</row>
      <rowOff>0</rowOff>
    </to>
    <pic>
      <nvPicPr>
        <cNvPr id="35" name="Imagen 34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7007542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87</row>
      <rowOff>19051</rowOff>
    </from>
    <to>
      <col>2</col>
      <colOff>2486025</colOff>
      <row>88</row>
      <rowOff>9525</rowOff>
    </to>
    <pic>
      <nvPicPr>
        <cNvPr id="36" name="Imagen 35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71989951"/>
          <a:ext cx="42957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98</row>
      <rowOff>19050</rowOff>
    </from>
    <to>
      <col>3</col>
      <colOff>0</colOff>
      <row>99</row>
      <rowOff>9525</rowOff>
    </to>
    <pic>
      <nvPicPr>
        <cNvPr id="37" name="Imagen 36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74085450"/>
          <a:ext cx="430530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109</row>
      <rowOff>19050</rowOff>
    </from>
    <to>
      <col>2</col>
      <colOff>2466975</colOff>
      <row>109</row>
      <rowOff>171449</rowOff>
    </to>
    <pic>
      <nvPicPr>
        <cNvPr id="38" name="Imagen 37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76200000"/>
          <a:ext cx="427672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119</row>
      <rowOff>19050</rowOff>
    </from>
    <to>
      <col>2</col>
      <colOff>2486025</colOff>
      <row>119</row>
      <rowOff>180975</rowOff>
    </to>
    <pic>
      <nvPicPr>
        <cNvPr id="39" name="Imagen 38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7811452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130</row>
      <rowOff>19050</rowOff>
    </from>
    <to>
      <col>2</col>
      <colOff>2476501</colOff>
      <row>130</row>
      <rowOff>171450</rowOff>
    </to>
    <pic>
      <nvPicPr>
        <cNvPr id="40" name="Imagen 39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1" y="80219550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141</row>
      <rowOff>19050</rowOff>
    </from>
    <to>
      <col>3</col>
      <colOff>0</colOff>
      <row>141</row>
      <rowOff>180975</rowOff>
    </to>
    <pic>
      <nvPicPr>
        <cNvPr id="41" name="Imagen 40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82324575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152</row>
      <rowOff>9525</rowOff>
    </from>
    <to>
      <col>2</col>
      <colOff>2486025</colOff>
      <row>152</row>
      <rowOff>180974</rowOff>
    </to>
    <pic>
      <nvPicPr>
        <cNvPr id="42" name="Imagen 41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8442007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162</row>
      <rowOff>19050</rowOff>
    </from>
    <to>
      <col>2</col>
      <colOff>2476501</colOff>
      <row>163</row>
      <rowOff>0</rowOff>
    </to>
    <pic>
      <nvPicPr>
        <cNvPr id="43" name="Imagen 42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1" y="8633460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189</row>
      <rowOff>19050</rowOff>
    </from>
    <to>
      <col>2</col>
      <colOff>2476501</colOff>
      <row>190</row>
      <rowOff>19050</rowOff>
    </to>
    <pic>
      <nvPicPr>
        <cNvPr id="44" name="Imagen 43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1" y="91497150"/>
          <a:ext cx="4286250" cy="190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198</row>
      <rowOff>19050</rowOff>
    </from>
    <to>
      <col>2</col>
      <colOff>2476501</colOff>
      <row>199</row>
      <rowOff>0</rowOff>
    </to>
    <pic>
      <nvPicPr>
        <cNvPr id="45" name="Imagen 44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1" y="9322117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207</row>
      <rowOff>28575</rowOff>
    </from>
    <to>
      <col>2</col>
      <colOff>2486025</colOff>
      <row>208</row>
      <rowOff>9525</rowOff>
    </to>
    <pic>
      <nvPicPr>
        <cNvPr id="2" name="Imagen 1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0" y="3964305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218</row>
      <rowOff>19050</rowOff>
    </from>
    <to>
      <col>2</col>
      <colOff>2486025</colOff>
      <row>218</row>
      <rowOff>171450</rowOff>
    </to>
    <pic>
      <nvPicPr>
        <cNvPr id="3" name="Imagen 2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0" y="41729025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228</row>
      <rowOff>19050</rowOff>
    </from>
    <to>
      <col>2</col>
      <colOff>2486025</colOff>
      <row>228</row>
      <rowOff>180975</rowOff>
    </to>
    <pic>
      <nvPicPr>
        <cNvPr id="4" name="Imagen 3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0" y="43634025"/>
          <a:ext cx="4295775" cy="161925"/>
        </a:xfrm>
        <a:prstGeom prst="rect">
          <avLst/>
        </a:prstGeom>
        <a:ln>
          <a:prstDash val="solid"/>
        </a:ln>
      </spPr>
    </pic>
    <clientData/>
  </twoCellAnchor>
</wsDr>
</file>

<file path=xl/drawings/drawing1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33</row>
      <rowOff>19050</rowOff>
    </from>
    <to>
      <col>2</col>
      <colOff>2486025</colOff>
      <row>33</row>
      <rowOff>171450</rowOff>
    </to>
    <pic>
      <nvPicPr>
        <cNvPr id="49" name="Imagen 48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11912200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34</row>
      <rowOff>0</rowOff>
    </from>
    <to>
      <col>2</col>
      <colOff>2476500</colOff>
      <row>34</row>
      <rowOff>190500</rowOff>
    </to>
    <pic>
      <nvPicPr>
        <cNvPr id="50" name="Imagen 49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12083650"/>
          <a:ext cx="4286250" cy="190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72</row>
      <rowOff>19050</rowOff>
    </from>
    <to>
      <col>2</col>
      <colOff>2486025</colOff>
      <row>72</row>
      <rowOff>190499</rowOff>
    </to>
    <pic>
      <nvPicPr>
        <cNvPr id="51" name="Imagen 50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21934170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73</row>
      <rowOff>9525</rowOff>
    </from>
    <to>
      <col>3</col>
      <colOff>9525</colOff>
      <row>73</row>
      <rowOff>180975</rowOff>
    </to>
    <pic>
      <nvPicPr>
        <cNvPr id="52" name="Imagen 5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219541725"/>
          <a:ext cx="43148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118</row>
      <rowOff>9525</rowOff>
    </from>
    <to>
      <col>3</col>
      <colOff>9525</colOff>
      <row>118</row>
      <rowOff>180975</rowOff>
    </to>
    <pic>
      <nvPicPr>
        <cNvPr id="53" name="Imagen 5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227933250"/>
          <a:ext cx="43148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171</row>
      <rowOff>19050</rowOff>
    </from>
    <to>
      <col>2</col>
      <colOff>2486025</colOff>
      <row>172</row>
      <rowOff>9525</rowOff>
    </to>
    <pic>
      <nvPicPr>
        <cNvPr id="54" name="Imagen 5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238248825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205</row>
      <rowOff>19050</rowOff>
    </from>
    <to>
      <col>2</col>
      <colOff>2476500</colOff>
      <row>205</row>
      <rowOff>190500</rowOff>
    </to>
    <pic>
      <nvPicPr>
        <cNvPr id="55" name="Imagen 54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24473535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206</row>
      <rowOff>9524</rowOff>
    </from>
    <to>
      <col>2</col>
      <colOff>2466975</colOff>
      <row>206</row>
      <rowOff>172173</rowOff>
    </to>
    <pic>
      <nvPicPr>
        <cNvPr id="56" name="Imagen 55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244925849"/>
          <a:ext cx="4276725" cy="1626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242</row>
      <rowOff>19050</rowOff>
    </from>
    <to>
      <col>3</col>
      <colOff>0</colOff>
      <row>243</row>
      <rowOff>0</rowOff>
    </to>
    <pic>
      <nvPicPr>
        <cNvPr id="57" name="Imagen 56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251802900"/>
          <a:ext cx="430530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243</row>
      <rowOff>9525</rowOff>
    </from>
    <to>
      <col>3</col>
      <colOff>9525</colOff>
      <row>243</row>
      <rowOff>190500</rowOff>
    </to>
    <pic>
      <nvPicPr>
        <cNvPr id="58" name="Imagen 57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251983875"/>
          <a:ext cx="431482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285</row>
      <rowOff>19050</rowOff>
    </from>
    <to>
      <col>2</col>
      <colOff>2476501</colOff>
      <row>285</row>
      <rowOff>180975</rowOff>
    </to>
    <pic>
      <nvPicPr>
        <cNvPr id="59" name="Imagen 58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1" y="26000392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286</row>
      <rowOff>0</rowOff>
    </from>
    <to>
      <col>3</col>
      <colOff>1</colOff>
      <row>286</row>
      <rowOff>190499</rowOff>
    </to>
    <pic>
      <nvPicPr>
        <cNvPr id="60" name="Imagen 59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1" y="260175375"/>
          <a:ext cx="4305300" cy="1904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329</row>
      <rowOff>19050</rowOff>
    </from>
    <to>
      <col>2</col>
      <colOff>2486025</colOff>
      <row>329</row>
      <rowOff>180975</rowOff>
    </to>
    <pic>
      <nvPicPr>
        <cNvPr id="61" name="Imagen 60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26840497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386</row>
      <rowOff>19049</rowOff>
    </from>
    <to>
      <col>2</col>
      <colOff>2486025</colOff>
      <row>386</row>
      <rowOff>180974</rowOff>
    </to>
    <pic>
      <nvPicPr>
        <cNvPr id="62" name="Imagen 61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279282524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387</row>
      <rowOff>19050</rowOff>
    </from>
    <to>
      <col>3</col>
      <colOff>9525</colOff>
      <row>387</row>
      <rowOff>190499</rowOff>
    </to>
    <pic>
      <nvPicPr>
        <cNvPr id="63" name="Imagen 62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279482550"/>
          <a:ext cx="43148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413</row>
      <rowOff>19050</rowOff>
    </from>
    <to>
      <col>2</col>
      <colOff>2476501</colOff>
      <row>413</row>
      <rowOff>171450</rowOff>
    </to>
    <pic>
      <nvPicPr>
        <cNvPr id="64" name="Imagen 63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1" y="284435550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414</row>
      <rowOff>9526</rowOff>
    </from>
    <to>
      <col>3</col>
      <colOff>0</colOff>
      <row>414</row>
      <rowOff>171450</rowOff>
    </to>
    <pic>
      <nvPicPr>
        <cNvPr id="65" name="Imagen 64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0" y="284626051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469</row>
      <rowOff>19050</rowOff>
    </from>
    <to>
      <col>2</col>
      <colOff>2476501</colOff>
      <row>469</row>
      <rowOff>180975</rowOff>
    </to>
    <pic>
      <nvPicPr>
        <cNvPr id="66" name="Imagen 65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1" y="29512260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515</row>
      <rowOff>19050</rowOff>
    </from>
    <to>
      <col>3</col>
      <colOff>1</colOff>
      <row>515</row>
      <rowOff>182879</rowOff>
    </to>
    <pic>
      <nvPicPr>
        <cNvPr id="67" name="Imagen 66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1" y="303904650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558</row>
      <rowOff>19051</rowOff>
    </from>
    <to>
      <col>2</col>
      <colOff>2486025</colOff>
      <row>558</row>
      <rowOff>180975</rowOff>
    </to>
    <pic>
      <nvPicPr>
        <cNvPr id="68" name="Imagen 67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0" y="312105676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650</row>
      <rowOff>19049</rowOff>
    </from>
    <to>
      <col>2</col>
      <colOff>2466975</colOff>
      <row>650</row>
      <rowOff>180974</rowOff>
    </to>
    <pic>
      <nvPicPr>
        <cNvPr id="69" name="Imagen 68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0" y="329641199"/>
          <a:ext cx="42767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695</row>
      <rowOff>19051</rowOff>
    </from>
    <to>
      <col>2</col>
      <colOff>2486025</colOff>
      <row>695</row>
      <rowOff>180975</rowOff>
    </to>
    <pic>
      <nvPicPr>
        <cNvPr id="70" name="Imagen 69"/>
        <cNvPicPr>
          <a:picLocks noChangeAspect="1"/>
        </cNvPicPr>
      </nvPicPr>
      <blipFill>
        <a:blip r:embed="rId22"/>
        <a:stretch>
          <a:fillRect/>
        </a:stretch>
      </blipFill>
      <spPr>
        <a:xfrm>
          <a:off x="0" y="338223226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747</row>
      <rowOff>19050</rowOff>
    </from>
    <to>
      <col>2</col>
      <colOff>2476500</colOff>
      <row>748</row>
      <rowOff>0</rowOff>
    </to>
    <pic>
      <nvPicPr>
        <cNvPr id="2" name="Imagen 1"/>
        <cNvPicPr>
          <a:picLocks noChangeAspect="1"/>
        </cNvPicPr>
      </nvPicPr>
      <blipFill>
        <a:blip r:embed="rId23"/>
        <a:stretch>
          <a:fillRect/>
        </a:stretch>
      </blipFill>
      <spPr>
        <a:xfrm>
          <a:off x="0" y="14252257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835</row>
      <rowOff>19050</rowOff>
    </from>
    <to>
      <col>2</col>
      <colOff>2486025</colOff>
      <row>836</row>
      <rowOff>0</rowOff>
    </to>
    <pic>
      <nvPicPr>
        <cNvPr id="3" name="Imagen 2"/>
        <cNvPicPr>
          <a:picLocks noChangeAspect="1"/>
        </cNvPicPr>
      </nvPicPr>
      <blipFill>
        <a:blip r:embed="rId24"/>
        <a:stretch>
          <a:fillRect/>
        </a:stretch>
      </blipFill>
      <spPr>
        <a:xfrm>
          <a:off x="0" y="159296100"/>
          <a:ext cx="4295775" cy="171450"/>
        </a:xfrm>
        <a:prstGeom prst="rect">
          <avLst/>
        </a:prstGeom>
        <a:ln>
          <a:prstDash val="solid"/>
        </a:ln>
      </spPr>
    </pic>
    <clientData/>
  </twoCellAnchor>
</wsDr>
</file>

<file path=xl/drawings/drawing1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</colOff>
      <row>8</row>
      <rowOff>19050</rowOff>
    </from>
    <to>
      <col>2</col>
      <colOff>2476501</colOff>
      <row>8</row>
      <rowOff>180975</rowOff>
    </to>
    <pic>
      <nvPicPr>
        <cNvPr id="39" name="Imagen 38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" y="7312342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</row>
      <rowOff>19051</rowOff>
    </from>
    <to>
      <col>3</col>
      <colOff>9525</colOff>
      <row>13</row>
      <rowOff>180975</rowOff>
    </to>
    <pic>
      <nvPicPr>
        <cNvPr id="40" name="Imagen 39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74075926"/>
          <a:ext cx="43148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23</row>
      <rowOff>19050</rowOff>
    </from>
    <to>
      <col>2</col>
      <colOff>2476501</colOff>
      <row>24</row>
      <rowOff>0</rowOff>
    </to>
    <pic>
      <nvPicPr>
        <cNvPr id="41" name="Imagen 40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1" y="7599997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</row>
      <rowOff>19049</rowOff>
    </from>
    <to>
      <col>2</col>
      <colOff>2486025</colOff>
      <row>28</row>
      <rowOff>180974</rowOff>
    </to>
    <pic>
      <nvPicPr>
        <cNvPr id="42" name="Imagen 4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76952474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39</row>
      <rowOff>19049</rowOff>
    </from>
    <to>
      <col>2</col>
      <colOff>2476500</colOff>
      <row>39</row>
      <rowOff>180974</rowOff>
    </to>
    <pic>
      <nvPicPr>
        <cNvPr id="43" name="Imagen 4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79067024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44</row>
      <rowOff>19050</rowOff>
    </from>
    <to>
      <col>3</col>
      <colOff>1</colOff>
      <row>44</row>
      <rowOff>180975</rowOff>
    </to>
    <pic>
      <nvPicPr>
        <cNvPr id="44" name="Imagen 4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" y="80019525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54</row>
      <rowOff>19050</rowOff>
    </from>
    <to>
      <col>2</col>
      <colOff>2486025</colOff>
      <row>54</row>
      <rowOff>171450</rowOff>
    </to>
    <pic>
      <nvPicPr>
        <cNvPr id="45" name="Imagen 44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81924525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59</row>
      <rowOff>28575</rowOff>
    </from>
    <to>
      <col>2</col>
      <colOff>2476500</colOff>
      <row>59</row>
      <rowOff>161925</rowOff>
    </to>
    <pic>
      <nvPicPr>
        <cNvPr id="46" name="Imagen 45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82886550"/>
          <a:ext cx="4286250" cy="1333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69</row>
      <rowOff>28575</rowOff>
    </from>
    <to>
      <col>2</col>
      <colOff>2486025</colOff>
      <row>70</row>
      <rowOff>1</rowOff>
    </to>
    <pic>
      <nvPicPr>
        <cNvPr id="47" name="Imagen 46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84791550"/>
          <a:ext cx="4295775" cy="16192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75</row>
      <rowOff>28575</rowOff>
    </from>
    <to>
      <col>2</col>
      <colOff>2476501</colOff>
      <row>75</row>
      <rowOff>180975</rowOff>
    </to>
    <pic>
      <nvPicPr>
        <cNvPr id="48" name="Imagen 47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1" y="85934550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84</row>
      <rowOff>9524</rowOff>
    </from>
    <to>
      <col>2</col>
      <colOff>2476500</colOff>
      <row>84</row>
      <rowOff>171449</rowOff>
    </to>
    <pic>
      <nvPicPr>
        <cNvPr id="49" name="Imagen 48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87687149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89</row>
      <rowOff>19050</rowOff>
    </from>
    <to>
      <col>2</col>
      <colOff>2476501</colOff>
      <row>90</row>
      <rowOff>0</rowOff>
    </to>
    <pic>
      <nvPicPr>
        <cNvPr id="50" name="Imagen 49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1" y="8864917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99</row>
      <rowOff>19050</rowOff>
    </from>
    <to>
      <col>2</col>
      <colOff>2486025</colOff>
      <row>100</row>
      <rowOff>0</rowOff>
    </to>
    <pic>
      <nvPicPr>
        <cNvPr id="51" name="Imagen 50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9057322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104</row>
      <rowOff>9525</rowOff>
    </from>
    <to>
      <col>2</col>
      <colOff>2486025</colOff>
      <row>104</row>
      <rowOff>180974</rowOff>
    </to>
    <pic>
      <nvPicPr>
        <cNvPr id="52" name="Imagen 51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9151620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113</row>
      <rowOff>19051</rowOff>
    </from>
    <to>
      <col>2</col>
      <colOff>2486025</colOff>
      <row>113</row>
      <rowOff>180975</rowOff>
    </to>
    <pic>
      <nvPicPr>
        <cNvPr id="53" name="Imagen 52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93259276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118</row>
      <rowOff>19050</rowOff>
    </from>
    <to>
      <col>2</col>
      <colOff>2486025</colOff>
      <row>119</row>
      <rowOff>19049</rowOff>
    </to>
    <pic>
      <nvPicPr>
        <cNvPr id="54" name="Imagen 53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94211775"/>
          <a:ext cx="4295775" cy="1904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127</row>
      <rowOff>19050</rowOff>
    </from>
    <to>
      <col>2</col>
      <colOff>2486025</colOff>
      <row>128</row>
      <rowOff>0</rowOff>
    </to>
    <pic>
      <nvPicPr>
        <cNvPr id="55" name="Imagen 54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0" y="9594532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133</row>
      <rowOff>28574</rowOff>
    </from>
    <to>
      <col>2</col>
      <colOff>2466975</colOff>
      <row>134</row>
      <rowOff>19049</rowOff>
    </to>
    <pic>
      <nvPicPr>
        <cNvPr id="56" name="Imagen 55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0" y="97097849"/>
          <a:ext cx="427672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143</row>
      <rowOff>19050</rowOff>
    </from>
    <to>
      <col>2</col>
      <colOff>2486025</colOff>
      <row>143</row>
      <rowOff>180975</rowOff>
    </to>
    <pic>
      <nvPicPr>
        <cNvPr id="58" name="Imagen 57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0" y="9899332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149</row>
      <rowOff>9524</rowOff>
    </from>
    <to>
      <col>2</col>
      <colOff>2486025</colOff>
      <row>149</row>
      <rowOff>182879</rowOff>
    </to>
    <pic>
      <nvPicPr>
        <cNvPr id="59" name="Imagen 58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0" y="100126799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158</row>
      <rowOff>19050</rowOff>
    </from>
    <to>
      <col>2</col>
      <colOff>2476501</colOff>
      <row>158</row>
      <rowOff>180975</rowOff>
    </to>
    <pic>
      <nvPicPr>
        <cNvPr id="57" name="Imagen 56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1" y="10188892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164</row>
      <rowOff>19050</rowOff>
    </from>
    <to>
      <col>2</col>
      <colOff>2476500</colOff>
      <row>164</row>
      <rowOff>182879</rowOff>
    </to>
    <pic>
      <nvPicPr>
        <cNvPr id="60" name="Imagen 59"/>
        <cNvPicPr>
          <a:picLocks noChangeAspect="1"/>
        </cNvPicPr>
      </nvPicPr>
      <blipFill>
        <a:blip r:embed="rId22"/>
        <a:stretch>
          <a:fillRect/>
        </a:stretch>
      </blipFill>
      <spPr>
        <a:xfrm>
          <a:off x="0" y="103031925"/>
          <a:ext cx="428625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173</row>
      <rowOff>19051</rowOff>
    </from>
    <to>
      <col>2</col>
      <colOff>2486025</colOff>
      <row>174</row>
      <rowOff>9525</rowOff>
    </to>
    <pic>
      <nvPicPr>
        <cNvPr id="61" name="Imagen 60"/>
        <cNvPicPr>
          <a:picLocks noChangeAspect="1"/>
        </cNvPicPr>
      </nvPicPr>
      <blipFill>
        <a:blip r:embed="rId23"/>
        <a:stretch>
          <a:fillRect/>
        </a:stretch>
      </blipFill>
      <spPr>
        <a:xfrm>
          <a:off x="0" y="104765476"/>
          <a:ext cx="42957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178</row>
      <rowOff>19049</rowOff>
    </from>
    <to>
      <col>2</col>
      <colOff>2486025</colOff>
      <row>179</row>
      <rowOff>9524</rowOff>
    </to>
    <pic>
      <nvPicPr>
        <cNvPr id="62" name="Imagen 61"/>
        <cNvPicPr>
          <a:picLocks noChangeAspect="1"/>
        </cNvPicPr>
      </nvPicPr>
      <blipFill>
        <a:blip r:embed="rId24"/>
        <a:stretch>
          <a:fillRect/>
        </a:stretch>
      </blipFill>
      <spPr>
        <a:xfrm>
          <a:off x="0" y="105717974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187</row>
      <rowOff>19050</rowOff>
    </from>
    <to>
      <col>2</col>
      <colOff>2486025</colOff>
      <row>188</row>
      <rowOff>0</rowOff>
    </to>
    <pic>
      <nvPicPr>
        <cNvPr id="63" name="Imagen 62"/>
        <cNvPicPr>
          <a:picLocks noChangeAspect="1"/>
        </cNvPicPr>
      </nvPicPr>
      <blipFill>
        <a:blip r:embed="rId25"/>
        <a:stretch>
          <a:fillRect/>
        </a:stretch>
      </blipFill>
      <spPr>
        <a:xfrm>
          <a:off x="0" y="10745152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192</row>
      <rowOff>19049</rowOff>
    </from>
    <to>
      <col>2</col>
      <colOff>2486025</colOff>
      <row>192</row>
      <rowOff>180974</rowOff>
    </to>
    <pic>
      <nvPicPr>
        <cNvPr id="64" name="Imagen 63"/>
        <cNvPicPr>
          <a:picLocks noChangeAspect="1"/>
        </cNvPicPr>
      </nvPicPr>
      <blipFill>
        <a:blip r:embed="rId26"/>
        <a:stretch>
          <a:fillRect/>
        </a:stretch>
      </blipFill>
      <spPr>
        <a:xfrm>
          <a:off x="0" y="108404024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202</row>
      <rowOff>28575</rowOff>
    </from>
    <to>
      <col>2</col>
      <colOff>2486025</colOff>
      <row>203</row>
      <rowOff>0</rowOff>
    </to>
    <pic>
      <nvPicPr>
        <cNvPr id="65" name="Imagen 64"/>
        <cNvPicPr>
          <a:picLocks noChangeAspect="1"/>
        </cNvPicPr>
      </nvPicPr>
      <blipFill>
        <a:blip r:embed="rId27"/>
        <a:stretch>
          <a:fillRect/>
        </a:stretch>
      </blipFill>
      <spPr>
        <a:xfrm>
          <a:off x="0" y="11033760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207</row>
      <rowOff>19050</rowOff>
    </from>
    <to>
      <col>2</col>
      <colOff>2486025</colOff>
      <row>207</row>
      <rowOff>171450</rowOff>
    </to>
    <pic>
      <nvPicPr>
        <cNvPr id="66" name="Imagen 65"/>
        <cNvPicPr>
          <a:picLocks noChangeAspect="1"/>
        </cNvPicPr>
      </nvPicPr>
      <blipFill>
        <a:blip r:embed="rId28"/>
        <a:stretch>
          <a:fillRect/>
        </a:stretch>
      </blipFill>
      <spPr>
        <a:xfrm>
          <a:off x="0" y="111280575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230</row>
      <rowOff>28575</rowOff>
    </from>
    <to>
      <col>3</col>
      <colOff>0</colOff>
      <row>231</row>
      <rowOff>0</rowOff>
    </to>
    <pic>
      <nvPicPr>
        <cNvPr id="67" name="Imagen 66"/>
        <cNvPicPr>
          <a:picLocks noChangeAspect="1"/>
        </cNvPicPr>
      </nvPicPr>
      <blipFill>
        <a:blip r:embed="rId29"/>
        <a:stretch>
          <a:fillRect/>
        </a:stretch>
      </blipFill>
      <spPr>
        <a:xfrm>
          <a:off x="0" y="115690650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216</row>
      <rowOff>19050</rowOff>
    </from>
    <to>
      <col>2</col>
      <colOff>2476501</colOff>
      <row>217</row>
      <rowOff>9525</rowOff>
    </to>
    <pic>
      <nvPicPr>
        <cNvPr id="68" name="Imagen 67"/>
        <cNvPicPr>
          <a:picLocks noChangeAspect="1"/>
        </cNvPicPr>
      </nvPicPr>
      <blipFill>
        <a:blip r:embed="rId30"/>
        <a:stretch>
          <a:fillRect/>
        </a:stretch>
      </blipFill>
      <spPr>
        <a:xfrm>
          <a:off x="1" y="113014125"/>
          <a:ext cx="42862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261</row>
      <rowOff>19050</rowOff>
    </from>
    <to>
      <col>2</col>
      <colOff>2476500</colOff>
      <row>261</row>
      <rowOff>161925</rowOff>
    </to>
    <pic>
      <nvPicPr>
        <cNvPr id="69" name="Imagen 68"/>
        <cNvPicPr>
          <a:picLocks noChangeAspect="1"/>
        </cNvPicPr>
      </nvPicPr>
      <blipFill>
        <a:blip r:embed="rId31"/>
        <a:stretch>
          <a:fillRect/>
        </a:stretch>
      </blipFill>
      <spPr>
        <a:xfrm>
          <a:off x="0" y="121624725"/>
          <a:ext cx="4286250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275</row>
      <rowOff>19050</rowOff>
    </from>
    <to>
      <col>2</col>
      <colOff>2476500</colOff>
      <row>276</row>
      <rowOff>0</rowOff>
    </to>
    <pic>
      <nvPicPr>
        <cNvPr id="70" name="Imagen 69"/>
        <cNvPicPr>
          <a:picLocks noChangeAspect="1"/>
        </cNvPicPr>
      </nvPicPr>
      <blipFill>
        <a:blip r:embed="rId32"/>
        <a:stretch>
          <a:fillRect/>
        </a:stretch>
      </blipFill>
      <spPr>
        <a:xfrm>
          <a:off x="0" y="12352972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304</row>
      <rowOff>19050</rowOff>
    </from>
    <to>
      <col>3</col>
      <colOff>0</colOff>
      <row>304</row>
      <rowOff>190499</rowOff>
    </to>
    <pic>
      <nvPicPr>
        <cNvPr id="2" name="Imagen 1"/>
        <cNvPicPr>
          <a:picLocks noChangeAspect="1"/>
        </cNvPicPr>
      </nvPicPr>
      <blipFill>
        <a:blip r:embed="rId33"/>
        <a:stretch>
          <a:fillRect/>
        </a:stretch>
      </blipFill>
      <spPr>
        <a:xfrm>
          <a:off x="0" y="56702325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311</row>
      <rowOff>19051</rowOff>
    </from>
    <to>
      <col>2</col>
      <colOff>2476500</colOff>
      <row>311</row>
      <rowOff>180975</rowOff>
    </to>
    <pic>
      <nvPicPr>
        <cNvPr id="3" name="Imagen 2"/>
        <cNvPicPr>
          <a:picLocks noChangeAspect="1"/>
        </cNvPicPr>
      </nvPicPr>
      <blipFill>
        <a:blip r:embed="rId34"/>
        <a:stretch>
          <a:fillRect/>
        </a:stretch>
      </blipFill>
      <spPr>
        <a:xfrm>
          <a:off x="0" y="58035826"/>
          <a:ext cx="42862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289</row>
      <rowOff>28575</rowOff>
    </from>
    <to>
      <col>2</col>
      <colOff>2486025</colOff>
      <row>290</row>
      <rowOff>9524</rowOff>
    </to>
    <pic>
      <nvPicPr>
        <cNvPr id="4" name="Imagen 3"/>
        <cNvPicPr>
          <a:picLocks noChangeAspect="1"/>
        </cNvPicPr>
      </nvPicPr>
      <blipFill>
        <a:blip r:embed="rId35"/>
        <a:stretch>
          <a:fillRect/>
        </a:stretch>
      </blipFill>
      <spPr>
        <a:xfrm>
          <a:off x="0" y="5385435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295</row>
      <rowOff>19049</rowOff>
    </from>
    <to>
      <col>2</col>
      <colOff>2476501</colOff>
      <row>295</row>
      <rowOff>161924</rowOff>
    </to>
    <pic>
      <nvPicPr>
        <cNvPr id="5" name="Imagen 4"/>
        <cNvPicPr>
          <a:picLocks noChangeAspect="1"/>
        </cNvPicPr>
      </nvPicPr>
      <blipFill>
        <a:blip r:embed="rId36"/>
        <a:stretch>
          <a:fillRect/>
        </a:stretch>
      </blipFill>
      <spPr>
        <a:xfrm>
          <a:off x="1" y="54987824"/>
          <a:ext cx="4286250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321</row>
      <rowOff>28575</rowOff>
    </from>
    <to>
      <col>2</col>
      <colOff>2476501</colOff>
      <row>322</row>
      <rowOff>0</rowOff>
    </to>
    <pic>
      <nvPicPr>
        <cNvPr id="6" name="Imagen 5"/>
        <cNvPicPr>
          <a:picLocks noChangeAspect="1"/>
        </cNvPicPr>
      </nvPicPr>
      <blipFill>
        <a:blip r:embed="rId37"/>
        <a:stretch>
          <a:fillRect/>
        </a:stretch>
      </blipFill>
      <spPr>
        <a:xfrm>
          <a:off x="1" y="6150292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326</row>
      <rowOff>19050</rowOff>
    </from>
    <to>
      <col>3</col>
      <colOff>9525</colOff>
      <row>326</row>
      <rowOff>180975</rowOff>
    </to>
    <pic>
      <nvPicPr>
        <cNvPr id="7" name="Imagen 6"/>
        <cNvPicPr>
          <a:picLocks noChangeAspect="1"/>
        </cNvPicPr>
      </nvPicPr>
      <blipFill>
        <a:blip r:embed="rId38"/>
        <a:stretch>
          <a:fillRect/>
        </a:stretch>
      </blipFill>
      <spPr>
        <a:xfrm>
          <a:off x="0" y="62445900"/>
          <a:ext cx="4314825" cy="161925"/>
        </a:xfrm>
        <a:prstGeom prst="rect">
          <avLst/>
        </a:prstGeom>
        <a:ln>
          <a:prstDash val="solid"/>
        </a:ln>
      </spPr>
    </pic>
    <clientData/>
  </twoCellAnchor>
</wsDr>
</file>

<file path=xl/drawings/drawing1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7</row>
      <rowOff>9525</rowOff>
    </from>
    <to>
      <col>3</col>
      <colOff>0</colOff>
      <row>7</row>
      <rowOff>180974</rowOff>
    </to>
    <pic>
      <nvPicPr>
        <cNvPr id="29" name="Imagen 28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52387500"/>
          <a:ext cx="42672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17</row>
      <rowOff>19050</rowOff>
    </from>
    <to>
      <col>2</col>
      <colOff>2438401</colOff>
      <row>18</row>
      <rowOff>0</rowOff>
    </to>
    <pic>
      <nvPicPr>
        <cNvPr id="30" name="Imagen 29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" y="54311550"/>
          <a:ext cx="42481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</row>
      <rowOff>19050</rowOff>
    </from>
    <to>
      <col>2</col>
      <colOff>2447925</colOff>
      <row>27</row>
      <rowOff>0</rowOff>
    </to>
    <pic>
      <nvPicPr>
        <cNvPr id="31" name="Imagen 30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56035575"/>
          <a:ext cx="42576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36</row>
      <rowOff>19050</rowOff>
    </from>
    <to>
      <col>2</col>
      <colOff>2447925</colOff>
      <row>37</row>
      <rowOff>19049</rowOff>
    </to>
    <pic>
      <nvPicPr>
        <cNvPr id="32" name="Imagen 3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57940575"/>
          <a:ext cx="4257675" cy="1904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46</row>
      <rowOff>19050</rowOff>
    </from>
    <to>
      <col>3</col>
      <colOff>9525</colOff>
      <row>47</row>
      <rowOff>9525</rowOff>
    </to>
    <pic>
      <nvPicPr>
        <cNvPr id="33" name="Imagen 3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59845575"/>
          <a:ext cx="427672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56</row>
      <rowOff>19051</rowOff>
    </from>
    <to>
      <col>2</col>
      <colOff>2438401</colOff>
      <row>56</row>
      <rowOff>180975</rowOff>
    </to>
    <pic>
      <nvPicPr>
        <cNvPr id="34" name="Imagen 3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" y="61779151"/>
          <a:ext cx="42481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65</row>
      <rowOff>19050</rowOff>
    </from>
    <to>
      <col>2</col>
      <colOff>2447925</colOff>
      <row>65</row>
      <rowOff>171450</rowOff>
    </to>
    <pic>
      <nvPicPr>
        <cNvPr id="35" name="Imagen 34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63503175"/>
          <a:ext cx="42576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76</row>
      <rowOff>19051</rowOff>
    </from>
    <to>
      <col>2</col>
      <colOff>2447925</colOff>
      <row>76</row>
      <rowOff>161925</rowOff>
    </to>
    <pic>
      <nvPicPr>
        <cNvPr id="36" name="Imagen 35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65608201"/>
          <a:ext cx="4257675" cy="1428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85</row>
      <rowOff>28574</rowOff>
    </from>
    <to>
      <col>2</col>
      <colOff>2447925</colOff>
      <row>85</row>
      <rowOff>182879</rowOff>
    </to>
    <pic>
      <nvPicPr>
        <cNvPr id="37" name="Imagen 36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67351274"/>
          <a:ext cx="42576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95</row>
      <rowOff>19049</rowOff>
    </from>
    <to>
      <col>2</col>
      <colOff>2447925</colOff>
      <row>95</row>
      <rowOff>168322</rowOff>
    </to>
    <pic>
      <nvPicPr>
        <cNvPr id="38" name="Imagen 37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69246749"/>
          <a:ext cx="4257675" cy="149273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106</row>
      <rowOff>19050</rowOff>
    </from>
    <to>
      <col>3</col>
      <colOff>0</colOff>
      <row>107</row>
      <rowOff>19049</rowOff>
    </to>
    <pic>
      <nvPicPr>
        <cNvPr id="39" name="Imagen 38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71370825"/>
          <a:ext cx="4267200" cy="1904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115</row>
      <rowOff>19050</rowOff>
    </from>
    <to>
      <col>2</col>
      <colOff>2438401</colOff>
      <row>116</row>
      <rowOff>0</rowOff>
    </to>
    <pic>
      <nvPicPr>
        <cNvPr id="40" name="Imagen 39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1" y="73085325"/>
          <a:ext cx="42481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125</row>
      <rowOff>28576</rowOff>
    </from>
    <to>
      <col>2</col>
      <colOff>2447925</colOff>
      <row>126</row>
      <rowOff>0</rowOff>
    </to>
    <pic>
      <nvPicPr>
        <cNvPr id="41" name="Imagen 40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75009376"/>
          <a:ext cx="42576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134</row>
      <rowOff>19050</rowOff>
    </from>
    <to>
      <col>2</col>
      <colOff>2447925</colOff>
      <row>135</row>
      <rowOff>0</rowOff>
    </to>
    <pic>
      <nvPicPr>
        <cNvPr id="42" name="Imagen 41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76723875"/>
          <a:ext cx="42576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144</row>
      <rowOff>19050</rowOff>
    </from>
    <to>
      <col>2</col>
      <colOff>2438401</colOff>
      <row>144</row>
      <rowOff>159890</rowOff>
    </to>
    <pic>
      <nvPicPr>
        <cNvPr id="43" name="Imagen 42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1" y="78638400"/>
          <a:ext cx="4248150" cy="1408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154</row>
      <rowOff>28575</rowOff>
    </from>
    <to>
      <col>2</col>
      <colOff>2447925</colOff>
      <row>155</row>
      <rowOff>9524</rowOff>
    </to>
    <pic>
      <nvPicPr>
        <cNvPr id="44" name="Imagen 43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80552925"/>
          <a:ext cx="42576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181</row>
      <rowOff>19050</rowOff>
    </from>
    <to>
      <col>2</col>
      <colOff>2447925</colOff>
      <row>182</row>
      <rowOff>0</rowOff>
    </to>
    <pic>
      <nvPicPr>
        <cNvPr id="45" name="Imagen 44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0" y="85705950"/>
          <a:ext cx="42576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192</row>
      <rowOff>19050</rowOff>
    </from>
    <to>
      <col>2</col>
      <colOff>2447925</colOff>
      <row>193</row>
      <rowOff>0</rowOff>
    </to>
    <pic>
      <nvPicPr>
        <cNvPr id="46" name="Imagen 45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0" y="87810975"/>
          <a:ext cx="42576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202</row>
      <rowOff>19050</rowOff>
    </from>
    <to>
      <col>3</col>
      <colOff>9525</colOff>
      <row>203</row>
      <rowOff>0</rowOff>
    </to>
    <pic>
      <nvPicPr>
        <cNvPr id="2" name="Imagen 1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0" y="38690550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212</row>
      <rowOff>28575</rowOff>
    </from>
    <to>
      <col>2</col>
      <colOff>2438400</colOff>
      <row>213</row>
      <rowOff>0</rowOff>
    </to>
    <pic>
      <nvPicPr>
        <cNvPr id="3" name="Imagen 2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0" y="40605075"/>
          <a:ext cx="42481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222</row>
      <rowOff>19050</rowOff>
    </from>
    <to>
      <col>2</col>
      <colOff>2447925</colOff>
      <row>223</row>
      <rowOff>0</rowOff>
    </to>
    <pic>
      <nvPicPr>
        <cNvPr id="4" name="Imagen 3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0" y="42500550"/>
          <a:ext cx="4257675" cy="171450"/>
        </a:xfrm>
        <a:prstGeom prst="rect">
          <avLst/>
        </a:prstGeom>
        <a:ln>
          <a:prstDash val="solid"/>
        </a:ln>
      </spPr>
    </pic>
    <clientData/>
  </twoCellAnchor>
</wsDr>
</file>

<file path=xl/drawings/drawing16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11</row>
      <rowOff>19050</rowOff>
    </from>
    <to>
      <col>3</col>
      <colOff>9525</colOff>
      <row>12</row>
      <rowOff>0</rowOff>
    </to>
    <pic>
      <nvPicPr>
        <cNvPr id="24" name="Imagen 2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82334100"/>
          <a:ext cx="43148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</row>
      <rowOff>19051</rowOff>
    </from>
    <to>
      <col>2</col>
      <colOff>2486025</colOff>
      <row>26</row>
      <rowOff>180975</rowOff>
    </to>
    <pic>
      <nvPicPr>
        <cNvPr id="25" name="Imagen 2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85001101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40</row>
      <rowOff>28574</rowOff>
    </from>
    <to>
      <col>3</col>
      <colOff>0</colOff>
      <row>41</row>
      <rowOff>38099</rowOff>
    </to>
    <pic>
      <nvPicPr>
        <cNvPr id="26" name="Imagen 2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87696674"/>
          <a:ext cx="4305300" cy="2000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67</row>
      <rowOff>19050</rowOff>
    </from>
    <to>
      <col>2</col>
      <colOff>2476501</colOff>
      <row>68</row>
      <rowOff>9525</rowOff>
    </to>
    <pic>
      <nvPicPr>
        <cNvPr id="27" name="Imagen 26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" y="93030675"/>
          <a:ext cx="42862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79</row>
      <rowOff>9525</rowOff>
    </from>
    <to>
      <col>2</col>
      <colOff>2476500</colOff>
      <row>79</row>
      <rowOff>180975</rowOff>
    </to>
    <pic>
      <nvPicPr>
        <cNvPr id="28" name="Imagen 27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9532620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97</row>
      <rowOff>19050</rowOff>
    </from>
    <to>
      <col>2</col>
      <colOff>2476501</colOff>
      <row>98</row>
      <rowOff>0</rowOff>
    </to>
    <pic>
      <nvPicPr>
        <cNvPr id="29" name="Imagen 28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" y="9876472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113</row>
      <rowOff>19050</rowOff>
    </from>
    <to>
      <col>2</col>
      <colOff>2486025</colOff>
      <row>114</row>
      <rowOff>0</rowOff>
    </to>
    <pic>
      <nvPicPr>
        <cNvPr id="30" name="Imagen 29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0183177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133</row>
      <rowOff>9526</rowOff>
    </from>
    <to>
      <col>2</col>
      <colOff>2476501</colOff>
      <row>134</row>
      <rowOff>0</rowOff>
    </to>
    <pic>
      <nvPicPr>
        <cNvPr id="31" name="Imagen 30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1" y="105632251"/>
          <a:ext cx="4286250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165</row>
      <rowOff>19050</rowOff>
    </from>
    <to>
      <col>2</col>
      <colOff>2486025</colOff>
      <row>166</row>
      <rowOff>0</rowOff>
    </to>
    <pic>
      <nvPicPr>
        <cNvPr id="32" name="Imagen 31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11175682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181</row>
      <rowOff>19050</rowOff>
    </from>
    <to>
      <col>2</col>
      <colOff>2486025</colOff>
      <row>182</row>
      <rowOff>0</rowOff>
    </to>
    <pic>
      <nvPicPr>
        <cNvPr id="33" name="Imagen 32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11481435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200</row>
      <rowOff>19050</rowOff>
    </from>
    <to>
      <col>2</col>
      <colOff>2486025</colOff>
      <row>200</row>
      <rowOff>180975</rowOff>
    </to>
    <pic>
      <nvPicPr>
        <cNvPr id="34" name="Imagen 33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11843385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220</row>
      <rowOff>19050</rowOff>
    </from>
    <to>
      <col>2</col>
      <colOff>2466975</colOff>
      <row>220</row>
      <rowOff>171450</rowOff>
    </to>
    <pic>
      <nvPicPr>
        <cNvPr id="35" name="Imagen 34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122262900"/>
          <a:ext cx="427672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236</row>
      <rowOff>19051</rowOff>
    </from>
    <to>
      <col>3</col>
      <colOff>1</colOff>
      <row>237</row>
      <rowOff>9525</rowOff>
    </to>
    <pic>
      <nvPicPr>
        <cNvPr id="36" name="Imagen 35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1" y="125310901"/>
          <a:ext cx="4305300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273</row>
      <rowOff>19050</rowOff>
    </from>
    <to>
      <col>2</col>
      <colOff>2486025</colOff>
      <row>273</row>
      <rowOff>180975</rowOff>
    </to>
    <pic>
      <nvPicPr>
        <cNvPr id="37" name="Imagen 36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13238797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290</row>
      <rowOff>19050</rowOff>
    </from>
    <to>
      <col>2</col>
      <colOff>2486025</colOff>
      <row>290</row>
      <rowOff>182879</rowOff>
    </to>
    <pic>
      <nvPicPr>
        <cNvPr id="38" name="Imagen 37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13562647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305</row>
      <rowOff>9525</rowOff>
    </from>
    <to>
      <col>2</col>
      <colOff>2476500</colOff>
      <row>305</row>
      <rowOff>180974</rowOff>
    </to>
    <pic>
      <nvPicPr>
        <cNvPr id="39" name="Imagen 38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138483975"/>
          <a:ext cx="428625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327</row>
      <rowOff>28575</rowOff>
    </from>
    <to>
      <col>2</col>
      <colOff>2486025</colOff>
      <row>327</row>
      <rowOff>171450</rowOff>
    </to>
    <pic>
      <nvPicPr>
        <cNvPr id="2" name="Imagen 1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0" y="62474475"/>
          <a:ext cx="4295775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359</row>
      <rowOff>19050</rowOff>
    </from>
    <to>
      <col>2</col>
      <colOff>2476501</colOff>
      <row>359</row>
      <rowOff>180975</rowOff>
    </to>
    <pic>
      <nvPicPr>
        <cNvPr id="3" name="Imagen 2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1" y="68560950"/>
          <a:ext cx="4286250" cy="161925"/>
        </a:xfrm>
        <a:prstGeom prst="rect">
          <avLst/>
        </a:prstGeom>
        <a:ln>
          <a:prstDash val="solid"/>
        </a:ln>
      </spPr>
    </pic>
    <clientData/>
  </twoCellAnchor>
</wsDr>
</file>

<file path=xl/drawings/drawing17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7</row>
      <rowOff>19050</rowOff>
    </from>
    <to>
      <col>2</col>
      <colOff>2447925</colOff>
      <row>7</row>
      <rowOff>171450</rowOff>
    </to>
    <pic>
      <nvPicPr>
        <cNvPr id="27" name="Imagen 26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48653700"/>
          <a:ext cx="42576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16</row>
      <rowOff>19050</rowOff>
    </from>
    <to>
      <col>3</col>
      <colOff>1</colOff>
      <row>17</row>
      <rowOff>0</rowOff>
    </to>
    <pic>
      <nvPicPr>
        <cNvPr id="28" name="Imagen 27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" y="50377725"/>
          <a:ext cx="42672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25</row>
      <rowOff>28575</rowOff>
    </from>
    <to>
      <col>2</col>
      <colOff>2447925</colOff>
      <row>26</row>
      <rowOff>9524</rowOff>
    </to>
    <pic>
      <nvPicPr>
        <cNvPr id="29" name="Imagen 28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52301775"/>
          <a:ext cx="42576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35</row>
      <rowOff>19050</rowOff>
    </from>
    <to>
      <col>2</col>
      <colOff>2447925</colOff>
      <row>36</row>
      <rowOff>19049</rowOff>
    </to>
    <pic>
      <nvPicPr>
        <cNvPr id="30" name="Imagen 29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54197250"/>
          <a:ext cx="4257675" cy="1904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44</row>
      <rowOff>28575</rowOff>
    </from>
    <to>
      <col>2</col>
      <colOff>2438400</colOff>
      <row>45</row>
      <rowOff>19050</rowOff>
    </to>
    <pic>
      <nvPicPr>
        <cNvPr id="31" name="Imagen 30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55921275"/>
          <a:ext cx="42481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54</row>
      <rowOff>28575</rowOff>
    </from>
    <to>
      <col>2</col>
      <colOff>2438401</colOff>
      <row>54</row>
      <rowOff>180975</rowOff>
    </to>
    <pic>
      <nvPicPr>
        <cNvPr id="32" name="Imagen 31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" y="57854850"/>
          <a:ext cx="42481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63</row>
      <rowOff>9525</rowOff>
    </from>
    <to>
      <col>3</col>
      <colOff>0</colOff>
      <row>63</row>
      <rowOff>180975</rowOff>
    </to>
    <pic>
      <nvPicPr>
        <cNvPr id="33" name="Imagen 32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59569350"/>
          <a:ext cx="42672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72</row>
      <rowOff>19050</rowOff>
    </from>
    <to>
      <col>2</col>
      <colOff>2447925</colOff>
      <row>72</row>
      <rowOff>180975</rowOff>
    </to>
    <pic>
      <nvPicPr>
        <cNvPr id="34" name="Imagen 33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61293375"/>
          <a:ext cx="42576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82</row>
      <rowOff>19050</rowOff>
    </from>
    <to>
      <col>2</col>
      <colOff>2447925</colOff>
      <row>82</row>
      <rowOff>180975</rowOff>
    </to>
    <pic>
      <nvPicPr>
        <cNvPr id="35" name="Imagen 34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63207900"/>
          <a:ext cx="42576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91</row>
      <rowOff>19050</rowOff>
    </from>
    <to>
      <col>3</col>
      <colOff>9525</colOff>
      <row>92</row>
      <rowOff>0</rowOff>
    </to>
    <pic>
      <nvPicPr>
        <cNvPr id="36" name="Imagen 35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64922400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101</row>
      <rowOff>9526</rowOff>
    </from>
    <to>
      <col>2</col>
      <colOff>2447925</colOff>
      <row>102</row>
      <rowOff>0</rowOff>
    </to>
    <pic>
      <nvPicPr>
        <cNvPr id="37" name="Imagen 36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66846451"/>
          <a:ext cx="42576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111</row>
      <rowOff>19050</rowOff>
    </from>
    <to>
      <col>2</col>
      <colOff>2447925</colOff>
      <row>111</row>
      <rowOff>171449</rowOff>
    </to>
    <pic>
      <nvPicPr>
        <cNvPr id="38" name="Imagen 37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68760975"/>
          <a:ext cx="425767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120</row>
      <rowOff>28575</rowOff>
    </from>
    <to>
      <col>2</col>
      <colOff>2447925</colOff>
      <row>120</row>
      <rowOff>180974</rowOff>
    </to>
    <pic>
      <nvPicPr>
        <cNvPr id="39" name="Imagen 38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70494525"/>
          <a:ext cx="425767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129</row>
      <rowOff>19050</rowOff>
    </from>
    <to>
      <col>2</col>
      <colOff>2438401</colOff>
      <row>129</row>
      <rowOff>180975</rowOff>
    </to>
    <pic>
      <nvPicPr>
        <cNvPr id="40" name="Imagen 39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1" y="72209025"/>
          <a:ext cx="42481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139</row>
      <rowOff>19050</rowOff>
    </from>
    <to>
      <col>2</col>
      <colOff>2447925</colOff>
      <row>139</row>
      <rowOff>182879</rowOff>
    </to>
    <pic>
      <nvPicPr>
        <cNvPr id="41" name="Imagen 40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74123550"/>
          <a:ext cx="42576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149</row>
      <rowOff>19050</rowOff>
    </from>
    <to>
      <col>2</col>
      <colOff>2447925</colOff>
      <row>150</row>
      <rowOff>0</rowOff>
    </to>
    <pic>
      <nvPicPr>
        <cNvPr id="42" name="Imagen 41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76028550"/>
          <a:ext cx="42576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175</row>
      <rowOff>9525</rowOff>
    </from>
    <to>
      <col>2</col>
      <colOff>2438400</colOff>
      <row>175</row>
      <rowOff>180975</rowOff>
    </to>
    <pic>
      <nvPicPr>
        <cNvPr id="43" name="Imagen 42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0" y="80991075"/>
          <a:ext cx="42481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184</row>
      <rowOff>19049</rowOff>
    </from>
    <to>
      <col>2</col>
      <colOff>2447925</colOff>
      <row>184</row>
      <rowOff>180974</rowOff>
    </to>
    <pic>
      <nvPicPr>
        <cNvPr id="44" name="Imagen 43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0" y="82724624"/>
          <a:ext cx="42576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193</row>
      <rowOff>19050</rowOff>
    </from>
    <to>
      <col>2</col>
      <colOff>2447925</colOff>
      <row>193</row>
      <rowOff>171450</rowOff>
    </to>
    <pic>
      <nvPicPr>
        <cNvPr id="2" name="Imagen 1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0" y="36947475"/>
          <a:ext cx="42576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202</row>
      <rowOff>19050</rowOff>
    </from>
    <to>
      <col>2</col>
      <colOff>2438401</colOff>
      <row>203</row>
      <rowOff>0</rowOff>
    </to>
    <pic>
      <nvPicPr>
        <cNvPr id="3" name="Imagen 2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1" y="38661975"/>
          <a:ext cx="42481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211</row>
      <rowOff>19051</rowOff>
    </from>
    <to>
      <col>2</col>
      <colOff>2447925</colOff>
      <row>211</row>
      <rowOff>180975</rowOff>
    </to>
    <pic>
      <nvPicPr>
        <cNvPr id="4" name="Imagen 3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0" y="40395526"/>
          <a:ext cx="4257675" cy="161924"/>
        </a:xfrm>
        <a:prstGeom prst="rect">
          <avLst/>
        </a:prstGeom>
        <a:ln>
          <a:prstDash val="solid"/>
        </a:ln>
      </spPr>
    </pic>
    <clientData/>
  </twoCellAnchor>
</wsDr>
</file>

<file path=xl/drawings/drawing18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7</row>
      <rowOff>19050</rowOff>
    </from>
    <to>
      <col>2</col>
      <colOff>2457449</colOff>
      <row>7</row>
      <rowOff>181701</rowOff>
    </to>
    <pic>
      <nvPicPr>
        <cNvPr id="27" name="Imagen 26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50758725"/>
          <a:ext cx="4267199" cy="16265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</row>
      <rowOff>19049</rowOff>
    </from>
    <to>
      <col>3</col>
      <colOff>0</colOff>
      <row>16</row>
      <rowOff>180974</rowOff>
    </to>
    <pic>
      <nvPicPr>
        <cNvPr id="28" name="Imagen 27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52492274"/>
          <a:ext cx="42767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25</row>
      <rowOff>19050</rowOff>
    </from>
    <to>
      <col>2</col>
      <colOff>2428875</colOff>
      <row>25</row>
      <rowOff>182879</rowOff>
    </to>
    <pic>
      <nvPicPr>
        <cNvPr id="29" name="Imagen 28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54397275"/>
          <a:ext cx="42386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34</row>
      <rowOff>28575</rowOff>
    </from>
    <to>
      <col>3</col>
      <colOff>9525</colOff>
      <row>34</row>
      <rowOff>172731</rowOff>
    </to>
    <pic>
      <nvPicPr>
        <cNvPr id="30" name="Imagen 29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56121300"/>
          <a:ext cx="4286250" cy="14415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45</row>
      <rowOff>19050</rowOff>
    </from>
    <to>
      <col>3</col>
      <colOff>0</colOff>
      <row>46</row>
      <rowOff>19050</rowOff>
    </to>
    <pic>
      <nvPicPr>
        <cNvPr id="31" name="Imagen 30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58207275"/>
          <a:ext cx="4276725" cy="190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55</row>
      <rowOff>19050</rowOff>
    </from>
    <to>
      <col>2</col>
      <colOff>2457451</colOff>
      <row>56</row>
      <rowOff>0</rowOff>
    </to>
    <pic>
      <nvPicPr>
        <cNvPr id="32" name="Imagen 31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" y="60140850"/>
          <a:ext cx="42672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65</row>
      <rowOff>19050</rowOff>
    </from>
    <to>
      <col>3</col>
      <colOff>0</colOff>
      <row>65</row>
      <rowOff>180975</rowOff>
    </to>
    <pic>
      <nvPicPr>
        <cNvPr id="33" name="Imagen 32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62055375"/>
          <a:ext cx="42767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75</row>
      <rowOff>19051</rowOff>
    </from>
    <to>
      <col>3</col>
      <colOff>0</colOff>
      <row>75</row>
      <rowOff>180975</rowOff>
    </to>
    <pic>
      <nvPicPr>
        <cNvPr id="34" name="Imagen 33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63969901"/>
          <a:ext cx="42767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85</row>
      <rowOff>19050</rowOff>
    </from>
    <to>
      <col>2</col>
      <colOff>2438400</colOff>
      <row>85</row>
      <rowOff>171450</rowOff>
    </to>
    <pic>
      <nvPicPr>
        <cNvPr id="35" name="Imagen 34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65903475"/>
          <a:ext cx="42481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95</row>
      <rowOff>19050</rowOff>
    </from>
    <to>
      <col>2</col>
      <colOff>2457451</colOff>
      <row>95</row>
      <rowOff>171449</rowOff>
    </to>
    <pic>
      <nvPicPr>
        <cNvPr id="36" name="Imagen 35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1" y="67808475"/>
          <a:ext cx="426720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106</row>
      <rowOff>19050</rowOff>
    </from>
    <to>
      <col>2</col>
      <colOff>2457450</colOff>
      <row>107</row>
      <rowOff>0</rowOff>
    </to>
    <pic>
      <nvPicPr>
        <cNvPr id="37" name="Imagen 36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69913500"/>
          <a:ext cx="42672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116</row>
      <rowOff>19050</rowOff>
    </from>
    <to>
      <col>2</col>
      <colOff>2457451</colOff>
      <row>117</row>
      <rowOff>0</rowOff>
    </to>
    <pic>
      <nvPicPr>
        <cNvPr id="38" name="Imagen 37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1" y="71818500"/>
          <a:ext cx="42672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126</row>
      <rowOff>19050</rowOff>
    </from>
    <to>
      <col>2</col>
      <colOff>2447925</colOff>
      <row>126</row>
      <rowOff>180975</rowOff>
    </to>
    <pic>
      <nvPicPr>
        <cNvPr id="39" name="Imagen 38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73733025"/>
          <a:ext cx="42576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136</row>
      <rowOff>19049</rowOff>
    </from>
    <to>
      <col>2</col>
      <colOff>2447925</colOff>
      <row>137</row>
      <rowOff>9524</rowOff>
    </to>
    <pic>
      <nvPicPr>
        <cNvPr id="40" name="Imagen 39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75647549"/>
          <a:ext cx="42576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145</row>
      <rowOff>9525</rowOff>
    </from>
    <to>
      <col>3</col>
      <colOff>0</colOff>
      <row>146</row>
      <rowOff>0</rowOff>
    </to>
    <pic>
      <nvPicPr>
        <cNvPr id="41" name="Imagen 40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77362050"/>
          <a:ext cx="427672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156</row>
      <rowOff>19050</rowOff>
    </from>
    <to>
      <col>2</col>
      <colOff>2447925</colOff>
      <row>157</row>
      <rowOff>0</rowOff>
    </to>
    <pic>
      <nvPicPr>
        <cNvPr id="42" name="Imagen 41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79467075"/>
          <a:ext cx="42576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183</row>
      <rowOff>19050</rowOff>
    </from>
    <to>
      <col>2</col>
      <colOff>2438401</colOff>
      <row>183</row>
      <rowOff>182879</rowOff>
    </to>
    <pic>
      <nvPicPr>
        <cNvPr id="43" name="Imagen 42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1" y="84629625"/>
          <a:ext cx="424815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194</row>
      <rowOff>19050</rowOff>
    </from>
    <to>
      <col>2</col>
      <colOff>2457450</colOff>
      <row>194</row>
      <rowOff>182879</rowOff>
    </to>
    <pic>
      <nvPicPr>
        <cNvPr id="44" name="Imagen 43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0" y="86734650"/>
          <a:ext cx="42672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203</row>
      <rowOff>19050</rowOff>
    </from>
    <to>
      <col>3</col>
      <colOff>0</colOff>
      <row>203</row>
      <rowOff>162155</rowOff>
    </to>
    <pic>
      <nvPicPr>
        <cNvPr id="2" name="Imagen 1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0" y="38852475"/>
          <a:ext cx="4276725" cy="14310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212</row>
      <rowOff>19050</rowOff>
    </from>
    <to>
      <col>2</col>
      <colOff>2447925</colOff>
      <row>213</row>
      <rowOff>0</rowOff>
    </to>
    <pic>
      <nvPicPr>
        <cNvPr id="3" name="Imagen 2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0" y="40566975"/>
          <a:ext cx="42576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223</row>
      <rowOff>19050</rowOff>
    </from>
    <to>
      <col>2</col>
      <colOff>2457450</colOff>
      <row>223</row>
      <rowOff>171450</rowOff>
    </to>
    <pic>
      <nvPicPr>
        <cNvPr id="4" name="Imagen 3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0" y="42681525"/>
          <a:ext cx="4267200" cy="152400"/>
        </a:xfrm>
        <a:prstGeom prst="rect">
          <avLst/>
        </a:prstGeom>
        <a:ln>
          <a:prstDash val="solid"/>
        </a:ln>
      </spPr>
    </pic>
    <clientData/>
  </twoCellAnchor>
</wsDr>
</file>

<file path=xl/drawings/drawing19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9</row>
      <rowOff>19051</rowOff>
    </from>
    <to>
      <col>2</col>
      <colOff>2486025</colOff>
      <row>10</row>
      <rowOff>9525</rowOff>
    </to>
    <pic>
      <nvPicPr>
        <cNvPr id="25" name="Imagen 24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67856101"/>
          <a:ext cx="42957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</row>
      <rowOff>19050</rowOff>
    </from>
    <to>
      <col>2</col>
      <colOff>2476500</colOff>
      <row>21</row>
      <rowOff>0</rowOff>
    </to>
    <pic>
      <nvPicPr>
        <cNvPr id="26" name="Imagen 25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6976110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32</row>
      <rowOff>19051</rowOff>
    </from>
    <to>
      <col>2</col>
      <colOff>2486025</colOff>
      <row>33</row>
      <rowOff>0</rowOff>
    </to>
    <pic>
      <nvPicPr>
        <cNvPr id="27" name="Imagen 26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72066151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59</row>
      <rowOff>19049</rowOff>
    </from>
    <to>
      <col>2</col>
      <colOff>2476501</colOff>
      <row>59</row>
      <rowOff>171450</rowOff>
    </to>
    <pic>
      <nvPicPr>
        <cNvPr id="28" name="Imagen 27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" y="77419199"/>
          <a:ext cx="4286250" cy="15240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70</row>
      <rowOff>28575</rowOff>
    </from>
    <to>
      <col>2</col>
      <colOff>2486025</colOff>
      <row>71</row>
      <rowOff>9524</rowOff>
    </to>
    <pic>
      <nvPicPr>
        <cNvPr id="29" name="Imagen 28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7953375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82</row>
      <rowOff>19050</rowOff>
    </from>
    <to>
      <col>3</col>
      <colOff>1</colOff>
      <row>82</row>
      <rowOff>182879</rowOff>
    </to>
    <pic>
      <nvPicPr>
        <cNvPr id="30" name="Imagen 29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" y="81810225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93</row>
      <rowOff>19049</rowOff>
    </from>
    <to>
      <col>2</col>
      <colOff>2486025</colOff>
      <row>93</row>
      <rowOff>180974</rowOff>
    </to>
    <pic>
      <nvPicPr>
        <cNvPr id="31" name="Imagen 30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83924774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104</row>
      <rowOff>19051</rowOff>
    </from>
    <to>
      <col>2</col>
      <colOff>2486025</colOff>
      <row>105</row>
      <rowOff>28575</rowOff>
    </to>
    <pic>
      <nvPicPr>
        <cNvPr id="32" name="Imagen 31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86020276"/>
          <a:ext cx="4295775" cy="2000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128</row>
      <rowOff>28575</rowOff>
    </from>
    <to>
      <col>2</col>
      <colOff>2476501</colOff>
      <row>129</row>
      <rowOff>0</rowOff>
    </to>
    <pic>
      <nvPicPr>
        <cNvPr id="33" name="Imagen 32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1" y="9043035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140</row>
      <rowOff>19050</rowOff>
    </from>
    <to>
      <col>2</col>
      <colOff>2476500</colOff>
      <row>141</row>
      <rowOff>9525</rowOff>
    </to>
    <pic>
      <nvPicPr>
        <cNvPr id="34" name="Imagen 33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92897325"/>
          <a:ext cx="42862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152</row>
      <rowOff>19051</rowOff>
    </from>
    <to>
      <col>3</col>
      <colOff>1</colOff>
      <row>152</row>
      <rowOff>180975</rowOff>
    </to>
    <pic>
      <nvPicPr>
        <cNvPr id="35" name="Imagen 34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1" y="95183326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153</row>
      <rowOff>9526</rowOff>
    </from>
    <to>
      <col>3</col>
      <colOff>0</colOff>
      <row>153</row>
      <rowOff>190500</rowOff>
    </to>
    <pic>
      <nvPicPr>
        <cNvPr id="36" name="Imagen 35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95392876"/>
          <a:ext cx="4305300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170</row>
      <rowOff>19050</rowOff>
    </from>
    <to>
      <col>2</col>
      <colOff>2476500</colOff>
      <row>170</row>
      <rowOff>180975</rowOff>
    </to>
    <pic>
      <nvPicPr>
        <cNvPr id="37" name="Imagen 36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9864090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180</row>
      <rowOff>19049</rowOff>
    </from>
    <to>
      <col>2</col>
      <colOff>2486025</colOff>
      <row>180</row>
      <rowOff>180974</rowOff>
    </to>
    <pic>
      <nvPicPr>
        <cNvPr id="38" name="Imagen 37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100545899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224</row>
      <rowOff>9525</rowOff>
    </from>
    <to>
      <col>2</col>
      <colOff>2486025</colOff>
      <row>224</row>
      <rowOff>180974</rowOff>
    </to>
    <pic>
      <nvPicPr>
        <cNvPr id="39" name="Imagen 38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10895647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240</row>
      <rowOff>19049</rowOff>
    </from>
    <to>
      <col>2</col>
      <colOff>2486025</colOff>
      <row>240</row>
      <rowOff>180974</rowOff>
    </to>
    <pic>
      <nvPicPr>
        <cNvPr id="40" name="Imagen 39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112013999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252</row>
      <rowOff>19049</rowOff>
    </from>
    <to>
      <col>2</col>
      <colOff>2476501</colOff>
      <row>253</row>
      <rowOff>9524</rowOff>
    </to>
    <pic>
      <nvPicPr>
        <cNvPr id="2" name="Imagen 1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1" y="48158399"/>
          <a:ext cx="42862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275</row>
      <rowOff>19050</rowOff>
    </from>
    <to>
      <col>2</col>
      <colOff>2486025</colOff>
      <row>276</row>
      <rowOff>0</rowOff>
    </to>
    <pic>
      <nvPicPr>
        <cNvPr id="3" name="Imagen 2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0" y="52558950"/>
          <a:ext cx="4295775" cy="171450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9</row>
      <rowOff>19050</rowOff>
    </from>
    <to>
      <col>3</col>
      <colOff>9525</colOff>
      <row>9</row>
      <rowOff>182879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104327325"/>
          <a:ext cx="3276600" cy="16382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29</row>
      <rowOff>9524</rowOff>
    </from>
    <to>
      <col>3</col>
      <colOff>0</colOff>
      <row>29</row>
      <rowOff>171449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819524"/>
          <a:ext cx="32670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40</row>
      <rowOff>19050</rowOff>
    </from>
    <to>
      <col>2</col>
      <colOff>1581150</colOff>
      <row>40</row>
      <rowOff>171450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7658100"/>
          <a:ext cx="323850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50</row>
      <rowOff>19049</rowOff>
    </from>
    <to>
      <col>3</col>
      <colOff>0</colOff>
      <row>50</row>
      <rowOff>180974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572624"/>
          <a:ext cx="32670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60</row>
      <rowOff>19050</rowOff>
    </from>
    <to>
      <col>3</col>
      <colOff>0</colOff>
      <row>60</row>
      <rowOff>171450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1496675"/>
          <a:ext cx="32670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70</row>
      <rowOff>19050</rowOff>
    </from>
    <to>
      <col>3</col>
      <colOff>0</colOff>
      <row>70</row>
      <rowOff>171450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3401675"/>
          <a:ext cx="32670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81</row>
      <rowOff>19050</rowOff>
    </from>
    <to>
      <col>2</col>
      <colOff>1590675</colOff>
      <row>82</row>
      <rowOff>0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5506700"/>
          <a:ext cx="32480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91</row>
      <rowOff>19051</rowOff>
    </from>
    <to>
      <col>3</col>
      <colOff>19050</colOff>
      <row>92</row>
      <rowOff>9525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7421226"/>
          <a:ext cx="328612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101</row>
      <rowOff>28575</rowOff>
    </from>
    <to>
      <col>2</col>
      <colOff>1600200</colOff>
      <row>102</row>
      <rowOff>0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19345275"/>
          <a:ext cx="32575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111</row>
      <rowOff>19050</rowOff>
    </from>
    <to>
      <col>2</col>
      <colOff>1600200</colOff>
      <row>111</row>
      <rowOff>180975</rowOff>
    </to>
    <pic>
      <nvPicPr>
        <cNvPr id="11" name="Imagen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21250275"/>
          <a:ext cx="32575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122</row>
      <rowOff>19050</rowOff>
    </from>
    <to>
      <col>2</col>
      <colOff>1600201</colOff>
      <row>123</row>
      <rowOff>9525</rowOff>
    </to>
    <pic>
      <nvPicPr>
        <cNvPr id="12" name="Imagen 11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1" y="23364825"/>
          <a:ext cx="32575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132</row>
      <rowOff>19050</rowOff>
    </from>
    <to>
      <col>2</col>
      <colOff>1600200</colOff>
      <row>132</row>
      <rowOff>190499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25269825"/>
          <a:ext cx="325755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142</row>
      <rowOff>28575</rowOff>
    </from>
    <to>
      <col>3</col>
      <colOff>0</colOff>
      <row>143</row>
      <rowOff>0</rowOff>
    </to>
    <pic>
      <nvPicPr>
        <cNvPr id="14" name="Imagen 13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27193875"/>
          <a:ext cx="32670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152</row>
      <rowOff>19050</rowOff>
    </from>
    <to>
      <col>2</col>
      <colOff>1581150</colOff>
      <row>152</row>
      <rowOff>180975</rowOff>
    </to>
    <pic>
      <nvPicPr>
        <cNvPr id="15" name="Imagen 14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29098875"/>
          <a:ext cx="32385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162</row>
      <rowOff>19050</rowOff>
    </from>
    <to>
      <col>3</col>
      <colOff>0</colOff>
      <row>162</row>
      <rowOff>180975</rowOff>
    </to>
    <pic>
      <nvPicPr>
        <cNvPr id="16" name="Imagen 15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31013400"/>
          <a:ext cx="32670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173</row>
      <rowOff>9526</rowOff>
    </from>
    <to>
      <col>2</col>
      <colOff>1600200</colOff>
      <row>173</row>
      <rowOff>171450</rowOff>
    </to>
    <pic>
      <nvPicPr>
        <cNvPr id="17" name="Imagen 16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33099376"/>
          <a:ext cx="32575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183</row>
      <rowOff>19050</rowOff>
    </from>
    <to>
      <col>2</col>
      <colOff>1600201</colOff>
      <row>184</row>
      <rowOff>0</rowOff>
    </to>
    <pic>
      <nvPicPr>
        <cNvPr id="18" name="Imagen 17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1" y="35032950"/>
          <a:ext cx="32575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194</row>
      <rowOff>9525</rowOff>
    </from>
    <to>
      <col>2</col>
      <colOff>1600200</colOff>
      <row>194</row>
      <rowOff>180975</rowOff>
    </to>
    <pic>
      <nvPicPr>
        <cNvPr id="19" name="Imagen 18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0" y="37118925"/>
          <a:ext cx="32575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214</row>
      <rowOff>28574</rowOff>
    </from>
    <to>
      <col>3</col>
      <colOff>0</colOff>
      <row>214</row>
      <rowOff>190499</rowOff>
    </to>
    <pic>
      <nvPicPr>
        <cNvPr id="20" name="Imagen 19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0" y="39242999"/>
          <a:ext cx="32670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225</row>
      <rowOff>9525</rowOff>
    </from>
    <to>
      <col>2</col>
      <colOff>1590675</colOff>
      <row>225</row>
      <rowOff>180974</rowOff>
    </to>
    <pic>
      <nvPicPr>
        <cNvPr id="21" name="Imagen 20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0" y="41328975"/>
          <a:ext cx="32480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236</row>
      <rowOff>19050</rowOff>
    </from>
    <to>
      <col>2</col>
      <colOff>1590675</colOff>
      <row>237</row>
      <rowOff>9525</rowOff>
    </to>
    <pic>
      <nvPicPr>
        <cNvPr id="22" name="Imagen 21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0" y="45167550"/>
          <a:ext cx="324802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247</row>
      <rowOff>19050</rowOff>
    </from>
    <to>
      <col>2</col>
      <colOff>1581151</colOff>
      <row>248</row>
      <rowOff>9525</rowOff>
    </to>
    <pic>
      <nvPicPr>
        <cNvPr id="23" name="Imagen 22"/>
        <cNvPicPr>
          <a:picLocks noChangeAspect="1"/>
        </cNvPicPr>
      </nvPicPr>
      <blipFill>
        <a:blip r:embed="rId22"/>
        <a:stretch>
          <a:fillRect/>
        </a:stretch>
      </blipFill>
      <spPr>
        <a:xfrm>
          <a:off x="1" y="47272575"/>
          <a:ext cx="323850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257</row>
      <rowOff>18602</rowOff>
    </from>
    <to>
      <col>2</col>
      <colOff>1590675</colOff>
      <row>257</row>
      <rowOff>171449</rowOff>
    </to>
    <pic>
      <nvPicPr>
        <cNvPr id="24" name="Imagen 23"/>
        <cNvPicPr>
          <a:picLocks noChangeAspect="1"/>
        </cNvPicPr>
      </nvPicPr>
      <blipFill>
        <a:blip r:embed="rId23"/>
        <a:stretch>
          <a:fillRect/>
        </a:stretch>
      </blipFill>
      <spPr>
        <a:xfrm>
          <a:off x="1" y="49177127"/>
          <a:ext cx="3248024" cy="152847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268</row>
      <rowOff>19050</rowOff>
    </from>
    <to>
      <col>2</col>
      <colOff>1600200</colOff>
      <row>268</row>
      <rowOff>190500</rowOff>
    </to>
    <pic>
      <nvPicPr>
        <cNvPr id="25" name="Imagen 24"/>
        <cNvPicPr>
          <a:picLocks noChangeAspect="1"/>
        </cNvPicPr>
      </nvPicPr>
      <blipFill>
        <a:blip r:embed="rId24"/>
        <a:stretch>
          <a:fillRect/>
        </a:stretch>
      </blipFill>
      <spPr>
        <a:xfrm>
          <a:off x="0" y="51301650"/>
          <a:ext cx="32575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280</row>
      <rowOff>19050</rowOff>
    </from>
    <to>
      <col>3</col>
      <colOff>0</colOff>
      <row>281</row>
      <rowOff>0</rowOff>
    </to>
    <pic>
      <nvPicPr>
        <cNvPr id="26" name="Imagen 25"/>
        <cNvPicPr>
          <a:picLocks noChangeAspect="1"/>
        </cNvPicPr>
      </nvPicPr>
      <blipFill>
        <a:blip r:embed="rId25"/>
        <a:stretch>
          <a:fillRect/>
        </a:stretch>
      </blipFill>
      <spPr>
        <a:xfrm>
          <a:off x="0" y="53397150"/>
          <a:ext cx="32670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290</row>
      <rowOff>19050</rowOff>
    </from>
    <to>
      <col>2</col>
      <colOff>1600201</colOff>
      <row>290</row>
      <rowOff>180975</rowOff>
    </to>
    <pic>
      <nvPicPr>
        <cNvPr id="27" name="Imagen 26"/>
        <cNvPicPr>
          <a:picLocks noChangeAspect="1"/>
        </cNvPicPr>
      </nvPicPr>
      <blipFill>
        <a:blip r:embed="rId26"/>
        <a:stretch>
          <a:fillRect/>
        </a:stretch>
      </blipFill>
      <spPr>
        <a:xfrm>
          <a:off x="1" y="55321200"/>
          <a:ext cx="32575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300</row>
      <rowOff>19050</rowOff>
    </from>
    <to>
      <col>2</col>
      <colOff>1600201</colOff>
      <row>301</row>
      <rowOff>19050</rowOff>
    </to>
    <pic>
      <nvPicPr>
        <cNvPr id="28" name="Imagen 27"/>
        <cNvPicPr>
          <a:picLocks noChangeAspect="1"/>
        </cNvPicPr>
      </nvPicPr>
      <blipFill>
        <a:blip r:embed="rId27"/>
        <a:stretch>
          <a:fillRect/>
        </a:stretch>
      </blipFill>
      <spPr>
        <a:xfrm>
          <a:off x="1" y="57235725"/>
          <a:ext cx="3257550" cy="190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310</row>
      <rowOff>19051</rowOff>
    </from>
    <to>
      <col>2</col>
      <colOff>1600200</colOff>
      <row>310</row>
      <rowOff>180975</rowOff>
    </to>
    <pic>
      <nvPicPr>
        <cNvPr id="29" name="Imagen 28"/>
        <cNvPicPr>
          <a:picLocks noChangeAspect="1"/>
        </cNvPicPr>
      </nvPicPr>
      <blipFill>
        <a:blip r:embed="rId28"/>
        <a:stretch>
          <a:fillRect/>
        </a:stretch>
      </blipFill>
      <spPr>
        <a:xfrm>
          <a:off x="0" y="59340751"/>
          <a:ext cx="32575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320</row>
      <rowOff>19050</rowOff>
    </from>
    <to>
      <col>3</col>
      <colOff>9525</colOff>
      <row>320</row>
      <rowOff>180975</rowOff>
    </to>
    <pic>
      <nvPicPr>
        <cNvPr id="30" name="Imagen 29"/>
        <cNvPicPr>
          <a:picLocks noChangeAspect="1"/>
        </cNvPicPr>
      </nvPicPr>
      <blipFill>
        <a:blip r:embed="rId29"/>
        <a:stretch>
          <a:fillRect/>
        </a:stretch>
      </blipFill>
      <spPr>
        <a:xfrm>
          <a:off x="0" y="61245750"/>
          <a:ext cx="32766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330</row>
      <rowOff>28574</rowOff>
    </from>
    <to>
      <col>2</col>
      <colOff>1609724</colOff>
      <row>330</row>
      <rowOff>182319</rowOff>
    </to>
    <pic>
      <nvPicPr>
        <cNvPr id="31" name="Imagen 30"/>
        <cNvPicPr>
          <a:picLocks noChangeAspect="1"/>
        </cNvPicPr>
      </nvPicPr>
      <blipFill>
        <a:blip r:embed="rId30"/>
        <a:stretch>
          <a:fillRect/>
        </a:stretch>
      </blipFill>
      <spPr>
        <a:xfrm>
          <a:off x="0" y="63160274"/>
          <a:ext cx="3267074" cy="15374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340</row>
      <rowOff>19050</rowOff>
    </from>
    <to>
      <col>2</col>
      <colOff>1600201</colOff>
      <row>340</row>
      <rowOff>180975</rowOff>
    </to>
    <pic>
      <nvPicPr>
        <cNvPr id="32" name="Imagen 31"/>
        <cNvPicPr>
          <a:picLocks noChangeAspect="1"/>
        </cNvPicPr>
      </nvPicPr>
      <blipFill>
        <a:blip r:embed="rId31"/>
        <a:stretch>
          <a:fillRect/>
        </a:stretch>
      </blipFill>
      <spPr>
        <a:xfrm>
          <a:off x="1" y="65084325"/>
          <a:ext cx="32575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350</row>
      <rowOff>19051</rowOff>
    </from>
    <to>
      <col>3</col>
      <colOff>0</colOff>
      <row>351</row>
      <rowOff>9525</rowOff>
    </to>
    <pic>
      <nvPicPr>
        <cNvPr id="33" name="Imagen 32"/>
        <cNvPicPr>
          <a:picLocks noChangeAspect="1"/>
        </cNvPicPr>
      </nvPicPr>
      <blipFill>
        <a:blip r:embed="rId32"/>
        <a:stretch>
          <a:fillRect/>
        </a:stretch>
      </blipFill>
      <spPr>
        <a:xfrm>
          <a:off x="0" y="66998851"/>
          <a:ext cx="32670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360</row>
      <rowOff>28576</rowOff>
    </from>
    <to>
      <col>2</col>
      <colOff>1590675</colOff>
      <row>360</row>
      <rowOff>180975</rowOff>
    </to>
    <pic>
      <nvPicPr>
        <cNvPr id="34" name="Imagen 33"/>
        <cNvPicPr>
          <a:picLocks noChangeAspect="1"/>
        </cNvPicPr>
      </nvPicPr>
      <blipFill>
        <a:blip r:embed="rId33"/>
        <a:stretch>
          <a:fillRect/>
        </a:stretch>
      </blipFill>
      <spPr>
        <a:xfrm>
          <a:off x="0" y="68922901"/>
          <a:ext cx="324802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370</row>
      <rowOff>19050</rowOff>
    </from>
    <to>
      <col>3</col>
      <colOff>0</colOff>
      <row>371</row>
      <rowOff>9525</rowOff>
    </to>
    <pic>
      <nvPicPr>
        <cNvPr id="35" name="Imagen 34"/>
        <cNvPicPr>
          <a:picLocks noChangeAspect="1"/>
        </cNvPicPr>
      </nvPicPr>
      <blipFill>
        <a:blip r:embed="rId34"/>
        <a:stretch>
          <a:fillRect/>
        </a:stretch>
      </blipFill>
      <spPr>
        <a:xfrm>
          <a:off x="0" y="70827900"/>
          <a:ext cx="32670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380</row>
      <rowOff>19050</rowOff>
    </from>
    <to>
      <col>2</col>
      <colOff>1600201</colOff>
      <row>381</row>
      <rowOff>9525</rowOff>
    </to>
    <pic>
      <nvPicPr>
        <cNvPr id="36" name="Imagen 35"/>
        <cNvPicPr>
          <a:picLocks noChangeAspect="1"/>
        </cNvPicPr>
      </nvPicPr>
      <blipFill>
        <a:blip r:embed="rId35"/>
        <a:stretch>
          <a:fillRect/>
        </a:stretch>
      </blipFill>
      <spPr>
        <a:xfrm>
          <a:off x="1" y="72732900"/>
          <a:ext cx="32575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390</row>
      <rowOff>9526</rowOff>
    </from>
    <to>
      <col>2</col>
      <colOff>1590675</colOff>
      <row>391</row>
      <rowOff>0</rowOff>
    </to>
    <pic>
      <nvPicPr>
        <cNvPr id="37" name="Imagen 36"/>
        <cNvPicPr>
          <a:picLocks noChangeAspect="1"/>
        </cNvPicPr>
      </nvPicPr>
      <blipFill>
        <a:blip r:embed="rId36"/>
        <a:stretch>
          <a:fillRect/>
        </a:stretch>
      </blipFill>
      <spPr>
        <a:xfrm>
          <a:off x="0" y="74647426"/>
          <a:ext cx="324802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400</row>
      <rowOff>19051</rowOff>
    </from>
    <to>
      <col>2</col>
      <colOff>1600200</colOff>
      <row>400</row>
      <rowOff>161925</rowOff>
    </to>
    <pic>
      <nvPicPr>
        <cNvPr id="38" name="Imagen 37"/>
        <cNvPicPr>
          <a:picLocks noChangeAspect="1"/>
        </cNvPicPr>
      </nvPicPr>
      <blipFill>
        <a:blip r:embed="rId37"/>
        <a:stretch>
          <a:fillRect/>
        </a:stretch>
      </blipFill>
      <spPr>
        <a:xfrm>
          <a:off x="0" y="76561951"/>
          <a:ext cx="3257550" cy="1428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410</row>
      <rowOff>19050</rowOff>
    </from>
    <to>
      <col>2</col>
      <colOff>1590675</colOff>
      <row>411</row>
      <rowOff>9525</rowOff>
    </to>
    <pic>
      <nvPicPr>
        <cNvPr id="39" name="Imagen 38"/>
        <cNvPicPr>
          <a:picLocks noChangeAspect="1"/>
        </cNvPicPr>
      </nvPicPr>
      <blipFill>
        <a:blip r:embed="rId38"/>
        <a:stretch>
          <a:fillRect/>
        </a:stretch>
      </blipFill>
      <spPr>
        <a:xfrm>
          <a:off x="0" y="78486000"/>
          <a:ext cx="324802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420</row>
      <rowOff>19050</rowOff>
    </from>
    <to>
      <col>2</col>
      <colOff>1600201</colOff>
      <row>421</row>
      <rowOff>0</rowOff>
    </to>
    <pic>
      <nvPicPr>
        <cNvPr id="40" name="Imagen 39"/>
        <cNvPicPr>
          <a:picLocks noChangeAspect="1"/>
        </cNvPicPr>
      </nvPicPr>
      <blipFill>
        <a:blip r:embed="rId39"/>
        <a:stretch>
          <a:fillRect/>
        </a:stretch>
      </blipFill>
      <spPr>
        <a:xfrm>
          <a:off x="1" y="80400525"/>
          <a:ext cx="32575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430</row>
      <rowOff>19050</rowOff>
    </from>
    <to>
      <col>2</col>
      <colOff>1600201</colOff>
      <row>431</row>
      <rowOff>9525</rowOff>
    </to>
    <pic>
      <nvPicPr>
        <cNvPr id="41" name="Imagen 40"/>
        <cNvPicPr>
          <a:picLocks noChangeAspect="1"/>
        </cNvPicPr>
      </nvPicPr>
      <blipFill>
        <a:blip r:embed="rId40"/>
        <a:stretch>
          <a:fillRect/>
        </a:stretch>
      </blipFill>
      <spPr>
        <a:xfrm>
          <a:off x="1" y="82315050"/>
          <a:ext cx="32575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440</row>
      <rowOff>19050</rowOff>
    </from>
    <to>
      <col>2</col>
      <colOff>1600200</colOff>
      <row>440</row>
      <rowOff>180975</rowOff>
    </to>
    <pic>
      <nvPicPr>
        <cNvPr id="42" name="Imagen 41"/>
        <cNvPicPr>
          <a:picLocks noChangeAspect="1"/>
        </cNvPicPr>
      </nvPicPr>
      <blipFill>
        <a:blip r:embed="rId41"/>
        <a:stretch>
          <a:fillRect/>
        </a:stretch>
      </blipFill>
      <spPr>
        <a:xfrm>
          <a:off x="0" y="84220050"/>
          <a:ext cx="32575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467</row>
      <rowOff>19050</rowOff>
    </from>
    <to>
      <col>2</col>
      <colOff>1581150</colOff>
      <row>467</row>
      <rowOff>171450</rowOff>
    </to>
    <pic>
      <nvPicPr>
        <cNvPr id="43" name="Imagen 42"/>
        <cNvPicPr>
          <a:picLocks noChangeAspect="1"/>
        </cNvPicPr>
      </nvPicPr>
      <blipFill>
        <a:blip r:embed="rId42"/>
        <a:stretch>
          <a:fillRect/>
        </a:stretch>
      </blipFill>
      <spPr>
        <a:xfrm>
          <a:off x="0" y="89382600"/>
          <a:ext cx="323850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477</row>
      <rowOff>19050</rowOff>
    </from>
    <to>
      <col>3</col>
      <colOff>0</colOff>
      <row>477</row>
      <rowOff>171449</rowOff>
    </to>
    <pic>
      <nvPicPr>
        <cNvPr id="44" name="Imagen 43"/>
        <cNvPicPr>
          <a:picLocks noChangeAspect="1"/>
        </cNvPicPr>
      </nvPicPr>
      <blipFill>
        <a:blip r:embed="rId43"/>
        <a:stretch>
          <a:fillRect/>
        </a:stretch>
      </blipFill>
      <spPr>
        <a:xfrm>
          <a:off x="0" y="91297125"/>
          <a:ext cx="326707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487</row>
      <rowOff>19050</rowOff>
    </from>
    <to>
      <col>3</col>
      <colOff>0</colOff>
      <row>488</row>
      <rowOff>9525</rowOff>
    </to>
    <pic>
      <nvPicPr>
        <cNvPr id="45" name="Imagen 44"/>
        <cNvPicPr>
          <a:picLocks noChangeAspect="1"/>
        </cNvPicPr>
      </nvPicPr>
      <blipFill>
        <a:blip r:embed="rId44"/>
        <a:stretch>
          <a:fillRect/>
        </a:stretch>
      </blipFill>
      <spPr>
        <a:xfrm>
          <a:off x="0" y="93211650"/>
          <a:ext cx="32670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497</row>
      <rowOff>19050</rowOff>
    </from>
    <to>
      <col>2</col>
      <colOff>1600200</colOff>
      <row>498</row>
      <rowOff>0</rowOff>
    </to>
    <pic>
      <nvPicPr>
        <cNvPr id="46" name="Imagen 45"/>
        <cNvPicPr>
          <a:picLocks noChangeAspect="1"/>
        </cNvPicPr>
      </nvPicPr>
      <blipFill>
        <a:blip r:embed="rId45"/>
        <a:stretch>
          <a:fillRect/>
        </a:stretch>
      </blipFill>
      <spPr>
        <a:xfrm>
          <a:off x="0" y="95135700"/>
          <a:ext cx="32575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507</row>
      <rowOff>19051</rowOff>
    </from>
    <to>
      <col>2</col>
      <colOff>1600201</colOff>
      <row>507</row>
      <rowOff>180975</rowOff>
    </to>
    <pic>
      <nvPicPr>
        <cNvPr id="47" name="Imagen 46"/>
        <cNvPicPr>
          <a:picLocks noChangeAspect="1"/>
        </cNvPicPr>
      </nvPicPr>
      <blipFill>
        <a:blip r:embed="rId46"/>
        <a:stretch>
          <a:fillRect/>
        </a:stretch>
      </blipFill>
      <spPr>
        <a:xfrm>
          <a:off x="1" y="97040701"/>
          <a:ext cx="3257550" cy="161924"/>
        </a:xfrm>
        <a:prstGeom prst="rect">
          <avLst/>
        </a:prstGeom>
        <a:ln>
          <a:prstDash val="solid"/>
        </a:ln>
      </spPr>
    </pic>
    <clientData/>
  </twoCellAnchor>
</wsDr>
</file>

<file path=xl/drawings/drawing20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7</row>
      <rowOff>19050</rowOff>
    </from>
    <to>
      <col>2</col>
      <colOff>2486025</colOff>
      <row>7</row>
      <rowOff>169937</rowOff>
    </to>
    <pic>
      <nvPicPr>
        <cNvPr id="27" name="Imagen 26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48272700"/>
          <a:ext cx="4295775" cy="150887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</row>
      <rowOff>9524</rowOff>
    </from>
    <to>
      <col>2</col>
      <colOff>2466975</colOff>
      <row>17</row>
      <rowOff>0</rowOff>
    </to>
    <pic>
      <nvPicPr>
        <cNvPr id="28" name="Imagen 27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49987199"/>
          <a:ext cx="4276725" cy="18097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25</row>
      <rowOff>19050</rowOff>
    </from>
    <to>
      <col>2</col>
      <colOff>2486025</colOff>
      <row>25</row>
      <rowOff>181000</rowOff>
    </to>
    <pic>
      <nvPicPr>
        <cNvPr id="29" name="Imagen 28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1" y="51911250"/>
          <a:ext cx="4295774" cy="16957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34</row>
      <rowOff>19050</rowOff>
    </from>
    <to>
      <col>2</col>
      <colOff>2476500</colOff>
      <row>34</row>
      <rowOff>180975</rowOff>
    </to>
    <pic>
      <nvPicPr>
        <cNvPr id="30" name="Imagen 29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5362575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43</row>
      <rowOff>28575</rowOff>
    </from>
    <to>
      <col>3</col>
      <colOff>0</colOff>
      <row>44</row>
      <rowOff>38100</rowOff>
    </to>
    <pic>
      <nvPicPr>
        <cNvPr id="31" name="Imagen 30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55349775"/>
          <a:ext cx="4305300" cy="2000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52</row>
      <rowOff>19051</rowOff>
    </from>
    <to>
      <col>2</col>
      <colOff>2486025</colOff>
      <row>52</row>
      <rowOff>180975</rowOff>
    </to>
    <pic>
      <nvPicPr>
        <cNvPr id="32" name="Imagen 31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57083326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62</row>
      <rowOff>19050</rowOff>
    </from>
    <to>
      <col>2</col>
      <colOff>2486025</colOff>
      <row>62</row>
      <rowOff>182879</rowOff>
    </to>
    <pic>
      <nvPicPr>
        <cNvPr id="33" name="Imagen 32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5899785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71</row>
      <rowOff>19050</rowOff>
    </from>
    <to>
      <col>2</col>
      <colOff>2486025</colOff>
      <row>71</row>
      <rowOff>182879</rowOff>
    </to>
    <pic>
      <nvPicPr>
        <cNvPr id="34" name="Imagen 33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6072187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80</row>
      <rowOff>19050</rowOff>
    </from>
    <to>
      <col>2</col>
      <colOff>2486025</colOff>
      <row>80</row>
      <rowOff>171450</rowOff>
    </to>
    <pic>
      <nvPicPr>
        <cNvPr id="35" name="Imagen 34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62445900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90</row>
      <rowOff>9525</rowOff>
    </from>
    <to>
      <col>3</col>
      <colOff>847725</colOff>
      <row>91</row>
      <rowOff>161924</rowOff>
    </to>
    <pic>
      <nvPicPr>
        <cNvPr id="36" name="Imagen 35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64360425"/>
          <a:ext cx="5153025" cy="3428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100</row>
      <rowOff>19051</rowOff>
    </from>
    <to>
      <col>2</col>
      <colOff>2476501</colOff>
      <row>100</row>
      <rowOff>180975</rowOff>
    </to>
    <pic>
      <nvPicPr>
        <cNvPr id="37" name="Imagen 36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1" y="66084451"/>
          <a:ext cx="42862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89</row>
      <rowOff>19050</rowOff>
    </from>
    <to>
      <col>2</col>
      <colOff>2486025</colOff>
      <row>90</row>
      <rowOff>0</rowOff>
    </to>
    <pic>
      <nvPicPr>
        <cNvPr id="38" name="Imagen 37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6417945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109</row>
      <rowOff>19050</rowOff>
    </from>
    <to>
      <col>2</col>
      <colOff>2486025</colOff>
      <row>109</row>
      <rowOff>171450</rowOff>
    </to>
    <pic>
      <nvPicPr>
        <cNvPr id="39" name="Imagen 38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67998975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118</row>
      <rowOff>19050</rowOff>
    </from>
    <to>
      <col>2</col>
      <colOff>2486025</colOff>
      <row>119</row>
      <rowOff>0</rowOff>
    </to>
    <pic>
      <nvPicPr>
        <cNvPr id="40" name="Imagen 39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6972300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127</row>
      <rowOff>19050</rowOff>
    </from>
    <to>
      <col>2</col>
      <colOff>2466975</colOff>
      <row>127</row>
      <rowOff>171450</rowOff>
    </to>
    <pic>
      <nvPicPr>
        <cNvPr id="41" name="Imagen 40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71447025"/>
          <a:ext cx="427672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136</row>
      <rowOff>38100</rowOff>
    </from>
    <to>
      <col>2</col>
      <colOff>2476500</colOff>
      <row>136</row>
      <rowOff>168275</rowOff>
    </to>
    <pic>
      <nvPicPr>
        <cNvPr id="42" name="Imagen 41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73190100"/>
          <a:ext cx="4286250" cy="1301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145</row>
      <rowOff>19050</rowOff>
    </from>
    <to>
      <col>2</col>
      <colOff>2476501</colOff>
      <row>146</row>
      <rowOff>0</rowOff>
    </to>
    <pic>
      <nvPicPr>
        <cNvPr id="43" name="Imagen 42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1" y="7488555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171</row>
      <rowOff>19051</rowOff>
    </from>
    <to>
      <col>2</col>
      <colOff>2486025</colOff>
      <row>171</row>
      <rowOff>180975</rowOff>
    </to>
    <pic>
      <nvPicPr>
        <cNvPr id="44" name="Imagen 43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0" y="79857601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180</row>
      <rowOff>19050</rowOff>
    </from>
    <to>
      <col>2</col>
      <colOff>2486025</colOff>
      <row>181</row>
      <rowOff>19049</rowOff>
    </to>
    <pic>
      <nvPicPr>
        <cNvPr id="45" name="Imagen 44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0" y="81581625"/>
          <a:ext cx="4295775" cy="1904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189</row>
      <rowOff>19050</rowOff>
    </from>
    <to>
      <col>2</col>
      <colOff>2486025</colOff>
      <row>189</row>
      <rowOff>178173</rowOff>
    </to>
    <pic>
      <nvPicPr>
        <cNvPr id="2" name="Imagen 1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0" y="36185475"/>
          <a:ext cx="4295775" cy="159123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198</row>
      <rowOff>28575</rowOff>
    </from>
    <to>
      <col>2</col>
      <colOff>2486025</colOff>
      <row>198</row>
      <rowOff>180974</rowOff>
    </to>
    <pic>
      <nvPicPr>
        <cNvPr id="3" name="Imagen 2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0" y="37909500"/>
          <a:ext cx="429577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207</row>
      <rowOff>28575</rowOff>
    </from>
    <to>
      <col>2</col>
      <colOff>2476501</colOff>
      <row>207</row>
      <rowOff>180975</rowOff>
    </to>
    <pic>
      <nvPicPr>
        <cNvPr id="4" name="Imagen 3"/>
        <cNvPicPr>
          <a:picLocks noChangeAspect="1"/>
        </cNvPicPr>
      </nvPicPr>
      <blipFill>
        <a:blip r:embed="rId22"/>
        <a:stretch>
          <a:fillRect/>
        </a:stretch>
      </blipFill>
      <spPr>
        <a:xfrm>
          <a:off x="1" y="39643050"/>
          <a:ext cx="4286250" cy="152400"/>
        </a:xfrm>
        <a:prstGeom prst="rect">
          <avLst/>
        </a:prstGeom>
        <a:ln>
          <a:prstDash val="solid"/>
        </a:ln>
      </spPr>
    </pic>
    <clientData/>
  </twoCellAnchor>
</wsDr>
</file>

<file path=xl/drawings/drawing2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23</row>
      <rowOff>28575</rowOff>
    </from>
    <to>
      <col>2</col>
      <colOff>2466975</colOff>
      <row>23</row>
      <rowOff>180975</rowOff>
    </to>
    <pic>
      <nvPicPr>
        <cNvPr id="23" name="Imagen 2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71656575"/>
          <a:ext cx="427672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37</row>
      <rowOff>19050</rowOff>
    </from>
    <to>
      <col>3</col>
      <colOff>1</colOff>
      <row>38</row>
      <rowOff>0</rowOff>
    </to>
    <pic>
      <nvPicPr>
        <cNvPr id="24" name="Imagen 2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1" y="74142600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63</row>
      <rowOff>19050</rowOff>
    </from>
    <to>
      <col>3</col>
      <colOff>19050</colOff>
      <row>64</row>
      <rowOff>9525</rowOff>
    </to>
    <pic>
      <nvPicPr>
        <cNvPr id="25" name="Imagen 2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79295625"/>
          <a:ext cx="43243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75</row>
      <rowOff>28575</rowOff>
    </from>
    <to>
      <col>3</col>
      <colOff>0</colOff>
      <row>75</row>
      <rowOff>180975</rowOff>
    </to>
    <pic>
      <nvPicPr>
        <cNvPr id="26" name="Imagen 2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81600675"/>
          <a:ext cx="430530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104</row>
      <rowOff>19051</rowOff>
    </from>
    <to>
      <col>3</col>
      <colOff>1</colOff>
      <row>104</row>
      <rowOff>180619</rowOff>
    </to>
    <pic>
      <nvPicPr>
        <cNvPr id="28" name="Imagen 27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" y="87134701"/>
          <a:ext cx="4305300" cy="16156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118</row>
      <rowOff>9525</rowOff>
    </from>
    <to>
      <col>2</col>
      <colOff>2466975</colOff>
      <row>118</row>
      <rowOff>180974</rowOff>
    </to>
    <pic>
      <nvPicPr>
        <cNvPr id="27" name="Imagen 26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89792175"/>
          <a:ext cx="42767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119</row>
      <rowOff>1</rowOff>
    </from>
    <to>
      <col>2</col>
      <colOff>2447925</colOff>
      <row>119</row>
      <rowOff>180975</rowOff>
    </to>
    <pic>
      <nvPicPr>
        <cNvPr id="30" name="Imagen 29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89973151"/>
          <a:ext cx="42576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148</row>
      <rowOff>19050</rowOff>
    </from>
    <to>
      <col>2</col>
      <colOff>2466975</colOff>
      <row>149</row>
      <rowOff>0</rowOff>
    </to>
    <pic>
      <nvPicPr>
        <cNvPr id="31" name="Imagen 30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95516700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161</row>
      <rowOff>9525</rowOff>
    </from>
    <to>
      <col>2</col>
      <colOff>2486025</colOff>
      <row>161</row>
      <rowOff>180974</rowOff>
    </to>
    <pic>
      <nvPicPr>
        <cNvPr id="32" name="Imagen 31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9802177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175</row>
      <rowOff>19050</rowOff>
    </from>
    <to>
      <col>2</col>
      <colOff>2486025</colOff>
      <row>175</row>
      <rowOff>180975</rowOff>
    </to>
    <pic>
      <nvPicPr>
        <cNvPr id="33" name="Imagen 32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10069830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188</row>
      <rowOff>28575</rowOff>
    </from>
    <to>
      <col>2</col>
      <colOff>2486025</colOff>
      <row>188</row>
      <rowOff>180975</rowOff>
    </to>
    <pic>
      <nvPicPr>
        <cNvPr id="34" name="Imagen 33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103203375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202</row>
      <rowOff>28574</rowOff>
    </from>
    <to>
      <col>3</col>
      <colOff>0</colOff>
      <row>202</row>
      <rowOff>182879</rowOff>
    </to>
    <pic>
      <nvPicPr>
        <cNvPr id="35" name="Imagen 34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105870374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245</row>
      <rowOff>28575</rowOff>
    </from>
    <to>
      <col>2</col>
      <colOff>2476501</colOff>
      <row>245</row>
      <rowOff>180975</rowOff>
    </to>
    <pic>
      <nvPicPr>
        <cNvPr id="36" name="Imagen 35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1" y="114080925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259</row>
      <rowOff>19051</rowOff>
    </from>
    <to>
      <col>2</col>
      <colOff>2486025</colOff>
      <row>259</row>
      <rowOff>180975</rowOff>
    </to>
    <pic>
      <nvPicPr>
        <cNvPr id="37" name="Imagen 36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116738401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273</row>
      <rowOff>19050</rowOff>
    </from>
    <to>
      <col>2</col>
      <colOff>2486025</colOff>
      <row>273</row>
      <rowOff>180975</rowOff>
    </to>
    <pic>
      <nvPicPr>
        <cNvPr id="2" name="Imagen 1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5213985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306</row>
      <rowOff>19050</rowOff>
    </from>
    <to>
      <col>3</col>
      <colOff>9525</colOff>
      <row>307</row>
      <rowOff>19050</rowOff>
    </to>
    <pic>
      <nvPicPr>
        <cNvPr id="3" name="Imagen 2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0" y="58454925"/>
          <a:ext cx="4314825" cy="190500"/>
        </a:xfrm>
        <a:prstGeom prst="rect">
          <avLst/>
        </a:prstGeom>
        <a:ln>
          <a:prstDash val="solid"/>
        </a:ln>
      </spPr>
    </pic>
    <clientData/>
  </twoCellAnchor>
  <oneCellAnchor>
    <from>
      <col>0</col>
      <colOff>0</colOff>
      <row>89</row>
      <rowOff>19050</rowOff>
    </from>
    <ext cx="4295775" cy="171450"/>
    <pic>
      <nvPicPr>
        <cNvPr id="29" name="Imagen 28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84277200"/>
          <a:ext cx="4295775" cy="171450"/>
        </a:xfrm>
        <a:prstGeom prst="rect">
          <avLst/>
        </a:prstGeom>
        <a:ln>
          <a:prstDash val="solid"/>
        </a:ln>
      </spPr>
    </pic>
    <clientData/>
  </oneCellAnchor>
</wsDr>
</file>

<file path=xl/drawings/drawing2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</colOff>
      <row>8</row>
      <rowOff>19051</rowOff>
    </from>
    <to>
      <col>2</col>
      <colOff>2476500</colOff>
      <row>8</row>
      <rowOff>179549</rowOff>
    </to>
    <pic>
      <nvPicPr>
        <cNvPr id="30" name="Imagen 29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" y="52654201"/>
          <a:ext cx="4286249" cy="16049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</row>
      <rowOff>19050</rowOff>
    </from>
    <to>
      <col>2</col>
      <colOff>2486025</colOff>
      <row>17</row>
      <rowOff>182879</rowOff>
    </to>
    <pic>
      <nvPicPr>
        <cNvPr id="31" name="Imagen 30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5437822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</row>
      <rowOff>19050</rowOff>
    </from>
    <to>
      <col>2</col>
      <colOff>2486025</colOff>
      <row>27</row>
      <rowOff>180975</rowOff>
    </to>
    <pic>
      <nvPicPr>
        <cNvPr id="32" name="Imagen 31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5629275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36</row>
      <rowOff>28575</rowOff>
    </from>
    <to>
      <col>2</col>
      <colOff>2486025</colOff>
      <row>37</row>
      <rowOff>0</rowOff>
    </to>
    <pic>
      <nvPicPr>
        <cNvPr id="33" name="Imagen 32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5801677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45</row>
      <rowOff>19050</rowOff>
    </from>
    <to>
      <col>2</col>
      <colOff>2486025</colOff>
      <row>46</row>
      <rowOff>0</rowOff>
    </to>
    <pic>
      <nvPicPr>
        <cNvPr id="34" name="Imagen 33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5972175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54</row>
      <rowOff>28575</rowOff>
    </from>
    <to>
      <col>2</col>
      <colOff>2486025</colOff>
      <row>55</row>
      <rowOff>19050</rowOff>
    </to>
    <pic>
      <nvPicPr>
        <cNvPr id="35" name="Imagen 34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61474350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63</row>
      <rowOff>19049</rowOff>
    </from>
    <to>
      <col>2</col>
      <colOff>2486025</colOff>
      <row>64</row>
      <rowOff>9524</rowOff>
    </to>
    <pic>
      <nvPicPr>
        <cNvPr id="36" name="Imagen 35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63188849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74</row>
      <rowOff>19050</rowOff>
    </from>
    <to>
      <col>2</col>
      <colOff>2476500</colOff>
      <row>74</row>
      <rowOff>171450</rowOff>
    </to>
    <pic>
      <nvPicPr>
        <cNvPr id="37" name="Imagen 36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65103375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92</row>
      <rowOff>19050</rowOff>
    </from>
    <to>
      <col>2</col>
      <colOff>2476500</colOff>
      <row>92</row>
      <rowOff>180975</rowOff>
    </to>
    <pic>
      <nvPicPr>
        <cNvPr id="38" name="Imagen 37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6872287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102</row>
      <rowOff>19050</rowOff>
    </from>
    <to>
      <col>2</col>
      <colOff>2486025</colOff>
      <row>102</row>
      <rowOff>171450</rowOff>
    </to>
    <pic>
      <nvPicPr>
        <cNvPr id="39" name="Imagen 38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70646925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111</row>
      <rowOff>19050</rowOff>
    </from>
    <to>
      <col>2</col>
      <colOff>2476501</colOff>
      <row>111</row>
      <rowOff>171450</rowOff>
    </to>
    <pic>
      <nvPicPr>
        <cNvPr id="40" name="Imagen 39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1" y="72370950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120</row>
      <rowOff>19050</rowOff>
    </from>
    <to>
      <col>2</col>
      <colOff>2476500</colOff>
      <row>120</row>
      <rowOff>171450</rowOff>
    </to>
    <pic>
      <nvPicPr>
        <cNvPr id="41" name="Imagen 40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74094975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130</row>
      <rowOff>19050</rowOff>
    </from>
    <to>
      <col>2</col>
      <colOff>2486025</colOff>
      <row>131</row>
      <rowOff>0</rowOff>
    </to>
    <pic>
      <nvPicPr>
        <cNvPr id="42" name="Imagen 41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7600950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141</row>
      <rowOff>9525</rowOff>
    </from>
    <to>
      <col>2</col>
      <colOff>2476500</colOff>
      <row>141</row>
      <rowOff>180975</rowOff>
    </to>
    <pic>
      <nvPicPr>
        <cNvPr id="43" name="Imagen 42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7791450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168</row>
      <rowOff>28575</rowOff>
    </from>
    <to>
      <col>3</col>
      <colOff>9525</colOff>
      <row>169</row>
      <rowOff>0</rowOff>
    </to>
    <pic>
      <nvPicPr>
        <cNvPr id="44" name="Imagen 43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83267550"/>
          <a:ext cx="43148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177</row>
      <rowOff>19050</rowOff>
    </from>
    <to>
      <col>2</col>
      <colOff>2466975</colOff>
      <row>178</row>
      <rowOff>0</rowOff>
    </to>
    <pic>
      <nvPicPr>
        <cNvPr id="45" name="Imagen 44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84991575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186</row>
      <rowOff>19050</rowOff>
    </from>
    <to>
      <col>2</col>
      <colOff>2476501</colOff>
      <row>186</row>
      <rowOff>171450</rowOff>
    </to>
    <pic>
      <nvPicPr>
        <cNvPr id="2" name="Imagen 1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1" y="35613975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195</row>
      <rowOff>19049</rowOff>
    </from>
    <to>
      <col>2</col>
      <colOff>2486025</colOff>
      <row>195</row>
      <rowOff>180974</rowOff>
    </to>
    <pic>
      <nvPicPr>
        <cNvPr id="3" name="Imagen 2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0" y="37328474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206</row>
      <rowOff>19050</rowOff>
    </from>
    <to>
      <col>2</col>
      <colOff>2466975</colOff>
      <row>206</row>
      <rowOff>180975</rowOff>
    </to>
    <pic>
      <nvPicPr>
        <cNvPr id="4" name="Imagen 3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0" y="39423975"/>
          <a:ext cx="4276725" cy="161925"/>
        </a:xfrm>
        <a:prstGeom prst="rect">
          <avLst/>
        </a:prstGeom>
        <a:ln>
          <a:prstDash val="solid"/>
        </a:ln>
      </spPr>
    </pic>
    <clientData/>
  </twoCellAnchor>
</wsDr>
</file>

<file path=xl/drawings/drawing2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</colOff>
      <row>8</row>
      <rowOff>19050</rowOff>
    </from>
    <to>
      <col>3</col>
      <colOff>1</colOff>
      <row>8</row>
      <rowOff>180975</rowOff>
    </to>
    <pic>
      <nvPicPr>
        <cNvPr id="30" name="Imagen 29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" y="61998225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</row>
      <rowOff>19050</rowOff>
    </from>
    <to>
      <col>2</col>
      <colOff>2486025</colOff>
      <row>20</row>
      <rowOff>171449</rowOff>
    </to>
    <pic>
      <nvPicPr>
        <cNvPr id="31" name="Imagen 30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64093725"/>
          <a:ext cx="429577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31</row>
      <rowOff>28575</rowOff>
    </from>
    <to>
      <col>2</col>
      <colOff>2476501</colOff>
      <row>32</row>
      <rowOff>0</rowOff>
    </to>
    <pic>
      <nvPicPr>
        <cNvPr id="32" name="Imagen 31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1" y="6602730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43</row>
      <rowOff>19050</rowOff>
    </from>
    <to>
      <col>3</col>
      <colOff>0</colOff>
      <row>43</row>
      <rowOff>180975</rowOff>
    </to>
    <pic>
      <nvPicPr>
        <cNvPr id="33" name="Imagen 32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68303775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56</row>
      <rowOff>9525</rowOff>
    </from>
    <to>
      <col>2</col>
      <colOff>2486025</colOff>
      <row>56</row>
      <rowOff>180974</rowOff>
    </to>
    <pic>
      <nvPicPr>
        <cNvPr id="34" name="Imagen 33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7117080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57</row>
      <rowOff>19050</rowOff>
    </from>
    <to>
      <col>3</col>
      <colOff>0</colOff>
      <row>57</row>
      <rowOff>194433</rowOff>
    </to>
    <pic>
      <nvPicPr>
        <cNvPr id="35" name="Imagen 34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71389875"/>
          <a:ext cx="4305300" cy="175383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70</row>
      <rowOff>9524</rowOff>
    </from>
    <to>
      <col>2</col>
      <colOff>2486025</colOff>
      <row>70</row>
      <rowOff>182879</rowOff>
    </to>
    <pic>
      <nvPicPr>
        <cNvPr id="36" name="Imagen 35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73856849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81</row>
      <rowOff>19050</rowOff>
    </from>
    <to>
      <col>2</col>
      <colOff>2486025</colOff>
      <row>81</row>
      <rowOff>180975</rowOff>
    </to>
    <pic>
      <nvPicPr>
        <cNvPr id="37" name="Imagen 36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7596187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94</row>
      <rowOff>19051</rowOff>
    </from>
    <to>
      <col>2</col>
      <colOff>2486025</colOff>
      <row>94</row>
      <rowOff>180975</rowOff>
    </to>
    <pic>
      <nvPicPr>
        <cNvPr id="38" name="Imagen 37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78466951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105</row>
      <rowOff>9525</rowOff>
    </from>
    <to>
      <col>3</col>
      <colOff>1</colOff>
      <row>106</row>
      <rowOff>9524</rowOff>
    </to>
    <pic>
      <nvPicPr>
        <cNvPr id="39" name="Imagen 38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1" y="80552925"/>
          <a:ext cx="4305300" cy="1904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121</row>
      <rowOff>19050</rowOff>
    </from>
    <to>
      <col>2</col>
      <colOff>2486025</colOff>
      <row>121</row>
      <rowOff>182879</rowOff>
    </to>
    <pic>
      <nvPicPr>
        <cNvPr id="40" name="Imagen 39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8361045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135</row>
      <rowOff>19050</rowOff>
    </from>
    <to>
      <col>3</col>
      <colOff>1</colOff>
      <row>135</row>
      <rowOff>182879</rowOff>
    </to>
    <pic>
      <nvPicPr>
        <cNvPr id="41" name="Imagen 40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1" y="86296500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146</row>
      <rowOff>19051</rowOff>
    </from>
    <to>
      <col>2</col>
      <colOff>2486025</colOff>
      <row>146</row>
      <rowOff>180975</rowOff>
    </to>
    <pic>
      <nvPicPr>
        <cNvPr id="42" name="Imagen 41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88411051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157</row>
      <rowOff>19051</rowOff>
    </from>
    <to>
      <col>2</col>
      <colOff>2486025</colOff>
      <row>158</row>
      <rowOff>1</rowOff>
    </to>
    <pic>
      <nvPicPr>
        <cNvPr id="43" name="Imagen 42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90506551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167</row>
      <rowOff>19050</rowOff>
    </from>
    <to>
      <col>2</col>
      <colOff>2486025</colOff>
      <row>168</row>
      <rowOff>0</rowOff>
    </to>
    <pic>
      <nvPicPr>
        <cNvPr id="44" name="Imagen 43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9243060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180</row>
      <rowOff>19050</rowOff>
    </from>
    <to>
      <col>3</col>
      <colOff>28575</colOff>
      <row>180</row>
      <rowOff>171450</rowOff>
    </to>
    <pic>
      <nvPicPr>
        <cNvPr id="45" name="Imagen 44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94907100"/>
          <a:ext cx="43338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189</row>
      <rowOff>9525</rowOff>
    </from>
    <to>
      <col>2</col>
      <colOff>2466975</colOff>
      <row>190</row>
      <rowOff>19050</rowOff>
    </to>
    <pic>
      <nvPicPr>
        <cNvPr id="46" name="Imagen 45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0" y="96612075"/>
          <a:ext cx="4276725" cy="2000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220</row>
      <rowOff>19050</rowOff>
    </from>
    <to>
      <col>2</col>
      <colOff>2476501</colOff>
      <row>220</row>
      <rowOff>190500</rowOff>
    </to>
    <pic>
      <nvPicPr>
        <cNvPr id="47" name="Imagen 46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1" y="10254615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221</row>
      <rowOff>9526</rowOff>
    </from>
    <to>
      <col>3</col>
      <colOff>9525</colOff>
      <row>221</row>
      <rowOff>190500</rowOff>
    </to>
    <pic>
      <nvPicPr>
        <cNvPr id="48" name="Imagen 47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0" y="102746176"/>
          <a:ext cx="431482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234</row>
      <rowOff>19050</rowOff>
    </from>
    <to>
      <col>2</col>
      <colOff>2476501</colOff>
      <row>234</row>
      <rowOff>180975</rowOff>
    </to>
    <pic>
      <nvPicPr>
        <cNvPr id="49" name="Imagen 48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1" y="10523220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235</row>
      <rowOff>9525</rowOff>
    </from>
    <to>
      <col>2</col>
      <colOff>2476500</colOff>
      <row>235</row>
      <rowOff>180974</rowOff>
    </to>
    <pic>
      <nvPicPr>
        <cNvPr id="50" name="Imagen 49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0" y="105413175"/>
          <a:ext cx="428625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246</row>
      <rowOff>19050</rowOff>
    </from>
    <to>
      <col>3</col>
      <colOff>9525</colOff>
      <row>247</row>
      <rowOff>0</rowOff>
    </to>
    <pic>
      <nvPicPr>
        <cNvPr id="2" name="Imagen 1"/>
        <cNvPicPr>
          <a:picLocks noChangeAspect="1"/>
        </cNvPicPr>
      </nvPicPr>
      <blipFill>
        <a:blip r:embed="rId22"/>
        <a:stretch>
          <a:fillRect/>
        </a:stretch>
      </blipFill>
      <spPr>
        <a:xfrm>
          <a:off x="0" y="47043975"/>
          <a:ext cx="43148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257</row>
      <rowOff>19049</rowOff>
    </from>
    <to>
      <col>2</col>
      <colOff>2486025</colOff>
      <row>257</row>
      <rowOff>161924</rowOff>
    </to>
    <pic>
      <nvPicPr>
        <cNvPr id="3" name="Imagen 2"/>
        <cNvPicPr>
          <a:picLocks noChangeAspect="1"/>
        </cNvPicPr>
      </nvPicPr>
      <blipFill>
        <a:blip r:embed="rId23"/>
        <a:stretch>
          <a:fillRect/>
        </a:stretch>
      </blipFill>
      <spPr>
        <a:xfrm>
          <a:off x="0" y="49139474"/>
          <a:ext cx="4295775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271</row>
      <rowOff>19050</rowOff>
    </from>
    <to>
      <col>2</col>
      <colOff>2476501</colOff>
      <row>271</row>
      <rowOff>171450</rowOff>
    </to>
    <pic>
      <nvPicPr>
        <cNvPr id="4" name="Imagen 3"/>
        <cNvPicPr>
          <a:picLocks noChangeAspect="1"/>
        </cNvPicPr>
      </nvPicPr>
      <blipFill>
        <a:blip r:embed="rId24"/>
        <a:stretch>
          <a:fillRect/>
        </a:stretch>
      </blipFill>
      <spPr>
        <a:xfrm>
          <a:off x="1" y="51844575"/>
          <a:ext cx="4286250" cy="152400"/>
        </a:xfrm>
        <a:prstGeom prst="rect">
          <avLst/>
        </a:prstGeom>
        <a:ln>
          <a:prstDash val="solid"/>
        </a:ln>
      </spPr>
    </pic>
    <clientData/>
  </twoCellAnchor>
</wsDr>
</file>

<file path=xl/drawings/drawing2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7</row>
      <rowOff>19050</rowOff>
    </from>
    <to>
      <col>2</col>
      <colOff>2486025</colOff>
      <row>7</row>
      <rowOff>182879</rowOff>
    </to>
    <pic>
      <nvPicPr>
        <cNvPr id="27" name="Imagen 26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4811077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</row>
      <rowOff>19050</rowOff>
    </from>
    <to>
      <col>3</col>
      <colOff>0</colOff>
      <row>16</row>
      <rowOff>171449</rowOff>
    </to>
    <pic>
      <nvPicPr>
        <cNvPr id="28" name="Imagen 27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49825275"/>
          <a:ext cx="430530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25</row>
      <rowOff>19050</rowOff>
    </from>
    <to>
      <col>3</col>
      <colOff>1</colOff>
      <row>26</row>
      <rowOff>0</rowOff>
    </to>
    <pic>
      <nvPicPr>
        <cNvPr id="29" name="Imagen 28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1" y="51739800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34</row>
      <rowOff>19051</rowOff>
    </from>
    <to>
      <col>3</col>
      <colOff>1</colOff>
      <row>35</row>
      <rowOff>9525</rowOff>
    </to>
    <pic>
      <nvPicPr>
        <cNvPr id="30" name="Imagen 29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" y="53454301"/>
          <a:ext cx="4305300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44</row>
      <rowOff>28575</rowOff>
    </from>
    <to>
      <col>3</col>
      <colOff>9525</colOff>
      <row>44</row>
      <rowOff>180975</rowOff>
    </to>
    <pic>
      <nvPicPr>
        <cNvPr id="31" name="Imagen 30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55368825"/>
          <a:ext cx="431482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53</row>
      <rowOff>19051</rowOff>
    </from>
    <to>
      <col>2</col>
      <colOff>2486025</colOff>
      <row>53</row>
      <rowOff>180975</rowOff>
    </to>
    <pic>
      <nvPicPr>
        <cNvPr id="32" name="Imagen 31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57102376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63</row>
      <rowOff>19051</rowOff>
    </from>
    <to>
      <col>2</col>
      <colOff>2486025</colOff>
      <row>63</row>
      <rowOff>180975</rowOff>
    </to>
    <pic>
      <nvPicPr>
        <cNvPr id="33" name="Imagen 32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59016901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74</row>
      <rowOff>19050</rowOff>
    </from>
    <to>
      <col>2</col>
      <colOff>2486025</colOff>
      <row>74</row>
      <rowOff>171449</rowOff>
    </to>
    <pic>
      <nvPicPr>
        <cNvPr id="34" name="Imagen 33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60931425"/>
          <a:ext cx="429577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83</row>
      <rowOff>19051</rowOff>
    </from>
    <to>
      <col>3</col>
      <colOff>0</colOff>
      <row>84</row>
      <rowOff>9525</rowOff>
    </to>
    <pic>
      <nvPicPr>
        <cNvPr id="35" name="Imagen 34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62836426"/>
          <a:ext cx="4305300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92</row>
      <rowOff>19050</rowOff>
    </from>
    <to>
      <col>2</col>
      <colOff>2486025</colOff>
      <row>92</row>
      <rowOff>180975</rowOff>
    </to>
    <pic>
      <nvPicPr>
        <cNvPr id="36" name="Imagen 35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6458902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101</row>
      <rowOff>19050</rowOff>
    </from>
    <to>
      <col>3</col>
      <colOff>1</colOff>
      <row>102</row>
      <rowOff>0</rowOff>
    </to>
    <pic>
      <nvPicPr>
        <cNvPr id="38" name="Imagen 37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1" y="66294000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110</row>
      <rowOff>19050</rowOff>
    </from>
    <to>
      <col>2</col>
      <colOff>2476501</colOff>
      <row>111</row>
      <rowOff>9525</rowOff>
    </to>
    <pic>
      <nvPicPr>
        <cNvPr id="37" name="Imagen 36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1" y="68018025"/>
          <a:ext cx="42862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119</row>
      <rowOff>19050</rowOff>
    </from>
    <to>
      <col>2</col>
      <colOff>2476500</colOff>
      <row>119</row>
      <rowOff>182879</rowOff>
    </to>
    <pic>
      <nvPicPr>
        <cNvPr id="39" name="Imagen 38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69742050"/>
          <a:ext cx="428625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128</row>
      <rowOff>19050</rowOff>
    </from>
    <to>
      <col>2</col>
      <colOff>2486025</colOff>
      <row>128</row>
      <rowOff>171450</rowOff>
    </to>
    <pic>
      <nvPicPr>
        <cNvPr id="40" name="Imagen 39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71466075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138</row>
      <rowOff>9525</rowOff>
    </from>
    <to>
      <col>3</col>
      <colOff>0</colOff>
      <row>138</row>
      <rowOff>180975</rowOff>
    </to>
    <pic>
      <nvPicPr>
        <cNvPr id="41" name="Imagen 40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73371075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147</row>
      <rowOff>19051</rowOff>
    </from>
    <to>
      <col>2</col>
      <colOff>2486025</colOff>
      <row>148</row>
      <rowOff>9525</rowOff>
    </to>
    <pic>
      <nvPicPr>
        <cNvPr id="42" name="Imagen 41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75095101"/>
          <a:ext cx="42957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173</row>
      <rowOff>19051</rowOff>
    </from>
    <to>
      <col>3</col>
      <colOff>9525</colOff>
      <row>173</row>
      <rowOff>180975</rowOff>
    </to>
    <pic>
      <nvPicPr>
        <cNvPr id="43" name="Imagen 42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0" y="80076676"/>
          <a:ext cx="43148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182</row>
      <rowOff>19051</rowOff>
    </from>
    <to>
      <col>2</col>
      <colOff>2486025</colOff>
      <row>182</row>
      <rowOff>180975</rowOff>
    </to>
    <pic>
      <nvPicPr>
        <cNvPr id="44" name="Imagen 43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0" y="81791176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191</row>
      <rowOff>19051</rowOff>
    </from>
    <to>
      <col>3</col>
      <colOff>1</colOff>
      <row>191</row>
      <rowOff>180975</rowOff>
    </to>
    <pic>
      <nvPicPr>
        <cNvPr id="2" name="Imagen 1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1" y="36585526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200</row>
      <rowOff>19050</rowOff>
    </from>
    <to>
      <col>3</col>
      <colOff>0</colOff>
      <row>200</row>
      <rowOff>171449</rowOff>
    </to>
    <pic>
      <nvPicPr>
        <cNvPr id="3" name="Imagen 2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0" y="38300025"/>
          <a:ext cx="430530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209</row>
      <rowOff>19050</rowOff>
    </from>
    <to>
      <col>3</col>
      <colOff>1</colOff>
      <row>209</row>
      <rowOff>180975</rowOff>
    </to>
    <pic>
      <nvPicPr>
        <cNvPr id="4" name="Imagen 3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1" y="40014525"/>
          <a:ext cx="4305300" cy="161925"/>
        </a:xfrm>
        <a:prstGeom prst="rect">
          <avLst/>
        </a:prstGeom>
        <a:ln>
          <a:prstDash val="solid"/>
        </a:ln>
      </spPr>
    </pic>
    <clientData/>
  </twoCellAnchor>
</wsDr>
</file>

<file path=xl/drawings/drawing2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7</row>
      <rowOff>28575</rowOff>
    </from>
    <to>
      <col>2</col>
      <colOff>2476500</colOff>
      <row>7</row>
      <rowOff>180974</rowOff>
    </to>
    <pic>
      <nvPicPr>
        <cNvPr id="28" name="Imagen 27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55159275"/>
          <a:ext cx="428625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</row>
      <rowOff>19050</rowOff>
    </from>
    <to>
      <col>3</col>
      <colOff>9525</colOff>
      <row>18</row>
      <rowOff>182879</rowOff>
    </to>
    <pic>
      <nvPicPr>
        <cNvPr id="29" name="Imagen 28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57245250"/>
          <a:ext cx="43148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</row>
      <rowOff>19050</rowOff>
    </from>
    <to>
      <col>2</col>
      <colOff>2486025</colOff>
      <row>28</row>
      <rowOff>182879</rowOff>
    </to>
    <pic>
      <nvPicPr>
        <cNvPr id="30" name="Imagen 29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5915977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38</row>
      <rowOff>19051</rowOff>
    </from>
    <to>
      <col>2</col>
      <colOff>2486025</colOff>
      <row>39</row>
      <rowOff>9525</rowOff>
    </to>
    <pic>
      <nvPicPr>
        <cNvPr id="31" name="Imagen 30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61064776"/>
          <a:ext cx="42957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47</row>
      <rowOff>19050</rowOff>
    </from>
    <to>
      <col>2</col>
      <colOff>2476501</colOff>
      <row>47</row>
      <rowOff>182879</rowOff>
    </to>
    <pic>
      <nvPicPr>
        <cNvPr id="32" name="Imagen 31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1" y="62798325"/>
          <a:ext cx="428625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57</row>
      <rowOff>9525</rowOff>
    </from>
    <to>
      <col>2</col>
      <colOff>2476500</colOff>
      <row>58</row>
      <rowOff>0</rowOff>
    </to>
    <pic>
      <nvPicPr>
        <cNvPr id="33" name="Imagen 32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64703325"/>
          <a:ext cx="42862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66</row>
      <rowOff>19050</rowOff>
    </from>
    <to>
      <col>2</col>
      <colOff>2476500</colOff>
      <row>66</row>
      <rowOff>171449</rowOff>
    </to>
    <pic>
      <nvPicPr>
        <cNvPr id="34" name="Imagen 33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66436875"/>
          <a:ext cx="428625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76</row>
      <rowOff>19050</rowOff>
    </from>
    <to>
      <col>2</col>
      <colOff>2486025</colOff>
      <row>77</row>
      <rowOff>0</rowOff>
    </to>
    <pic>
      <nvPicPr>
        <cNvPr id="35" name="Imagen 34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6835140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96</row>
      <rowOff>19050</rowOff>
    </from>
    <to>
      <col>2</col>
      <colOff>2476501</colOff>
      <row>96</row>
      <rowOff>171449</rowOff>
    </to>
    <pic>
      <nvPicPr>
        <cNvPr id="36" name="Imagen 35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1" y="72170925"/>
          <a:ext cx="428625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86</row>
      <rowOff>19050</rowOff>
    </from>
    <to>
      <col>2</col>
      <colOff>2486025</colOff>
      <row>87</row>
      <rowOff>0</rowOff>
    </to>
    <pic>
      <nvPicPr>
        <cNvPr id="37" name="Imagen 36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7026592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106</row>
      <rowOff>19049</rowOff>
    </from>
    <to>
      <col>2</col>
      <colOff>2486025</colOff>
      <row>106</row>
      <rowOff>180974</rowOff>
    </to>
    <pic>
      <nvPicPr>
        <cNvPr id="38" name="Imagen 37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74094974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116</row>
      <rowOff>19050</rowOff>
    </from>
    <to>
      <col>3</col>
      <colOff>1</colOff>
      <row>116</row>
      <rowOff>171449</rowOff>
    </to>
    <pic>
      <nvPicPr>
        <cNvPr id="39" name="Imagen 38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1" y="76009500"/>
          <a:ext cx="430530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127</row>
      <rowOff>28576</rowOff>
    </from>
    <to>
      <col>2</col>
      <colOff>2486025</colOff>
      <row>128</row>
      <rowOff>0</rowOff>
    </to>
    <pic>
      <nvPicPr>
        <cNvPr id="40" name="Imagen 39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78124051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137</row>
      <rowOff>19049</rowOff>
    </from>
    <to>
      <col>2</col>
      <colOff>2466975</colOff>
      <row>137</row>
      <rowOff>180974</rowOff>
    </to>
    <pic>
      <nvPicPr>
        <cNvPr id="41" name="Imagen 40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80029049"/>
          <a:ext cx="42767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147</row>
      <rowOff>28575</rowOff>
    </from>
    <to>
      <col>3</col>
      <colOff>1</colOff>
      <row>147</row>
      <rowOff>180975</rowOff>
    </to>
    <pic>
      <nvPicPr>
        <cNvPr id="42" name="Imagen 41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1" y="81953100"/>
          <a:ext cx="430530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157</row>
      <rowOff>19050</rowOff>
    </from>
    <to>
      <col>2</col>
      <colOff>2476501</colOff>
      <row>157</row>
      <rowOff>182879</rowOff>
    </to>
    <pic>
      <nvPicPr>
        <cNvPr id="43" name="Imagen 42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1" y="83848575"/>
          <a:ext cx="428625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183</row>
      <rowOff>19051</rowOff>
    </from>
    <to>
      <col>3</col>
      <colOff>0</colOff>
      <row>183</row>
      <rowOff>180975</rowOff>
    </to>
    <pic>
      <nvPicPr>
        <cNvPr id="44" name="Imagen 43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0" y="88830151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193</row>
      <rowOff>19050</rowOff>
    </from>
    <to>
      <col>2</col>
      <colOff>2486025</colOff>
      <row>194</row>
      <rowOff>0</rowOff>
    </to>
    <pic>
      <nvPicPr>
        <cNvPr id="45" name="Imagen 44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0" y="9073515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202</row>
      <rowOff>19050</rowOff>
    </from>
    <to>
      <col>2</col>
      <colOff>2486025</colOff>
      <row>202</row>
      <rowOff>171450</rowOff>
    </to>
    <pic>
      <nvPicPr>
        <cNvPr id="2" name="Imagen 1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0" y="38681025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209</row>
      <rowOff>19050</rowOff>
    </from>
    <to>
      <col>2</col>
      <colOff>2476501</colOff>
      <row>209</row>
      <rowOff>171450</rowOff>
    </to>
    <pic>
      <nvPicPr>
        <cNvPr id="3" name="Imagen 2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1" y="40014525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219</row>
      <rowOff>19050</rowOff>
    </from>
    <to>
      <col>2</col>
      <colOff>2486025</colOff>
      <row>219</row>
      <rowOff>161732</rowOff>
    </to>
    <pic>
      <nvPicPr>
        <cNvPr id="4" name="Imagen 3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0" y="41919525"/>
          <a:ext cx="4295775" cy="142682"/>
        </a:xfrm>
        <a:prstGeom prst="rect">
          <avLst/>
        </a:prstGeom>
        <a:ln>
          <a:prstDash val="solid"/>
        </a:ln>
      </spPr>
    </pic>
    <clientData/>
  </twoCellAnchor>
</wsDr>
</file>

<file path=xl/drawings/drawing26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9</row>
      <rowOff>19050</rowOff>
    </from>
    <to>
      <col>2</col>
      <colOff>2486025</colOff>
      <row>9</row>
      <rowOff>182879</rowOff>
    </to>
    <pic>
      <nvPicPr>
        <cNvPr id="23" name="Imagen 22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5279707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</row>
      <rowOff>19050</rowOff>
    </from>
    <to>
      <col>2</col>
      <colOff>2466975</colOff>
      <row>18</row>
      <rowOff>171450</rowOff>
    </to>
    <pic>
      <nvPicPr>
        <cNvPr id="24" name="Imagen 23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54511575"/>
          <a:ext cx="427672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30</row>
      <rowOff>9525</rowOff>
    </from>
    <to>
      <col>2</col>
      <colOff>2466975</colOff>
      <row>30</row>
      <rowOff>180975</rowOff>
    </to>
    <pic>
      <nvPicPr>
        <cNvPr id="25" name="Imagen 24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56807100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42</row>
      <rowOff>9525</rowOff>
    </from>
    <to>
      <col>3</col>
      <colOff>0</colOff>
      <row>42</row>
      <rowOff>171450</rowOff>
    </to>
    <pic>
      <nvPicPr>
        <cNvPr id="26" name="Imagen 25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59112150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52</row>
      <rowOff>19051</rowOff>
    </from>
    <to>
      <col>2</col>
      <colOff>2486025</colOff>
      <row>53</row>
      <rowOff>9525</rowOff>
    </to>
    <pic>
      <nvPicPr>
        <cNvPr id="27" name="Imagen 26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61026676"/>
          <a:ext cx="42957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62</row>
      <rowOff>19050</rowOff>
    </from>
    <to>
      <col>2</col>
      <colOff>2486025</colOff>
      <row>63</row>
      <rowOff>0</rowOff>
    </to>
    <pic>
      <nvPicPr>
        <cNvPr id="28" name="Imagen 27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6294120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73</row>
      <rowOff>19050</rowOff>
    </from>
    <to>
      <col>2</col>
      <colOff>2476501</colOff>
      <row>73</row>
      <rowOff>171449</rowOff>
    </to>
    <pic>
      <nvPicPr>
        <cNvPr id="29" name="Imagen 28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1" y="65046225"/>
          <a:ext cx="428625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84</row>
      <rowOff>28575</rowOff>
    </from>
    <to>
      <col>2</col>
      <colOff>2466975</colOff>
      <row>85</row>
      <rowOff>0</rowOff>
    </to>
    <pic>
      <nvPicPr>
        <cNvPr id="30" name="Imagen 29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67160775"/>
          <a:ext cx="42767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108</row>
      <rowOff>19051</rowOff>
    </from>
    <to>
      <col>4</col>
      <colOff>47625</colOff>
      <row>109</row>
      <rowOff>180975</rowOff>
    </to>
    <pic>
      <nvPicPr>
        <cNvPr id="32" name="Imagen 31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71551801"/>
          <a:ext cx="5229225" cy="3524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122</row>
      <rowOff>19051</rowOff>
    </from>
    <to>
      <col>4</col>
      <colOff>38100</colOff>
      <row>123</row>
      <rowOff>171451</rowOff>
    </to>
    <pic>
      <nvPicPr>
        <cNvPr id="31" name="Imagen 3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73837801"/>
          <a:ext cx="5219700" cy="3429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133</row>
      <rowOff>28575</rowOff>
    </from>
    <to>
      <col>2</col>
      <colOff>2466975</colOff>
      <row>134</row>
      <rowOff>9525</rowOff>
    </to>
    <pic>
      <nvPicPr>
        <cNvPr id="33" name="Imagen 32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76133325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107</row>
      <rowOff>19050</rowOff>
    </from>
    <to>
      <col>2</col>
      <colOff>2476501</colOff>
      <row>107</row>
      <rowOff>171450</rowOff>
    </to>
    <pic>
      <nvPicPr>
        <cNvPr id="34" name="Imagen 33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1" y="71551800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121</row>
      <rowOff>47624</rowOff>
    </from>
    <to>
      <col>3</col>
      <colOff>19050</colOff>
      <row>122</row>
      <rowOff>28575</rowOff>
    </to>
    <pic>
      <nvPicPr>
        <cNvPr id="35" name="Imagen 34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74247374"/>
          <a:ext cx="4324350" cy="17145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143</row>
      <rowOff>19050</rowOff>
    </from>
    <to>
      <col>2</col>
      <colOff>2476500</colOff>
      <row>144</row>
      <rowOff>0</rowOff>
    </to>
    <pic>
      <nvPicPr>
        <cNvPr id="36" name="Imagen 35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7842885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155</row>
      <rowOff>19050</rowOff>
    </from>
    <to>
      <col>2</col>
      <colOff>2476500</colOff>
      <row>156</row>
      <rowOff>9525</rowOff>
    </to>
    <pic>
      <nvPicPr>
        <cNvPr id="37" name="Imagen 36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80743425"/>
          <a:ext cx="42862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183</row>
      <rowOff>19050</rowOff>
    </from>
    <to>
      <col>2</col>
      <colOff>2476500</colOff>
      <row>183</row>
      <rowOff>180975</rowOff>
    </to>
    <pic>
      <nvPicPr>
        <cNvPr id="38" name="Imagen 37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8607742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193</row>
      <rowOff>28574</rowOff>
    </from>
    <to>
      <col>2</col>
      <colOff>2476500</colOff>
      <row>193</row>
      <rowOff>182879</rowOff>
    </to>
    <pic>
      <nvPicPr>
        <cNvPr id="39" name="Imagen 38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0" y="88001474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203</row>
      <rowOff>19050</rowOff>
    </from>
    <to>
      <col>2</col>
      <colOff>2466975</colOff>
      <row>204</row>
      <rowOff>9525</rowOff>
    </to>
    <pic>
      <nvPicPr>
        <cNvPr id="2" name="Imagen 1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0" y="38823900"/>
          <a:ext cx="427672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225</row>
      <rowOff>28575</rowOff>
    </from>
    <to>
      <col>2</col>
      <colOff>2486025</colOff>
      <row>226</row>
      <rowOff>9525</rowOff>
    </to>
    <pic>
      <nvPicPr>
        <cNvPr id="3" name="Imagen 2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0" y="43033950"/>
          <a:ext cx="4295775" cy="171450"/>
        </a:xfrm>
        <a:prstGeom prst="rect">
          <avLst/>
        </a:prstGeom>
        <a:ln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</colOff>
      <row>7</row>
      <rowOff>19051</rowOff>
    </from>
    <to>
      <col>2</col>
      <colOff>2171701</colOff>
      <row>8</row>
      <rowOff>9525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" y="147904201"/>
          <a:ext cx="3829050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</row>
      <rowOff>19050</rowOff>
    </from>
    <to>
      <col>2</col>
      <colOff>2162175</colOff>
      <row>12</row>
      <rowOff>171449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148856700"/>
          <a:ext cx="381952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31</row>
      <rowOff>19051</rowOff>
    </from>
    <to>
      <col>2</col>
      <colOff>2162175</colOff>
      <row>31</row>
      <rowOff>180975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4229101"/>
          <a:ext cx="38195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36</row>
      <rowOff>19050</rowOff>
    </from>
    <to>
      <col>2</col>
      <colOff>2171700</colOff>
      <row>36</row>
      <rowOff>171449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5181600"/>
          <a:ext cx="382905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46</row>
      <rowOff>19050</rowOff>
    </from>
    <to>
      <col>2</col>
      <colOff>2162175</colOff>
      <row>46</row>
      <rowOff>180975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8820150"/>
          <a:ext cx="38195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51</row>
      <rowOff>19049</rowOff>
    </from>
    <to>
      <col>2</col>
      <colOff>2171700</colOff>
      <row>51</row>
      <rowOff>161924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9772649"/>
          <a:ext cx="3829050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61</row>
      <rowOff>19051</rowOff>
    </from>
    <to>
      <col>3</col>
      <colOff>0</colOff>
      <row>61</row>
      <rowOff>180975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1696701"/>
          <a:ext cx="38385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66</row>
      <rowOff>19051</rowOff>
    </from>
    <to>
      <col>3</col>
      <colOff>0</colOff>
      <row>66</row>
      <rowOff>180975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2649201"/>
          <a:ext cx="38385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76</row>
      <rowOff>19051</rowOff>
    </from>
    <to>
      <col>2</col>
      <colOff>2171701</colOff>
      <row>76</row>
      <rowOff>180975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1" y="14582776"/>
          <a:ext cx="38290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81</row>
      <rowOff>19050</rowOff>
    </from>
    <to>
      <col>2</col>
      <colOff>2171701</colOff>
      <row>81</row>
      <rowOff>190499</rowOff>
    </to>
    <pic>
      <nvPicPr>
        <cNvPr id="11" name="Imagen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1" y="15544800"/>
          <a:ext cx="382905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90</row>
      <rowOff>28575</rowOff>
    </from>
    <to>
      <col>3</col>
      <colOff>0</colOff>
      <row>91</row>
      <rowOff>0</rowOff>
    </to>
    <pic>
      <nvPicPr>
        <cNvPr id="12" name="Imagen 11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17268825"/>
          <a:ext cx="38385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96</row>
      <rowOff>19050</rowOff>
    </from>
    <to>
      <col>2</col>
      <colOff>2171700</colOff>
      <row>97</row>
      <rowOff>0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18402300"/>
          <a:ext cx="38290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105</row>
      <rowOff>19050</rowOff>
    </from>
    <to>
      <col>3</col>
      <colOff>0</colOff>
      <row>105</row>
      <rowOff>190499</rowOff>
    </to>
    <pic>
      <nvPicPr>
        <cNvPr id="14" name="Imagen 13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20135850"/>
          <a:ext cx="38385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110</row>
      <rowOff>19050</rowOff>
    </from>
    <to>
      <col>3</col>
      <colOff>0</colOff>
      <row>110</row>
      <rowOff>180975</rowOff>
    </to>
    <pic>
      <nvPicPr>
        <cNvPr id="15" name="Imagen 14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21088350"/>
          <a:ext cx="38385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119</row>
      <rowOff>19050</rowOff>
    </from>
    <to>
      <col>3</col>
      <colOff>9525</colOff>
      <row>119</row>
      <rowOff>190499</rowOff>
    </to>
    <pic>
      <nvPicPr>
        <cNvPr id="16" name="Imagen 15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22821900"/>
          <a:ext cx="38481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125</row>
      <rowOff>19051</rowOff>
    </from>
    <to>
      <col>3</col>
      <colOff>0</colOff>
      <row>125</row>
      <rowOff>180975</rowOff>
    </to>
    <pic>
      <nvPicPr>
        <cNvPr id="17" name="Imagen 16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23964901"/>
          <a:ext cx="38385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134</row>
      <rowOff>19050</rowOff>
    </from>
    <to>
      <col>3</col>
      <colOff>0</colOff>
      <row>135</row>
      <rowOff>9525</rowOff>
    </to>
    <pic>
      <nvPicPr>
        <cNvPr id="18" name="Imagen 17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0" y="25698450"/>
          <a:ext cx="38385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140</row>
      <rowOff>19049</rowOff>
    </from>
    <to>
      <col>2</col>
      <colOff>2162175</colOff>
      <row>140</row>
      <rowOff>180974</rowOff>
    </to>
    <pic>
      <nvPicPr>
        <cNvPr id="19" name="Imagen 18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0" y="26841449"/>
          <a:ext cx="38195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149</row>
      <rowOff>19050</rowOff>
    </from>
    <to>
      <col>3</col>
      <colOff>0</colOff>
      <row>150</row>
      <rowOff>0</rowOff>
    </to>
    <pic>
      <nvPicPr>
        <cNvPr id="20" name="Imagen 19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0" y="28575000"/>
          <a:ext cx="38385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155</row>
      <rowOff>19050</rowOff>
    </from>
    <to>
      <col>2</col>
      <colOff>2152650</colOff>
      <row>155</row>
      <rowOff>180975</rowOff>
    </to>
    <pic>
      <nvPicPr>
        <cNvPr id="21" name="Imagen 20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0" y="29718000"/>
          <a:ext cx="38100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164</row>
      <rowOff>9525</rowOff>
    </from>
    <to>
      <col>2</col>
      <colOff>2171700</colOff>
      <row>165</row>
      <rowOff>0</rowOff>
    </to>
    <pic>
      <nvPicPr>
        <cNvPr id="22" name="Imagen 21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0" y="31451550"/>
          <a:ext cx="38290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170</row>
      <rowOff>19051</rowOff>
    </from>
    <to>
      <col>2</col>
      <colOff>2171700</colOff>
      <row>170</row>
      <rowOff>180975</rowOff>
    </to>
    <pic>
      <nvPicPr>
        <cNvPr id="23" name="Imagen 22"/>
        <cNvPicPr>
          <a:picLocks noChangeAspect="1"/>
        </cNvPicPr>
      </nvPicPr>
      <blipFill>
        <a:blip r:embed="rId22"/>
        <a:stretch>
          <a:fillRect/>
        </a:stretch>
      </blipFill>
      <spPr>
        <a:xfrm>
          <a:off x="0" y="32613601"/>
          <a:ext cx="38290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179</row>
      <rowOff>19050</rowOff>
    </from>
    <to>
      <col>3</col>
      <colOff>0</colOff>
      <row>179</row>
      <rowOff>190499</rowOff>
    </to>
    <pic>
      <nvPicPr>
        <cNvPr id="24" name="Imagen 23"/>
        <cNvPicPr>
          <a:picLocks noChangeAspect="1"/>
        </cNvPicPr>
      </nvPicPr>
      <blipFill>
        <a:blip r:embed="rId23"/>
        <a:stretch>
          <a:fillRect/>
        </a:stretch>
      </blipFill>
      <spPr>
        <a:xfrm>
          <a:off x="0" y="34328100"/>
          <a:ext cx="38385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184</row>
      <rowOff>19050</rowOff>
    </from>
    <to>
      <col>2</col>
      <colOff>2171701</colOff>
      <row>184</row>
      <rowOff>171450</rowOff>
    </to>
    <pic>
      <nvPicPr>
        <cNvPr id="25" name="Imagen 24"/>
        <cNvPicPr>
          <a:picLocks noChangeAspect="1"/>
        </cNvPicPr>
      </nvPicPr>
      <blipFill>
        <a:blip r:embed="rId24"/>
        <a:stretch>
          <a:fillRect/>
        </a:stretch>
      </blipFill>
      <spPr>
        <a:xfrm>
          <a:off x="1" y="35280600"/>
          <a:ext cx="38290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193</row>
      <rowOff>19050</rowOff>
    </from>
    <to>
      <col>3</col>
      <colOff>0</colOff>
      <row>194</row>
      <rowOff>47625</rowOff>
    </to>
    <pic>
      <nvPicPr>
        <cNvPr id="26" name="Imagen 25"/>
        <cNvPicPr>
          <a:picLocks noChangeAspect="1"/>
        </cNvPicPr>
      </nvPicPr>
      <blipFill>
        <a:blip r:embed="rId25"/>
        <a:stretch>
          <a:fillRect/>
        </a:stretch>
      </blipFill>
      <spPr>
        <a:xfrm>
          <a:off x="0" y="37014150"/>
          <a:ext cx="3838575" cy="2190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198</row>
      <rowOff>28575</rowOff>
    </from>
    <to>
      <col>3</col>
      <colOff>19050</colOff>
      <row>199</row>
      <rowOff>9525</rowOff>
    </to>
    <pic>
      <nvPicPr>
        <cNvPr id="27" name="Imagen 26"/>
        <cNvPicPr>
          <a:picLocks noChangeAspect="1"/>
        </cNvPicPr>
      </nvPicPr>
      <blipFill>
        <a:blip r:embed="rId26"/>
        <a:stretch>
          <a:fillRect/>
        </a:stretch>
      </blipFill>
      <spPr>
        <a:xfrm>
          <a:off x="0" y="37976175"/>
          <a:ext cx="38576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208</row>
      <rowOff>19049</rowOff>
    </from>
    <to>
      <col>3</col>
      <colOff>0</colOff>
      <row>208</row>
      <rowOff>180974</rowOff>
    </to>
    <pic>
      <nvPicPr>
        <cNvPr id="28" name="Imagen 27"/>
        <cNvPicPr>
          <a:picLocks noChangeAspect="1"/>
        </cNvPicPr>
      </nvPicPr>
      <blipFill>
        <a:blip r:embed="rId27"/>
        <a:stretch>
          <a:fillRect/>
        </a:stretch>
      </blipFill>
      <spPr>
        <a:xfrm>
          <a:off x="0" y="39890699"/>
          <a:ext cx="38385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213</row>
      <rowOff>28576</rowOff>
    </from>
    <to>
      <col>2</col>
      <colOff>2171700</colOff>
      <row>214</row>
      <rowOff>0</rowOff>
    </to>
    <pic>
      <nvPicPr>
        <cNvPr id="29" name="Imagen 28"/>
        <cNvPicPr>
          <a:picLocks noChangeAspect="1"/>
        </cNvPicPr>
      </nvPicPr>
      <blipFill>
        <a:blip r:embed="rId28"/>
        <a:stretch>
          <a:fillRect/>
        </a:stretch>
      </blipFill>
      <spPr>
        <a:xfrm>
          <a:off x="0" y="40852726"/>
          <a:ext cx="38290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223</row>
      <rowOff>19051</rowOff>
    </from>
    <to>
      <col>3</col>
      <colOff>0</colOff>
      <row>223</row>
      <rowOff>180623</rowOff>
    </to>
    <pic>
      <nvPicPr>
        <cNvPr id="30" name="Imagen 29"/>
        <cNvPicPr>
          <a:picLocks noChangeAspect="1"/>
        </cNvPicPr>
      </nvPicPr>
      <blipFill>
        <a:blip r:embed="rId29"/>
        <a:stretch>
          <a:fillRect/>
        </a:stretch>
      </blipFill>
      <spPr>
        <a:xfrm>
          <a:off x="0" y="42767251"/>
          <a:ext cx="3838575" cy="161572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228</row>
      <rowOff>19050</rowOff>
    </from>
    <to>
      <col>2</col>
      <colOff>2171701</colOff>
      <row>228</row>
      <rowOff>189229</rowOff>
    </to>
    <pic>
      <nvPicPr>
        <cNvPr id="31" name="Imagen 30"/>
        <cNvPicPr>
          <a:picLocks noChangeAspect="1"/>
        </cNvPicPr>
      </nvPicPr>
      <blipFill>
        <a:blip r:embed="rId30"/>
        <a:stretch>
          <a:fillRect/>
        </a:stretch>
      </blipFill>
      <spPr>
        <a:xfrm>
          <a:off x="1" y="43719750"/>
          <a:ext cx="3829050" cy="17017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238</row>
      <rowOff>19051</rowOff>
    </from>
    <to>
      <col>3</col>
      <colOff>0</colOff>
      <row>239</row>
      <rowOff>9525</rowOff>
    </to>
    <pic>
      <nvPicPr>
        <cNvPr id="32" name="Imagen 31"/>
        <cNvPicPr>
          <a:picLocks noChangeAspect="1"/>
        </cNvPicPr>
      </nvPicPr>
      <blipFill>
        <a:blip r:embed="rId31"/>
        <a:stretch>
          <a:fillRect/>
        </a:stretch>
      </blipFill>
      <spPr>
        <a:xfrm>
          <a:off x="0" y="45624751"/>
          <a:ext cx="38385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243</row>
      <rowOff>19050</rowOff>
    </from>
    <to>
      <col>3</col>
      <colOff>0</colOff>
      <row>243</row>
      <rowOff>171450</rowOff>
    </to>
    <pic>
      <nvPicPr>
        <cNvPr id="33" name="Imagen 32"/>
        <cNvPicPr>
          <a:picLocks noChangeAspect="1"/>
        </cNvPicPr>
      </nvPicPr>
      <blipFill>
        <a:blip r:embed="rId32"/>
        <a:stretch>
          <a:fillRect/>
        </a:stretch>
      </blipFill>
      <spPr>
        <a:xfrm>
          <a:off x="0" y="46577250"/>
          <a:ext cx="38385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253</row>
      <rowOff>19050</rowOff>
    </from>
    <to>
      <col>2</col>
      <colOff>2171701</colOff>
      <row>254</row>
      <rowOff>0</rowOff>
    </to>
    <pic>
      <nvPicPr>
        <cNvPr id="34" name="Imagen 33"/>
        <cNvPicPr>
          <a:picLocks noChangeAspect="1"/>
        </cNvPicPr>
      </nvPicPr>
      <blipFill>
        <a:blip r:embed="rId33"/>
        <a:stretch>
          <a:fillRect/>
        </a:stretch>
      </blipFill>
      <spPr>
        <a:xfrm>
          <a:off x="1" y="48529875"/>
          <a:ext cx="38290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258</row>
      <rowOff>19050</rowOff>
    </from>
    <to>
      <col>2</col>
      <colOff>2171701</colOff>
      <row>259</row>
      <rowOff>0</rowOff>
    </to>
    <pic>
      <nvPicPr>
        <cNvPr id="35" name="Imagen 34"/>
        <cNvPicPr>
          <a:picLocks noChangeAspect="1"/>
        </cNvPicPr>
      </nvPicPr>
      <blipFill>
        <a:blip r:embed="rId34"/>
        <a:stretch>
          <a:fillRect/>
        </a:stretch>
      </blipFill>
      <spPr>
        <a:xfrm>
          <a:off x="1" y="49491900"/>
          <a:ext cx="38290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267</row>
      <rowOff>19049</rowOff>
    </from>
    <to>
      <col>2</col>
      <colOff>2152651</colOff>
      <row>267</row>
      <rowOff>180974</rowOff>
    </to>
    <pic>
      <nvPicPr>
        <cNvPr id="36" name="Imagen 35"/>
        <cNvPicPr>
          <a:picLocks noChangeAspect="1"/>
        </cNvPicPr>
      </nvPicPr>
      <blipFill>
        <a:blip r:embed="rId35"/>
        <a:stretch>
          <a:fillRect/>
        </a:stretch>
      </blipFill>
      <spPr>
        <a:xfrm>
          <a:off x="1" y="51206399"/>
          <a:ext cx="38100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273</row>
      <rowOff>28575</rowOff>
    </from>
    <to>
      <col>2</col>
      <colOff>2171701</colOff>
      <row>274</row>
      <rowOff>0</rowOff>
    </to>
    <pic>
      <nvPicPr>
        <cNvPr id="37" name="Imagen 36"/>
        <cNvPicPr>
          <a:picLocks noChangeAspect="1"/>
        </cNvPicPr>
      </nvPicPr>
      <blipFill>
        <a:blip r:embed="rId36"/>
        <a:stretch>
          <a:fillRect/>
        </a:stretch>
      </blipFill>
      <spPr>
        <a:xfrm>
          <a:off x="1" y="52358925"/>
          <a:ext cx="38290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291</row>
      <rowOff>9525</rowOff>
    </from>
    <to>
      <col>2</col>
      <colOff>2171700</colOff>
      <row>291</row>
      <rowOff>180975</rowOff>
    </to>
    <pic>
      <nvPicPr>
        <cNvPr id="38" name="Imagen 37"/>
        <cNvPicPr>
          <a:picLocks noChangeAspect="1"/>
        </cNvPicPr>
      </nvPicPr>
      <blipFill>
        <a:blip r:embed="rId37"/>
        <a:stretch>
          <a:fillRect/>
        </a:stretch>
      </blipFill>
      <spPr>
        <a:xfrm>
          <a:off x="0" y="54054375"/>
          <a:ext cx="38290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297</row>
      <rowOff>28574</rowOff>
    </from>
    <to>
      <col>3</col>
      <colOff>0</colOff>
      <row>297</row>
      <rowOff>190499</rowOff>
    </to>
    <pic>
      <nvPicPr>
        <cNvPr id="39" name="Imagen 38"/>
        <cNvPicPr>
          <a:picLocks noChangeAspect="1"/>
        </cNvPicPr>
      </nvPicPr>
      <blipFill>
        <a:blip r:embed="rId38"/>
        <a:stretch>
          <a:fillRect/>
        </a:stretch>
      </blipFill>
      <spPr>
        <a:xfrm>
          <a:off x="0" y="55216424"/>
          <a:ext cx="38385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306</row>
      <rowOff>19051</rowOff>
    </from>
    <to>
      <col>3</col>
      <colOff>0</colOff>
      <row>307</row>
      <rowOff>9525</rowOff>
    </to>
    <pic>
      <nvPicPr>
        <cNvPr id="40" name="Imagen 39"/>
        <cNvPicPr>
          <a:picLocks noChangeAspect="1"/>
        </cNvPicPr>
      </nvPicPr>
      <blipFill>
        <a:blip r:embed="rId39"/>
        <a:stretch>
          <a:fillRect/>
        </a:stretch>
      </blipFill>
      <spPr>
        <a:xfrm>
          <a:off x="0" y="56949976"/>
          <a:ext cx="38385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312</row>
      <rowOff>19050</rowOff>
    </from>
    <to>
      <col>2</col>
      <colOff>2171701</colOff>
      <row>313</row>
      <rowOff>0</rowOff>
    </to>
    <pic>
      <nvPicPr>
        <cNvPr id="41" name="Imagen 40"/>
        <cNvPicPr>
          <a:picLocks noChangeAspect="1"/>
        </cNvPicPr>
      </nvPicPr>
      <blipFill>
        <a:blip r:embed="rId40"/>
        <a:stretch>
          <a:fillRect/>
        </a:stretch>
      </blipFill>
      <spPr>
        <a:xfrm>
          <a:off x="1" y="58092975"/>
          <a:ext cx="38290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321</row>
      <rowOff>19050</rowOff>
    </from>
    <to>
      <col>2</col>
      <colOff>2162175</colOff>
      <row>321</row>
      <rowOff>190499</rowOff>
    </to>
    <pic>
      <nvPicPr>
        <cNvPr id="42" name="Imagen 41"/>
        <cNvPicPr>
          <a:picLocks noChangeAspect="1"/>
        </cNvPicPr>
      </nvPicPr>
      <blipFill>
        <a:blip r:embed="rId41"/>
        <a:stretch>
          <a:fillRect/>
        </a:stretch>
      </blipFill>
      <spPr>
        <a:xfrm>
          <a:off x="0" y="61560075"/>
          <a:ext cx="38195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327</row>
      <rowOff>19050</rowOff>
    </from>
    <to>
      <col>3</col>
      <colOff>0</colOff>
      <row>328</row>
      <rowOff>0</rowOff>
    </to>
    <pic>
      <nvPicPr>
        <cNvPr id="43" name="Imagen 42"/>
        <cNvPicPr>
          <a:picLocks noChangeAspect="1"/>
        </cNvPicPr>
      </nvPicPr>
      <blipFill>
        <a:blip r:embed="rId42"/>
        <a:stretch>
          <a:fillRect/>
        </a:stretch>
      </blipFill>
      <spPr>
        <a:xfrm>
          <a:off x="0" y="62703075"/>
          <a:ext cx="38385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336</row>
      <rowOff>28576</rowOff>
    </from>
    <to>
      <col>3</col>
      <colOff>9526</colOff>
      <row>337</row>
      <rowOff>19050</rowOff>
    </to>
    <pic>
      <nvPicPr>
        <cNvPr id="44" name="Imagen 43"/>
        <cNvPicPr>
          <a:picLocks noChangeAspect="1"/>
        </cNvPicPr>
      </nvPicPr>
      <blipFill>
        <a:blip r:embed="rId43"/>
        <a:stretch>
          <a:fillRect/>
        </a:stretch>
      </blipFill>
      <spPr>
        <a:xfrm>
          <a:off x="1" y="64455676"/>
          <a:ext cx="3848100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342</row>
      <rowOff>19049</rowOff>
    </from>
    <to>
      <col>2</col>
      <colOff>2171701</colOff>
      <row>343</row>
      <rowOff>9524</rowOff>
    </to>
    <pic>
      <nvPicPr>
        <cNvPr id="45" name="Imagen 44"/>
        <cNvPicPr>
          <a:picLocks noChangeAspect="1"/>
        </cNvPicPr>
      </nvPicPr>
      <blipFill>
        <a:blip r:embed="rId44"/>
        <a:stretch>
          <a:fillRect/>
        </a:stretch>
      </blipFill>
      <spPr>
        <a:xfrm>
          <a:off x="1" y="65589149"/>
          <a:ext cx="38290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351</row>
      <rowOff>19050</rowOff>
    </from>
    <to>
      <col>2</col>
      <colOff>2162175</colOff>
      <row>352</row>
      <rowOff>9525</rowOff>
    </to>
    <pic>
      <nvPicPr>
        <cNvPr id="46" name="Imagen 45"/>
        <cNvPicPr>
          <a:picLocks noChangeAspect="1"/>
        </cNvPicPr>
      </nvPicPr>
      <blipFill>
        <a:blip r:embed="rId45"/>
        <a:stretch>
          <a:fillRect/>
        </a:stretch>
      </blipFill>
      <spPr>
        <a:xfrm>
          <a:off x="0" y="67303650"/>
          <a:ext cx="381952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357</row>
      <rowOff>19050</rowOff>
    </from>
    <to>
      <col>2</col>
      <colOff>2171701</colOff>
      <row>358</row>
      <rowOff>0</rowOff>
    </to>
    <pic>
      <nvPicPr>
        <cNvPr id="47" name="Imagen 46"/>
        <cNvPicPr>
          <a:picLocks noChangeAspect="1"/>
        </cNvPicPr>
      </nvPicPr>
      <blipFill>
        <a:blip r:embed="rId46"/>
        <a:stretch>
          <a:fillRect/>
        </a:stretch>
      </blipFill>
      <spPr>
        <a:xfrm>
          <a:off x="1" y="68446650"/>
          <a:ext cx="38290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367</row>
      <rowOff>28575</rowOff>
    </from>
    <to>
      <col>3</col>
      <colOff>0</colOff>
      <row>367</row>
      <rowOff>171450</rowOff>
    </to>
    <pic>
      <nvPicPr>
        <cNvPr id="48" name="Imagen 47"/>
        <cNvPicPr>
          <a:picLocks noChangeAspect="1"/>
        </cNvPicPr>
      </nvPicPr>
      <blipFill>
        <a:blip r:embed="rId47"/>
        <a:stretch>
          <a:fillRect/>
        </a:stretch>
      </blipFill>
      <spPr>
        <a:xfrm>
          <a:off x="0" y="70418325"/>
          <a:ext cx="3838575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373</row>
      <rowOff>19050</rowOff>
    </from>
    <to>
      <col>2</col>
      <colOff>2171701</colOff>
      <row>373</row>
      <rowOff>171449</rowOff>
    </to>
    <pic>
      <nvPicPr>
        <cNvPr id="49" name="Imagen 48"/>
        <cNvPicPr>
          <a:picLocks noChangeAspect="1"/>
        </cNvPicPr>
      </nvPicPr>
      <blipFill>
        <a:blip r:embed="rId48"/>
        <a:stretch>
          <a:fillRect/>
        </a:stretch>
      </blipFill>
      <spPr>
        <a:xfrm>
          <a:off x="1" y="71361300"/>
          <a:ext cx="382905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384</row>
      <rowOff>9525</rowOff>
    </from>
    <to>
      <col>2</col>
      <colOff>2152650</colOff>
      <row>384</row>
      <rowOff>180975</rowOff>
    </to>
    <pic>
      <nvPicPr>
        <cNvPr id="50" name="Imagen 49"/>
        <cNvPicPr>
          <a:picLocks noChangeAspect="1"/>
        </cNvPicPr>
      </nvPicPr>
      <blipFill>
        <a:blip r:embed="rId49"/>
        <a:stretch>
          <a:fillRect/>
        </a:stretch>
      </blipFill>
      <spPr>
        <a:xfrm>
          <a:off x="0" y="73256775"/>
          <a:ext cx="38100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389</row>
      <rowOff>19051</rowOff>
    </from>
    <to>
      <col>2</col>
      <colOff>2171700</colOff>
      <row>389</row>
      <rowOff>180975</rowOff>
    </to>
    <pic>
      <nvPicPr>
        <cNvPr id="51" name="Imagen 50"/>
        <cNvPicPr>
          <a:picLocks noChangeAspect="1"/>
        </cNvPicPr>
      </nvPicPr>
      <blipFill>
        <a:blip r:embed="rId50"/>
        <a:stretch>
          <a:fillRect/>
        </a:stretch>
      </blipFill>
      <spPr>
        <a:xfrm>
          <a:off x="0" y="74218801"/>
          <a:ext cx="38290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398</row>
      <rowOff>19049</rowOff>
    </from>
    <to>
      <col>3</col>
      <colOff>0</colOff>
      <row>398</row>
      <rowOff>180974</rowOff>
    </to>
    <pic>
      <nvPicPr>
        <cNvPr id="52" name="Imagen 51"/>
        <cNvPicPr>
          <a:picLocks noChangeAspect="1"/>
        </cNvPicPr>
      </nvPicPr>
      <blipFill>
        <a:blip r:embed="rId51"/>
        <a:stretch>
          <a:fillRect/>
        </a:stretch>
      </blipFill>
      <spPr>
        <a:xfrm>
          <a:off x="0" y="75971399"/>
          <a:ext cx="38385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404</row>
      <rowOff>28575</rowOff>
    </from>
    <to>
      <col>2</col>
      <colOff>2162175</colOff>
      <row>405</row>
      <rowOff>0</rowOff>
    </to>
    <pic>
      <nvPicPr>
        <cNvPr id="53" name="Imagen 52"/>
        <cNvPicPr>
          <a:picLocks noChangeAspect="1"/>
        </cNvPicPr>
      </nvPicPr>
      <blipFill>
        <a:blip r:embed="rId52"/>
        <a:stretch>
          <a:fillRect/>
        </a:stretch>
      </blipFill>
      <spPr>
        <a:xfrm>
          <a:off x="0" y="77123925"/>
          <a:ext cx="38195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413</row>
      <rowOff>19049</rowOff>
    </from>
    <to>
      <col>2</col>
      <colOff>2171700</colOff>
      <row>413</row>
      <rowOff>180974</rowOff>
    </to>
    <pic>
      <nvPicPr>
        <cNvPr id="54" name="Imagen 53"/>
        <cNvPicPr>
          <a:picLocks noChangeAspect="1"/>
        </cNvPicPr>
      </nvPicPr>
      <blipFill>
        <a:blip r:embed="rId53"/>
        <a:stretch>
          <a:fillRect/>
        </a:stretch>
      </blipFill>
      <spPr>
        <a:xfrm>
          <a:off x="0" y="78866999"/>
          <a:ext cx="38290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419</row>
      <rowOff>19050</rowOff>
    </from>
    <to>
      <col>3</col>
      <colOff>0</colOff>
      <row>419</row>
      <rowOff>171450</rowOff>
    </to>
    <pic>
      <nvPicPr>
        <cNvPr id="55" name="Imagen 54"/>
        <cNvPicPr>
          <a:picLocks noChangeAspect="1"/>
        </cNvPicPr>
      </nvPicPr>
      <blipFill>
        <a:blip r:embed="rId54"/>
        <a:stretch>
          <a:fillRect/>
        </a:stretch>
      </blipFill>
      <spPr>
        <a:xfrm>
          <a:off x="0" y="80010000"/>
          <a:ext cx="38385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428</row>
      <rowOff>19051</rowOff>
    </from>
    <to>
      <col>2</col>
      <colOff>2171700</colOff>
      <row>429</row>
      <rowOff>9525</rowOff>
    </to>
    <pic>
      <nvPicPr>
        <cNvPr id="56" name="Imagen 55"/>
        <cNvPicPr>
          <a:picLocks noChangeAspect="1"/>
        </cNvPicPr>
      </nvPicPr>
      <blipFill>
        <a:blip r:embed="rId55"/>
        <a:stretch>
          <a:fillRect/>
        </a:stretch>
      </blipFill>
      <spPr>
        <a:xfrm>
          <a:off x="0" y="82105501"/>
          <a:ext cx="3829050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433</row>
      <rowOff>19050</rowOff>
    </from>
    <to>
      <col>2</col>
      <colOff>2171700</colOff>
      <row>433</row>
      <rowOff>190499</rowOff>
    </to>
    <pic>
      <nvPicPr>
        <cNvPr id="57" name="Imagen 56"/>
        <cNvPicPr>
          <a:picLocks noChangeAspect="1"/>
        </cNvPicPr>
      </nvPicPr>
      <blipFill>
        <a:blip r:embed="rId56"/>
        <a:stretch>
          <a:fillRect/>
        </a:stretch>
      </blipFill>
      <spPr>
        <a:xfrm>
          <a:off x="0" y="83058000"/>
          <a:ext cx="382905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442</row>
      <rowOff>19050</rowOff>
    </from>
    <to>
      <col>2</col>
      <colOff>2171700</colOff>
      <row>443</row>
      <rowOff>0</rowOff>
    </to>
    <pic>
      <nvPicPr>
        <cNvPr id="58" name="Imagen 57"/>
        <cNvPicPr>
          <a:picLocks noChangeAspect="1"/>
        </cNvPicPr>
      </nvPicPr>
      <blipFill>
        <a:blip r:embed="rId57"/>
        <a:stretch>
          <a:fillRect/>
        </a:stretch>
      </blipFill>
      <spPr>
        <a:xfrm>
          <a:off x="0" y="84772500"/>
          <a:ext cx="38290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447</row>
      <rowOff>9525</rowOff>
    </from>
    <to>
      <col>2</col>
      <colOff>2162175</colOff>
      <row>447</row>
      <rowOff>180975</rowOff>
    </to>
    <pic>
      <nvPicPr>
        <cNvPr id="59" name="Imagen 58"/>
        <cNvPicPr>
          <a:picLocks noChangeAspect="1"/>
        </cNvPicPr>
      </nvPicPr>
      <blipFill>
        <a:blip r:embed="rId58"/>
        <a:stretch>
          <a:fillRect/>
        </a:stretch>
      </blipFill>
      <spPr>
        <a:xfrm>
          <a:off x="0" y="85715475"/>
          <a:ext cx="38195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456</row>
      <rowOff>28575</rowOff>
    </from>
    <to>
      <col>2</col>
      <colOff>2171701</colOff>
      <row>456</row>
      <rowOff>180974</rowOff>
    </to>
    <pic>
      <nvPicPr>
        <cNvPr id="60" name="Imagen 59"/>
        <cNvPicPr>
          <a:picLocks noChangeAspect="1"/>
        </cNvPicPr>
      </nvPicPr>
      <blipFill>
        <a:blip r:embed="rId59"/>
        <a:stretch>
          <a:fillRect/>
        </a:stretch>
      </blipFill>
      <spPr>
        <a:xfrm>
          <a:off x="1" y="87449025"/>
          <a:ext cx="382905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462</row>
      <rowOff>9525</rowOff>
    </from>
    <to>
      <col>3</col>
      <colOff>0</colOff>
      <row>462</row>
      <rowOff>180974</rowOff>
    </to>
    <pic>
      <nvPicPr>
        <cNvPr id="61" name="Imagen 60"/>
        <cNvPicPr>
          <a:picLocks noChangeAspect="1"/>
        </cNvPicPr>
      </nvPicPr>
      <blipFill>
        <a:blip r:embed="rId60"/>
        <a:stretch>
          <a:fillRect/>
        </a:stretch>
      </blipFill>
      <spPr>
        <a:xfrm>
          <a:off x="0" y="88572975"/>
          <a:ext cx="38385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472</row>
      <rowOff>19050</rowOff>
    </from>
    <to>
      <col>2</col>
      <colOff>2162175</colOff>
      <row>473</row>
      <rowOff>0</rowOff>
    </to>
    <pic>
      <nvPicPr>
        <cNvPr id="62" name="Imagen 61"/>
        <cNvPicPr>
          <a:picLocks noChangeAspect="1"/>
        </cNvPicPr>
      </nvPicPr>
      <blipFill>
        <a:blip r:embed="rId61"/>
        <a:stretch>
          <a:fillRect/>
        </a:stretch>
      </blipFill>
      <spPr>
        <a:xfrm>
          <a:off x="0" y="90544650"/>
          <a:ext cx="38195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477</row>
      <rowOff>19050</rowOff>
    </from>
    <to>
      <col>3</col>
      <colOff>9525</colOff>
      <row>477</row>
      <rowOff>190499</rowOff>
    </to>
    <pic>
      <nvPicPr>
        <cNvPr id="63" name="Imagen 62"/>
        <cNvPicPr>
          <a:picLocks noChangeAspect="1"/>
        </cNvPicPr>
      </nvPicPr>
      <blipFill>
        <a:blip r:embed="rId62"/>
        <a:stretch>
          <a:fillRect/>
        </a:stretch>
      </blipFill>
      <spPr>
        <a:xfrm>
          <a:off x="0" y="91497150"/>
          <a:ext cx="38481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486</row>
      <rowOff>9525</rowOff>
    </from>
    <to>
      <col>3</col>
      <colOff>0</colOff>
      <row>487</row>
      <rowOff>0</rowOff>
    </to>
    <pic>
      <nvPicPr>
        <cNvPr id="64" name="Imagen 63"/>
        <cNvPicPr>
          <a:picLocks noChangeAspect="1"/>
        </cNvPicPr>
      </nvPicPr>
      <blipFill>
        <a:blip r:embed="rId63"/>
        <a:stretch>
          <a:fillRect/>
        </a:stretch>
      </blipFill>
      <spPr>
        <a:xfrm>
          <a:off x="0" y="93221175"/>
          <a:ext cx="38385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492</row>
      <rowOff>19050</rowOff>
    </from>
    <to>
      <col>3</col>
      <colOff>0</colOff>
      <row>492</row>
      <rowOff>180975</rowOff>
    </to>
    <pic>
      <nvPicPr>
        <cNvPr id="65" name="Imagen 64"/>
        <cNvPicPr>
          <a:picLocks noChangeAspect="1"/>
        </cNvPicPr>
      </nvPicPr>
      <blipFill>
        <a:blip r:embed="rId64"/>
        <a:stretch>
          <a:fillRect/>
        </a:stretch>
      </blipFill>
      <spPr>
        <a:xfrm>
          <a:off x="0" y="94373700"/>
          <a:ext cx="38385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501</row>
      <rowOff>19050</rowOff>
    </from>
    <to>
      <col>2</col>
      <colOff>2162175</colOff>
      <row>501</row>
      <rowOff>180975</rowOff>
    </to>
    <pic>
      <nvPicPr>
        <cNvPr id="66" name="Imagen 65"/>
        <cNvPicPr>
          <a:picLocks noChangeAspect="1"/>
        </cNvPicPr>
      </nvPicPr>
      <blipFill>
        <a:blip r:embed="rId65"/>
        <a:stretch>
          <a:fillRect/>
        </a:stretch>
      </blipFill>
      <spPr>
        <a:xfrm>
          <a:off x="0" y="96107250"/>
          <a:ext cx="38195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507</row>
      <rowOff>19051</rowOff>
    </from>
    <to>
      <col>2</col>
      <colOff>2162175</colOff>
      <row>507</row>
      <rowOff>180975</rowOff>
    </to>
    <pic>
      <nvPicPr>
        <cNvPr id="67" name="Imagen 66"/>
        <cNvPicPr>
          <a:picLocks noChangeAspect="1"/>
        </cNvPicPr>
      </nvPicPr>
      <blipFill>
        <a:blip r:embed="rId66"/>
        <a:stretch>
          <a:fillRect/>
        </a:stretch>
      </blipFill>
      <spPr>
        <a:xfrm>
          <a:off x="0" y="97250251"/>
          <a:ext cx="38195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538</row>
      <rowOff>19051</rowOff>
    </from>
    <to>
      <col>2</col>
      <colOff>2162175</colOff>
      <row>538</row>
      <rowOff>180975</rowOff>
    </to>
    <pic>
      <nvPicPr>
        <cNvPr id="68" name="Imagen 67"/>
        <cNvPicPr>
          <a:picLocks noChangeAspect="1"/>
        </cNvPicPr>
      </nvPicPr>
      <blipFill>
        <a:blip r:embed="rId67"/>
        <a:stretch>
          <a:fillRect/>
        </a:stretch>
      </blipFill>
      <spPr>
        <a:xfrm>
          <a:off x="0" y="103212901"/>
          <a:ext cx="38195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531</row>
      <rowOff>19050</rowOff>
    </from>
    <to>
      <col>2</col>
      <colOff>2162175</colOff>
      <row>531</row>
      <rowOff>180975</rowOff>
    </to>
    <pic>
      <nvPicPr>
        <cNvPr id="69" name="Imagen 68"/>
        <cNvPicPr>
          <a:picLocks noChangeAspect="1"/>
        </cNvPicPr>
      </nvPicPr>
      <blipFill>
        <a:blip r:embed="rId68"/>
        <a:stretch>
          <a:fillRect/>
        </a:stretch>
      </blipFill>
      <spPr>
        <a:xfrm>
          <a:off x="0" y="101841300"/>
          <a:ext cx="38195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516</row>
      <rowOff>19051</rowOff>
    </from>
    <to>
      <col>2</col>
      <colOff>2152651</colOff>
      <row>516</row>
      <rowOff>180975</rowOff>
    </to>
    <pic>
      <nvPicPr>
        <cNvPr id="70" name="Imagen 69"/>
        <cNvPicPr>
          <a:picLocks noChangeAspect="1"/>
        </cNvPicPr>
      </nvPicPr>
      <blipFill>
        <a:blip r:embed="rId69"/>
        <a:stretch>
          <a:fillRect/>
        </a:stretch>
      </blipFill>
      <spPr>
        <a:xfrm>
          <a:off x="1" y="98983801"/>
          <a:ext cx="38100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522</row>
      <rowOff>19050</rowOff>
    </from>
    <to>
      <col>2</col>
      <colOff>2171700</colOff>
      <row>523</row>
      <rowOff>0</rowOff>
    </to>
    <pic>
      <nvPicPr>
        <cNvPr id="71" name="Imagen 70"/>
        <cNvPicPr>
          <a:picLocks noChangeAspect="1"/>
        </cNvPicPr>
      </nvPicPr>
      <blipFill>
        <a:blip r:embed="rId70"/>
        <a:stretch>
          <a:fillRect/>
        </a:stretch>
      </blipFill>
      <spPr>
        <a:xfrm>
          <a:off x="0" y="100126800"/>
          <a:ext cx="38290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547</row>
      <rowOff>19050</rowOff>
    </from>
    <to>
      <col>2</col>
      <colOff>2171700</colOff>
      <row>547</row>
      <rowOff>171450</rowOff>
    </to>
    <pic>
      <nvPicPr>
        <cNvPr id="72" name="Imagen 71"/>
        <cNvPicPr>
          <a:picLocks noChangeAspect="1"/>
        </cNvPicPr>
      </nvPicPr>
      <blipFill>
        <a:blip r:embed="rId71"/>
        <a:stretch>
          <a:fillRect/>
        </a:stretch>
      </blipFill>
      <spPr>
        <a:xfrm>
          <a:off x="0" y="104736900"/>
          <a:ext cx="38290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552</row>
      <rowOff>28575</rowOff>
    </from>
    <to>
      <col>2</col>
      <colOff>2162175</colOff>
      <row>552</row>
      <rowOff>180975</rowOff>
    </to>
    <pic>
      <nvPicPr>
        <cNvPr id="73" name="Imagen 72"/>
        <cNvPicPr>
          <a:picLocks noChangeAspect="1"/>
        </cNvPicPr>
      </nvPicPr>
      <blipFill>
        <a:blip r:embed="rId72"/>
        <a:stretch>
          <a:fillRect/>
        </a:stretch>
      </blipFill>
      <spPr>
        <a:xfrm>
          <a:off x="0" y="105698925"/>
          <a:ext cx="381952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567</row>
      <rowOff>19050</rowOff>
    </from>
    <to>
      <col>2</col>
      <colOff>2152650</colOff>
      <row>567</row>
      <rowOff>171449</rowOff>
    </to>
    <pic>
      <nvPicPr>
        <cNvPr id="74" name="Imagen 73"/>
        <cNvPicPr>
          <a:picLocks noChangeAspect="1"/>
        </cNvPicPr>
      </nvPicPr>
      <blipFill>
        <a:blip r:embed="rId73"/>
        <a:stretch>
          <a:fillRect/>
        </a:stretch>
      </blipFill>
      <spPr>
        <a:xfrm>
          <a:off x="0" y="108546900"/>
          <a:ext cx="381000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561</row>
      <rowOff>28575</rowOff>
    </from>
    <to>
      <col>2</col>
      <colOff>2162175</colOff>
      <row>561</row>
      <rowOff>180974</rowOff>
    </to>
    <pic>
      <nvPicPr>
        <cNvPr id="75" name="Imagen 74"/>
        <cNvPicPr>
          <a:picLocks noChangeAspect="1"/>
        </cNvPicPr>
      </nvPicPr>
      <blipFill>
        <a:blip r:embed="rId74"/>
        <a:stretch>
          <a:fillRect/>
        </a:stretch>
      </blipFill>
      <spPr>
        <a:xfrm>
          <a:off x="0" y="107413425"/>
          <a:ext cx="381952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576</row>
      <rowOff>19050</rowOff>
    </from>
    <to>
      <col>2</col>
      <colOff>2162175</colOff>
      <row>577</row>
      <rowOff>0</rowOff>
    </to>
    <pic>
      <nvPicPr>
        <cNvPr id="76" name="Imagen 75"/>
        <cNvPicPr>
          <a:picLocks noChangeAspect="1"/>
        </cNvPicPr>
      </nvPicPr>
      <blipFill>
        <a:blip r:embed="rId75"/>
        <a:stretch>
          <a:fillRect/>
        </a:stretch>
      </blipFill>
      <spPr>
        <a:xfrm>
          <a:off x="0" y="110490000"/>
          <a:ext cx="38195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582</row>
      <rowOff>19050</rowOff>
    </from>
    <to>
      <col>2</col>
      <colOff>2171700</colOff>
      <row>582</row>
      <rowOff>180975</rowOff>
    </to>
    <pic>
      <nvPicPr>
        <cNvPr id="77" name="Imagen 76"/>
        <cNvPicPr>
          <a:picLocks noChangeAspect="1"/>
        </cNvPicPr>
      </nvPicPr>
      <blipFill>
        <a:blip r:embed="rId76"/>
        <a:stretch>
          <a:fillRect/>
        </a:stretch>
      </blipFill>
      <spPr>
        <a:xfrm>
          <a:off x="0" y="111633000"/>
          <a:ext cx="38290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592</row>
      <rowOff>19050</rowOff>
    </from>
    <to>
      <col>3</col>
      <colOff>0</colOff>
      <row>592</row>
      <rowOff>180975</rowOff>
    </to>
    <pic>
      <nvPicPr>
        <cNvPr id="78" name="Imagen 77"/>
        <cNvPicPr>
          <a:picLocks noChangeAspect="1"/>
        </cNvPicPr>
      </nvPicPr>
      <blipFill>
        <a:blip r:embed="rId77"/>
        <a:stretch>
          <a:fillRect/>
        </a:stretch>
      </blipFill>
      <spPr>
        <a:xfrm>
          <a:off x="0" y="113557050"/>
          <a:ext cx="38385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597</row>
      <rowOff>19050</rowOff>
    </from>
    <to>
      <col>2</col>
      <colOff>2162175</colOff>
      <row>597</row>
      <rowOff>190499</rowOff>
    </to>
    <pic>
      <nvPicPr>
        <cNvPr id="79" name="Imagen 78"/>
        <cNvPicPr>
          <a:picLocks noChangeAspect="1"/>
        </cNvPicPr>
      </nvPicPr>
      <blipFill>
        <a:blip r:embed="rId78"/>
        <a:stretch>
          <a:fillRect/>
        </a:stretch>
      </blipFill>
      <spPr>
        <a:xfrm>
          <a:off x="0" y="114509550"/>
          <a:ext cx="38195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606</row>
      <rowOff>19050</rowOff>
    </from>
    <to>
      <col>3</col>
      <colOff>0</colOff>
      <row>607</row>
      <rowOff>19049</rowOff>
    </to>
    <pic>
      <nvPicPr>
        <cNvPr id="80" name="Imagen 79"/>
        <cNvPicPr>
          <a:picLocks noChangeAspect="1"/>
        </cNvPicPr>
      </nvPicPr>
      <blipFill>
        <a:blip r:embed="rId79"/>
        <a:stretch>
          <a:fillRect/>
        </a:stretch>
      </blipFill>
      <spPr>
        <a:xfrm>
          <a:off x="0" y="116271675"/>
          <a:ext cx="3838575" cy="1904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612</row>
      <rowOff>19049</rowOff>
    </from>
    <to>
      <col>2</col>
      <colOff>2162175</colOff>
      <row>612</row>
      <rowOff>180974</rowOff>
    </to>
    <pic>
      <nvPicPr>
        <cNvPr id="81" name="Imagen 80"/>
        <cNvPicPr>
          <a:picLocks noChangeAspect="1"/>
        </cNvPicPr>
      </nvPicPr>
      <blipFill>
        <a:blip r:embed="rId80"/>
        <a:stretch>
          <a:fillRect/>
        </a:stretch>
      </blipFill>
      <spPr>
        <a:xfrm>
          <a:off x="0" y="117424199"/>
          <a:ext cx="38195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621</row>
      <rowOff>9526</rowOff>
    </from>
    <to>
      <col>2</col>
      <colOff>2171701</colOff>
      <row>622</row>
      <rowOff>0</rowOff>
    </to>
    <pic>
      <nvPicPr>
        <cNvPr id="82" name="Imagen 81"/>
        <cNvPicPr>
          <a:picLocks noChangeAspect="1"/>
        </cNvPicPr>
      </nvPicPr>
      <blipFill>
        <a:blip r:embed="rId81"/>
        <a:stretch>
          <a:fillRect/>
        </a:stretch>
      </blipFill>
      <spPr>
        <a:xfrm>
          <a:off x="1" y="119129176"/>
          <a:ext cx="3829050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626</row>
      <rowOff>28574</rowOff>
    </from>
    <to>
      <col>3</col>
      <colOff>0</colOff>
      <row>626</row>
      <rowOff>171449</rowOff>
    </to>
    <pic>
      <nvPicPr>
        <cNvPr id="83" name="Imagen 82"/>
        <cNvPicPr>
          <a:picLocks noChangeAspect="1"/>
        </cNvPicPr>
      </nvPicPr>
      <blipFill>
        <a:blip r:embed="rId82"/>
        <a:stretch>
          <a:fillRect/>
        </a:stretch>
      </blipFill>
      <spPr>
        <a:xfrm>
          <a:off x="0" y="120100724"/>
          <a:ext cx="3838575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652</row>
      <rowOff>9526</rowOff>
    </from>
    <to>
      <col>2</col>
      <colOff>2162175</colOff>
      <row>653</row>
      <rowOff>0</rowOff>
    </to>
    <pic>
      <nvPicPr>
        <cNvPr id="84" name="Imagen 83"/>
        <cNvPicPr>
          <a:picLocks noChangeAspect="1"/>
        </cNvPicPr>
      </nvPicPr>
      <blipFill>
        <a:blip r:embed="rId83"/>
        <a:stretch>
          <a:fillRect/>
        </a:stretch>
      </blipFill>
      <spPr>
        <a:xfrm>
          <a:off x="0" y="125034676"/>
          <a:ext cx="381952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658</row>
      <rowOff>19049</rowOff>
    </from>
    <to>
      <col>3</col>
      <colOff>0</colOff>
      <row>658</row>
      <rowOff>152400</rowOff>
    </to>
    <pic>
      <nvPicPr>
        <cNvPr id="85" name="Imagen 84"/>
        <cNvPicPr>
          <a:picLocks noChangeAspect="1"/>
        </cNvPicPr>
      </nvPicPr>
      <blipFill>
        <a:blip r:embed="rId84"/>
        <a:stretch>
          <a:fillRect/>
        </a:stretch>
      </blipFill>
      <spPr>
        <a:xfrm>
          <a:off x="0" y="126187199"/>
          <a:ext cx="3838575" cy="13335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667</row>
      <rowOff>19050</rowOff>
    </from>
    <to>
      <col>2</col>
      <colOff>2171701</colOff>
      <row>668</row>
      <rowOff>0</rowOff>
    </to>
    <pic>
      <nvPicPr>
        <cNvPr id="86" name="Imagen 85"/>
        <cNvPicPr>
          <a:picLocks noChangeAspect="1"/>
        </cNvPicPr>
      </nvPicPr>
      <blipFill>
        <a:blip r:embed="rId85"/>
        <a:stretch>
          <a:fillRect/>
        </a:stretch>
      </blipFill>
      <spPr>
        <a:xfrm>
          <a:off x="1" y="127920750"/>
          <a:ext cx="38290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673</row>
      <rowOff>19050</rowOff>
    </from>
    <to>
      <col>2</col>
      <colOff>2171701</colOff>
      <row>673</row>
      <rowOff>190499</rowOff>
    </to>
    <pic>
      <nvPicPr>
        <cNvPr id="87" name="Imagen 86"/>
        <cNvPicPr>
          <a:picLocks noChangeAspect="1"/>
        </cNvPicPr>
      </nvPicPr>
      <blipFill>
        <a:blip r:embed="rId86"/>
        <a:stretch>
          <a:fillRect/>
        </a:stretch>
      </blipFill>
      <spPr>
        <a:xfrm>
          <a:off x="1" y="129063750"/>
          <a:ext cx="382905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682</row>
      <rowOff>9525</rowOff>
    </from>
    <to>
      <col>3</col>
      <colOff>0</colOff>
      <row>683</row>
      <rowOff>9525</rowOff>
    </to>
    <pic>
      <nvPicPr>
        <cNvPr id="88" name="Imagen 87"/>
        <cNvPicPr>
          <a:picLocks noChangeAspect="1"/>
        </cNvPicPr>
      </nvPicPr>
      <blipFill>
        <a:blip r:embed="rId87"/>
        <a:stretch>
          <a:fillRect/>
        </a:stretch>
      </blipFill>
      <spPr>
        <a:xfrm>
          <a:off x="0" y="130787775"/>
          <a:ext cx="3838575" cy="190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687</row>
      <rowOff>19050</rowOff>
    </from>
    <to>
      <col>2</col>
      <colOff>2162175</colOff>
      <row>687</row>
      <rowOff>180975</rowOff>
    </to>
    <pic>
      <nvPicPr>
        <cNvPr id="89" name="Imagen 88"/>
        <cNvPicPr>
          <a:picLocks noChangeAspect="1"/>
        </cNvPicPr>
      </nvPicPr>
      <blipFill>
        <a:blip r:embed="rId88"/>
        <a:stretch>
          <a:fillRect/>
        </a:stretch>
      </blipFill>
      <spPr>
        <a:xfrm>
          <a:off x="0" y="131749800"/>
          <a:ext cx="38195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696</row>
      <rowOff>9525</rowOff>
    </from>
    <to>
      <col>2</col>
      <colOff>2171700</colOff>
      <row>696</row>
      <rowOff>180974</rowOff>
    </to>
    <pic>
      <nvPicPr>
        <cNvPr id="90" name="Imagen 89"/>
        <cNvPicPr>
          <a:picLocks noChangeAspect="1"/>
        </cNvPicPr>
      </nvPicPr>
      <blipFill>
        <a:blip r:embed="rId89"/>
        <a:stretch>
          <a:fillRect/>
        </a:stretch>
      </blipFill>
      <spPr>
        <a:xfrm>
          <a:off x="0" y="133454775"/>
          <a:ext cx="382905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702</row>
      <rowOff>19050</rowOff>
    </from>
    <to>
      <col>3</col>
      <colOff>0</colOff>
      <row>703</row>
      <rowOff>0</rowOff>
    </to>
    <pic>
      <nvPicPr>
        <cNvPr id="91" name="Imagen 90"/>
        <cNvPicPr>
          <a:picLocks noChangeAspect="1"/>
        </cNvPicPr>
      </nvPicPr>
      <blipFill>
        <a:blip r:embed="rId90"/>
        <a:stretch>
          <a:fillRect/>
        </a:stretch>
      </blipFill>
      <spPr>
        <a:xfrm>
          <a:off x="0" y="134607300"/>
          <a:ext cx="38385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712</row>
      <rowOff>19049</rowOff>
    </from>
    <to>
      <col>2</col>
      <colOff>2162175</colOff>
      <row>712</row>
      <rowOff>180974</rowOff>
    </to>
    <pic>
      <nvPicPr>
        <cNvPr id="92" name="Imagen 91"/>
        <cNvPicPr>
          <a:picLocks noChangeAspect="1"/>
        </cNvPicPr>
      </nvPicPr>
      <blipFill>
        <a:blip r:embed="rId91"/>
        <a:stretch>
          <a:fillRect/>
        </a:stretch>
      </blipFill>
      <spPr>
        <a:xfrm>
          <a:off x="0" y="136550399"/>
          <a:ext cx="38195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717</row>
      <rowOff>19050</rowOff>
    </from>
    <to>
      <col>3</col>
      <colOff>0</colOff>
      <row>717</row>
      <rowOff>180975</rowOff>
    </to>
    <pic>
      <nvPicPr>
        <cNvPr id="93" name="Imagen 92"/>
        <cNvPicPr>
          <a:picLocks noChangeAspect="1"/>
        </cNvPicPr>
      </nvPicPr>
      <blipFill>
        <a:blip r:embed="rId92"/>
        <a:stretch>
          <a:fillRect/>
        </a:stretch>
      </blipFill>
      <spPr>
        <a:xfrm>
          <a:off x="0" y="137502900"/>
          <a:ext cx="3838575" cy="161925"/>
        </a:xfrm>
        <a:prstGeom prst="rect">
          <avLst/>
        </a:prstGeom>
        <a:ln>
          <a:prstDash val="solid"/>
        </a:ln>
      </spPr>
    </pic>
    <clientData/>
  </two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19051</rowOff>
    </from>
    <to>
      <col>2</col>
      <colOff>2247900</colOff>
      <row>8</row>
      <rowOff>180975</rowOff>
    </to>
    <pic>
      <nvPicPr>
        <cNvPr id="3" name="Imagen 2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102231826"/>
          <a:ext cx="39052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</row>
      <rowOff>9525</rowOff>
    </from>
    <to>
      <col>2</col>
      <colOff>2247900</colOff>
      <row>27</row>
      <rowOff>171450</rowOff>
    </to>
    <pic>
      <nvPicPr>
        <cNvPr id="4" name="Imagen 3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448050"/>
          <a:ext cx="3905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37</row>
      <rowOff>19050</rowOff>
    </from>
    <to>
      <col>3</col>
      <colOff>0</colOff>
      <row>38</row>
      <rowOff>10851</rowOff>
    </to>
    <pic>
      <nvPicPr>
        <cNvPr id="2" name="Imagen 1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7086600"/>
          <a:ext cx="3924300" cy="18230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47</row>
      <rowOff>19050</rowOff>
    </from>
    <to>
      <col>2</col>
      <colOff>2257425</colOff>
      <row>47</row>
      <rowOff>180975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001125"/>
          <a:ext cx="3914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57</row>
      <rowOff>19050</rowOff>
    </from>
    <to>
      <col>3</col>
      <colOff>0</colOff>
      <row>58</row>
      <rowOff>19050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0925175"/>
          <a:ext cx="3924300" cy="190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66</row>
      <rowOff>19050</rowOff>
    </from>
    <to>
      <col>3</col>
      <colOff>1</colOff>
      <row>67</row>
      <rowOff>0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" y="12639675"/>
          <a:ext cx="3924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76</row>
      <rowOff>19050</rowOff>
    </from>
    <to>
      <col>2</col>
      <colOff>2257425</colOff>
      <row>77</row>
      <rowOff>0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4554200"/>
          <a:ext cx="3914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86</row>
      <rowOff>19050</rowOff>
    </from>
    <to>
      <col>2</col>
      <colOff>2257425</colOff>
      <row>86</row>
      <rowOff>190499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6468725"/>
          <a:ext cx="3914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96</row>
      <rowOff>19051</rowOff>
    </from>
    <to>
      <col>2</col>
      <colOff>2247900</colOff>
      <row>97</row>
      <rowOff>9525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18383251"/>
          <a:ext cx="3905250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106</row>
      <rowOff>19050</rowOff>
    </from>
    <to>
      <col>2</col>
      <colOff>2247901</colOff>
      <row>107</row>
      <rowOff>0</rowOff>
    </to>
    <pic>
      <nvPicPr>
        <cNvPr id="11" name="Imagen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1" y="20297775"/>
          <a:ext cx="3905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116</row>
      <rowOff>19050</rowOff>
    </from>
    <to>
      <col>2</col>
      <colOff>2257425</colOff>
      <row>117</row>
      <rowOff>9525</rowOff>
    </to>
    <pic>
      <nvPicPr>
        <cNvPr id="12" name="Imagen 11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22221825"/>
          <a:ext cx="3914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126</row>
      <rowOff>19050</rowOff>
    </from>
    <to>
      <col>3</col>
      <colOff>1</colOff>
      <row>126</row>
      <rowOff>171450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1" y="24126825"/>
          <a:ext cx="392430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9525</colOff>
      <row>136</row>
      <rowOff>9525</rowOff>
    </from>
    <to>
      <col>3</col>
      <colOff>0</colOff>
      <row>136</row>
      <rowOff>171449</rowOff>
    </to>
    <pic>
      <nvPicPr>
        <cNvPr id="14" name="Imagen 13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9525" y="26031825"/>
          <a:ext cx="3914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146</row>
      <rowOff>19050</rowOff>
    </from>
    <to>
      <col>2</col>
      <colOff>2257425</colOff>
      <row>146</row>
      <rowOff>180975</rowOff>
    </to>
    <pic>
      <nvPicPr>
        <cNvPr id="15" name="Imagen 14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27955875"/>
          <a:ext cx="3914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156</row>
      <rowOff>19050</rowOff>
    </from>
    <to>
      <col>2</col>
      <colOff>2257425</colOff>
      <row>157</row>
      <rowOff>9525</rowOff>
    </to>
    <pic>
      <nvPicPr>
        <cNvPr id="16" name="Imagen 15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29870400"/>
          <a:ext cx="3914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166</row>
      <rowOff>28575</rowOff>
    </from>
    <to>
      <col>3</col>
      <colOff>1</colOff>
      <row>166</row>
      <rowOff>180974</rowOff>
    </to>
    <pic>
      <nvPicPr>
        <cNvPr id="17" name="Imagen 16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1" y="31784925"/>
          <a:ext cx="392430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176</row>
      <rowOff>19050</rowOff>
    </from>
    <to>
      <col>3</col>
      <colOff>0</colOff>
      <row>177</row>
      <rowOff>0</rowOff>
    </to>
    <pic>
      <nvPicPr>
        <cNvPr id="18" name="Imagen 17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0" y="33699450"/>
          <a:ext cx="3924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186</row>
      <rowOff>19051</rowOff>
    </from>
    <to>
      <col>2</col>
      <colOff>2257425</colOff>
      <row>186</row>
      <rowOff>180975</rowOff>
    </to>
    <pic>
      <nvPicPr>
        <cNvPr id="19" name="Imagen 18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0" y="35613976"/>
          <a:ext cx="3914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205</row>
      <rowOff>19050</rowOff>
    </from>
    <to>
      <col>2</col>
      <colOff>2257425</colOff>
      <row>206</row>
      <rowOff>0</rowOff>
    </to>
    <pic>
      <nvPicPr>
        <cNvPr id="20" name="Imagen 19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0" y="37518975"/>
          <a:ext cx="3914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215</row>
      <rowOff>19050</rowOff>
    </from>
    <to>
      <col>3</col>
      <colOff>0</colOff>
      <row>216</row>
      <rowOff>0</rowOff>
    </to>
    <pic>
      <nvPicPr>
        <cNvPr id="21" name="Imagen 20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0" y="39433500"/>
          <a:ext cx="3924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225</row>
      <rowOff>28576</rowOff>
    </from>
    <to>
      <col>2</col>
      <colOff>2257425</colOff>
      <row>226</row>
      <rowOff>0</rowOff>
    </to>
    <pic>
      <nvPicPr>
        <cNvPr id="22" name="Imagen 21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0" y="43081576"/>
          <a:ext cx="3914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235</row>
      <rowOff>28575</rowOff>
    </from>
    <to>
      <col>3</col>
      <colOff>0</colOff>
      <row>235</row>
      <rowOff>180975</rowOff>
    </to>
    <pic>
      <nvPicPr>
        <cNvPr id="23" name="Imagen 22"/>
        <cNvPicPr>
          <a:picLocks noChangeAspect="1"/>
        </cNvPicPr>
      </nvPicPr>
      <blipFill>
        <a:blip r:embed="rId22"/>
        <a:stretch>
          <a:fillRect/>
        </a:stretch>
      </blipFill>
      <spPr>
        <a:xfrm>
          <a:off x="0" y="44996100"/>
          <a:ext cx="392430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245</row>
      <rowOff>19050</rowOff>
    </from>
    <to>
      <col>3</col>
      <colOff>0</colOff>
      <row>246</row>
      <rowOff>19050</rowOff>
    </to>
    <pic>
      <nvPicPr>
        <cNvPr id="24" name="Imagen 23"/>
        <cNvPicPr>
          <a:picLocks noChangeAspect="1"/>
        </cNvPicPr>
      </nvPicPr>
      <blipFill>
        <a:blip r:embed="rId23"/>
        <a:stretch>
          <a:fillRect/>
        </a:stretch>
      </blipFill>
      <spPr>
        <a:xfrm>
          <a:off x="0" y="46891575"/>
          <a:ext cx="3924300" cy="190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255</row>
      <rowOff>19051</rowOff>
    </from>
    <to>
      <col>2</col>
      <colOff>2257425</colOff>
      <row>256</row>
      <rowOff>0</rowOff>
    </to>
    <pic>
      <nvPicPr>
        <cNvPr id="25" name="Imagen 24"/>
        <cNvPicPr>
          <a:picLocks noChangeAspect="1"/>
        </cNvPicPr>
      </nvPicPr>
      <blipFill>
        <a:blip r:embed="rId24"/>
        <a:stretch>
          <a:fillRect/>
        </a:stretch>
      </blipFill>
      <spPr>
        <a:xfrm>
          <a:off x="0" y="48825151"/>
          <a:ext cx="39147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266</row>
      <rowOff>19050</rowOff>
    </from>
    <to>
      <col>3</col>
      <colOff>0</colOff>
      <row>267</row>
      <rowOff>9525</rowOff>
    </to>
    <pic>
      <nvPicPr>
        <cNvPr id="26" name="Imagen 25"/>
        <cNvPicPr>
          <a:picLocks noChangeAspect="1"/>
        </cNvPicPr>
      </nvPicPr>
      <blipFill>
        <a:blip r:embed="rId25"/>
        <a:stretch>
          <a:fillRect/>
        </a:stretch>
      </blipFill>
      <spPr>
        <a:xfrm>
          <a:off x="0" y="50730150"/>
          <a:ext cx="392430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275</row>
      <rowOff>19050</rowOff>
    </from>
    <to>
      <col>4</col>
      <colOff>933450</colOff>
      <row>277</row>
      <rowOff>0</rowOff>
    </to>
    <pic>
      <nvPicPr>
        <cNvPr id="27" name="Imagen 26"/>
        <cNvPicPr>
          <a:picLocks noChangeAspect="1"/>
        </cNvPicPr>
      </nvPicPr>
      <blipFill>
        <a:blip r:embed="rId26"/>
        <a:stretch>
          <a:fillRect/>
        </a:stretch>
      </blipFill>
      <spPr>
        <a:xfrm>
          <a:off x="0" y="52463700"/>
          <a:ext cx="5715000" cy="3619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285</row>
      <rowOff>9524</rowOff>
    </from>
    <to>
      <col>2</col>
      <colOff>2257424</colOff>
      <row>285</row>
      <rowOff>183085</rowOff>
    </to>
    <pic>
      <nvPicPr>
        <cNvPr id="28" name="Imagen 27"/>
        <cNvPicPr>
          <a:picLocks noChangeAspect="1"/>
        </cNvPicPr>
      </nvPicPr>
      <blipFill>
        <a:blip r:embed="rId27"/>
        <a:stretch>
          <a:fillRect/>
        </a:stretch>
      </blipFill>
      <spPr>
        <a:xfrm>
          <a:off x="0" y="54378224"/>
          <a:ext cx="3914774" cy="17356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292</row>
      <rowOff>9526</rowOff>
    </from>
    <to>
      <col>2</col>
      <colOff>2228851</colOff>
      <row>293</row>
      <rowOff>0</rowOff>
    </to>
    <pic>
      <nvPicPr>
        <cNvPr id="29" name="Imagen 28"/>
        <cNvPicPr>
          <a:picLocks noChangeAspect="1"/>
        </cNvPicPr>
      </nvPicPr>
      <blipFill>
        <a:blip r:embed="rId28"/>
        <a:stretch>
          <a:fillRect/>
        </a:stretch>
      </blipFill>
      <spPr>
        <a:xfrm>
          <a:off x="1" y="55521226"/>
          <a:ext cx="3886200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302</row>
      <rowOff>9525</rowOff>
    </from>
    <to>
      <col>2</col>
      <colOff>2238375</colOff>
      <row>302</row>
      <rowOff>180975</rowOff>
    </to>
    <pic>
      <nvPicPr>
        <cNvPr id="30" name="Imagen 29"/>
        <cNvPicPr>
          <a:picLocks noChangeAspect="1"/>
        </cNvPicPr>
      </nvPicPr>
      <blipFill>
        <a:blip r:embed="rId29"/>
        <a:stretch>
          <a:fillRect/>
        </a:stretch>
      </blipFill>
      <spPr>
        <a:xfrm>
          <a:off x="0" y="57807225"/>
          <a:ext cx="3895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312</row>
      <rowOff>9525</rowOff>
    </from>
    <to>
      <col>2</col>
      <colOff>2247900</colOff>
      <row>313</row>
      <rowOff>0</rowOff>
    </to>
    <pic>
      <nvPicPr>
        <cNvPr id="31" name="Imagen 30"/>
        <cNvPicPr>
          <a:picLocks noChangeAspect="1"/>
        </cNvPicPr>
      </nvPicPr>
      <blipFill>
        <a:blip r:embed="rId30"/>
        <a:stretch>
          <a:fillRect/>
        </a:stretch>
      </blipFill>
      <spPr>
        <a:xfrm>
          <a:off x="0" y="59712225"/>
          <a:ext cx="39052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322</row>
      <rowOff>19050</rowOff>
    </from>
    <to>
      <col>2</col>
      <colOff>2257425</colOff>
      <row>322</row>
      <rowOff>180975</rowOff>
    </to>
    <pic>
      <nvPicPr>
        <cNvPr id="32" name="Imagen 31"/>
        <cNvPicPr>
          <a:picLocks noChangeAspect="1"/>
        </cNvPicPr>
      </nvPicPr>
      <blipFill>
        <a:blip r:embed="rId31"/>
        <a:stretch>
          <a:fillRect/>
        </a:stretch>
      </blipFill>
      <spPr>
        <a:xfrm>
          <a:off x="0" y="61626750"/>
          <a:ext cx="3914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332</row>
      <rowOff>19050</rowOff>
    </from>
    <to>
      <col>2</col>
      <colOff>2247900</colOff>
      <row>333</row>
      <rowOff>0</rowOff>
    </to>
    <pic>
      <nvPicPr>
        <cNvPr id="33" name="Imagen 32"/>
        <cNvPicPr>
          <a:picLocks noChangeAspect="1"/>
        </cNvPicPr>
      </nvPicPr>
      <blipFill>
        <a:blip r:embed="rId32"/>
        <a:stretch>
          <a:fillRect/>
        </a:stretch>
      </blipFill>
      <spPr>
        <a:xfrm>
          <a:off x="0" y="63560325"/>
          <a:ext cx="3905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342</row>
      <rowOff>28575</rowOff>
    </from>
    <to>
      <col>2</col>
      <colOff>2257425</colOff>
      <row>343</row>
      <rowOff>0</rowOff>
    </to>
    <pic>
      <nvPicPr>
        <cNvPr id="34" name="Imagen 33"/>
        <cNvPicPr>
          <a:picLocks noChangeAspect="1"/>
        </cNvPicPr>
      </nvPicPr>
      <blipFill>
        <a:blip r:embed="rId33"/>
        <a:stretch>
          <a:fillRect/>
        </a:stretch>
      </blipFill>
      <spPr>
        <a:xfrm>
          <a:off x="0" y="65493900"/>
          <a:ext cx="3914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352</row>
      <rowOff>19050</rowOff>
    </from>
    <to>
      <col>2</col>
      <colOff>2247900</colOff>
      <row>352</row>
      <rowOff>171449</rowOff>
    </to>
    <pic>
      <nvPicPr>
        <cNvPr id="35" name="Imagen 34"/>
        <cNvPicPr>
          <a:picLocks noChangeAspect="1"/>
        </cNvPicPr>
      </nvPicPr>
      <blipFill>
        <a:blip r:embed="rId34"/>
        <a:stretch>
          <a:fillRect/>
        </a:stretch>
      </blipFill>
      <spPr>
        <a:xfrm>
          <a:off x="0" y="67389375"/>
          <a:ext cx="390525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362</row>
      <rowOff>19050</rowOff>
    </from>
    <to>
      <col>2</col>
      <colOff>2257425</colOff>
      <row>363</row>
      <rowOff>0</rowOff>
    </to>
    <pic>
      <nvPicPr>
        <cNvPr id="36" name="Imagen 35"/>
        <cNvPicPr>
          <a:picLocks noChangeAspect="1"/>
        </cNvPicPr>
      </nvPicPr>
      <blipFill>
        <a:blip r:embed="rId35"/>
        <a:stretch>
          <a:fillRect/>
        </a:stretch>
      </blipFill>
      <spPr>
        <a:xfrm>
          <a:off x="0" y="69303900"/>
          <a:ext cx="3914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372</row>
      <rowOff>28575</rowOff>
    </from>
    <to>
      <col>2</col>
      <colOff>2247900</colOff>
      <row>373</row>
      <rowOff>9525</rowOff>
    </to>
    <pic>
      <nvPicPr>
        <cNvPr id="37" name="Imagen 36"/>
        <cNvPicPr>
          <a:picLocks noChangeAspect="1"/>
        </cNvPicPr>
      </nvPicPr>
      <blipFill>
        <a:blip r:embed="rId36"/>
        <a:stretch>
          <a:fillRect/>
        </a:stretch>
      </blipFill>
      <spPr>
        <a:xfrm>
          <a:off x="0" y="71218425"/>
          <a:ext cx="3905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382</row>
      <rowOff>19051</rowOff>
    </from>
    <to>
      <col>2</col>
      <colOff>2247901</colOff>
      <row>382</row>
      <rowOff>180975</rowOff>
    </to>
    <pic>
      <nvPicPr>
        <cNvPr id="38" name="Imagen 37"/>
        <cNvPicPr>
          <a:picLocks noChangeAspect="1"/>
        </cNvPicPr>
      </nvPicPr>
      <blipFill>
        <a:blip r:embed="rId37"/>
        <a:stretch>
          <a:fillRect/>
        </a:stretch>
      </blipFill>
      <spPr>
        <a:xfrm>
          <a:off x="1" y="72942451"/>
          <a:ext cx="39052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391</row>
      <rowOff>19051</rowOff>
    </from>
    <to>
      <col>2</col>
      <colOff>2257425</colOff>
      <row>392</row>
      <rowOff>9525</rowOff>
    </to>
    <pic>
      <nvPicPr>
        <cNvPr id="39" name="Imagen 38"/>
        <cNvPicPr>
          <a:picLocks noChangeAspect="1"/>
        </cNvPicPr>
      </nvPicPr>
      <blipFill>
        <a:blip r:embed="rId38"/>
        <a:stretch>
          <a:fillRect/>
        </a:stretch>
      </blipFill>
      <spPr>
        <a:xfrm>
          <a:off x="0" y="74856976"/>
          <a:ext cx="39147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400</row>
      <rowOff>19051</rowOff>
    </from>
    <to>
      <col>2</col>
      <colOff>2247901</colOff>
      <row>401</row>
      <rowOff>9525</rowOff>
    </to>
    <pic>
      <nvPicPr>
        <cNvPr id="40" name="Imagen 39"/>
        <cNvPicPr>
          <a:picLocks noChangeAspect="1"/>
        </cNvPicPr>
      </nvPicPr>
      <blipFill>
        <a:blip r:embed="rId39"/>
        <a:stretch>
          <a:fillRect/>
        </a:stretch>
      </blipFill>
      <spPr>
        <a:xfrm>
          <a:off x="1" y="76581001"/>
          <a:ext cx="3905250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409</row>
      <rowOff>19051</rowOff>
    </from>
    <to>
      <col>2</col>
      <colOff>2238375</colOff>
      <row>409</row>
      <rowOff>180975</rowOff>
    </to>
    <pic>
      <nvPicPr>
        <cNvPr id="41" name="Imagen 40"/>
        <cNvPicPr>
          <a:picLocks noChangeAspect="1"/>
        </cNvPicPr>
      </nvPicPr>
      <blipFill>
        <a:blip r:embed="rId40"/>
        <a:stretch>
          <a:fillRect/>
        </a:stretch>
      </blipFill>
      <spPr>
        <a:xfrm>
          <a:off x="0" y="78305026"/>
          <a:ext cx="38957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418</row>
      <rowOff>19050</rowOff>
    </from>
    <to>
      <col>2</col>
      <colOff>2247901</colOff>
      <row>419</row>
      <rowOff>0</rowOff>
    </to>
    <pic>
      <nvPicPr>
        <cNvPr id="42" name="Imagen 41"/>
        <cNvPicPr>
          <a:picLocks noChangeAspect="1"/>
        </cNvPicPr>
      </nvPicPr>
      <blipFill>
        <a:blip r:embed="rId41"/>
        <a:stretch>
          <a:fillRect/>
        </a:stretch>
      </blipFill>
      <spPr>
        <a:xfrm>
          <a:off x="1" y="80048100"/>
          <a:ext cx="3905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428</row>
      <rowOff>19050</rowOff>
    </from>
    <to>
      <col>2</col>
      <colOff>2257425</colOff>
      <row>428</row>
      <rowOff>180975</rowOff>
    </to>
    <pic>
      <nvPicPr>
        <cNvPr id="43" name="Imagen 42"/>
        <cNvPicPr>
          <a:picLocks noChangeAspect="1"/>
        </cNvPicPr>
      </nvPicPr>
      <blipFill>
        <a:blip r:embed="rId42"/>
        <a:stretch>
          <a:fillRect/>
        </a:stretch>
      </blipFill>
      <spPr>
        <a:xfrm>
          <a:off x="0" y="81953100"/>
          <a:ext cx="3914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455</row>
      <rowOff>19050</rowOff>
    </from>
    <to>
      <col>2</col>
      <colOff>2257425</colOff>
      <row>455</row>
      <rowOff>190499</rowOff>
    </to>
    <pic>
      <nvPicPr>
        <cNvPr id="44" name="Imagen 43"/>
        <cNvPicPr>
          <a:picLocks noChangeAspect="1"/>
        </cNvPicPr>
      </nvPicPr>
      <blipFill>
        <a:blip r:embed="rId43"/>
        <a:stretch>
          <a:fillRect/>
        </a:stretch>
      </blipFill>
      <spPr>
        <a:xfrm>
          <a:off x="0" y="87096600"/>
          <a:ext cx="3914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465</row>
      <rowOff>19050</rowOff>
    </from>
    <to>
      <col>3</col>
      <colOff>0</colOff>
      <row>466</row>
      <rowOff>9525</rowOff>
    </to>
    <pic>
      <nvPicPr>
        <cNvPr id="45" name="Imagen 44"/>
        <cNvPicPr>
          <a:picLocks noChangeAspect="1"/>
        </cNvPicPr>
      </nvPicPr>
      <blipFill>
        <a:blip r:embed="rId44"/>
        <a:stretch>
          <a:fillRect/>
        </a:stretch>
      </blipFill>
      <spPr>
        <a:xfrm>
          <a:off x="0" y="89011125"/>
          <a:ext cx="392430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475</row>
      <rowOff>19050</rowOff>
    </from>
    <to>
      <col>2</col>
      <colOff>2257425</colOff>
      <row>476</row>
      <rowOff>0</rowOff>
    </to>
    <pic>
      <nvPicPr>
        <cNvPr id="46" name="Imagen 45"/>
        <cNvPicPr>
          <a:picLocks noChangeAspect="1"/>
        </cNvPicPr>
      </nvPicPr>
      <blipFill>
        <a:blip r:embed="rId45"/>
        <a:stretch>
          <a:fillRect/>
        </a:stretch>
      </blipFill>
      <spPr>
        <a:xfrm>
          <a:off x="0" y="90925650"/>
          <a:ext cx="3914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485</row>
      <rowOff>19050</rowOff>
    </from>
    <to>
      <col>3</col>
      <colOff>0</colOff>
      <row>486</row>
      <rowOff>0</rowOff>
    </to>
    <pic>
      <nvPicPr>
        <cNvPr id="47" name="Imagen 46"/>
        <cNvPicPr>
          <a:picLocks noChangeAspect="1"/>
        </cNvPicPr>
      </nvPicPr>
      <blipFill>
        <a:blip r:embed="rId46"/>
        <a:stretch>
          <a:fillRect/>
        </a:stretch>
      </blipFill>
      <spPr>
        <a:xfrm>
          <a:off x="0" y="92830650"/>
          <a:ext cx="3924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494</row>
      <rowOff>19050</rowOff>
    </from>
    <to>
      <col>3</col>
      <colOff>1</colOff>
      <row>495</row>
      <rowOff>0</rowOff>
    </to>
    <pic>
      <nvPicPr>
        <cNvPr id="48" name="Imagen 47"/>
        <cNvPicPr>
          <a:picLocks noChangeAspect="1"/>
        </cNvPicPr>
      </nvPicPr>
      <blipFill>
        <a:blip r:embed="rId47"/>
        <a:stretch>
          <a:fillRect/>
        </a:stretch>
      </blipFill>
      <spPr>
        <a:xfrm>
          <a:off x="1" y="94564200"/>
          <a:ext cx="3924300" cy="171450"/>
        </a:xfrm>
        <a:prstGeom prst="rect">
          <avLst/>
        </a:prstGeom>
        <a:ln>
          <a:prstDash val="solid"/>
        </a:ln>
      </spPr>
    </pic>
    <clientData/>
  </two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</colOff>
      <row>11</row>
      <rowOff>19050</rowOff>
    </from>
    <to>
      <col>2</col>
      <colOff>2476501</colOff>
      <row>11</row>
      <rowOff>182879</rowOff>
    </to>
    <pic>
      <nvPicPr>
        <cNvPr id="48" name="Imagen 47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" y="159143700"/>
          <a:ext cx="428625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30</row>
      <rowOff>19050</rowOff>
    </from>
    <to>
      <col>3</col>
      <colOff>1</colOff>
      <row>30</row>
      <rowOff>171450</rowOff>
    </to>
    <pic>
      <nvPicPr>
        <cNvPr id="49" name="Imagen 48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" y="162572700"/>
          <a:ext cx="430530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44</row>
      <rowOff>19051</rowOff>
    </from>
    <to>
      <col>3</col>
      <colOff>0</colOff>
      <row>44</row>
      <rowOff>180975</rowOff>
    </to>
    <pic>
      <nvPicPr>
        <cNvPr id="50" name="Imagen 49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165049201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60</row>
      <rowOff>19050</rowOff>
    </from>
    <to>
      <col>3</col>
      <colOff>1</colOff>
      <row>60</row>
      <rowOff>182879</rowOff>
    </to>
    <pic>
      <nvPicPr>
        <cNvPr id="51" name="Imagen 50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" y="168125775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80</row>
      <rowOff>9525</rowOff>
    </from>
    <to>
      <col>3</col>
      <colOff>0</colOff>
      <row>80</row>
      <rowOff>180974</rowOff>
    </to>
    <pic>
      <nvPicPr>
        <cNvPr id="52" name="Imagen 51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71926250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100</row>
      <rowOff>19051</rowOff>
    </from>
    <to>
      <col>2</col>
      <colOff>2486025</colOff>
      <row>100</row>
      <rowOff>180975</rowOff>
    </to>
    <pic>
      <nvPicPr>
        <cNvPr id="53" name="Imagen 52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74793276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127</row>
      <rowOff>19049</rowOff>
    </from>
    <to>
      <col>3</col>
      <colOff>0</colOff>
      <row>128</row>
      <rowOff>9524</rowOff>
    </to>
    <pic>
      <nvPicPr>
        <cNvPr id="54" name="Imagen 53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79765324"/>
          <a:ext cx="430530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142</row>
      <rowOff>19050</rowOff>
    </from>
    <to>
      <col>3</col>
      <colOff>1</colOff>
      <row>142</row>
      <rowOff>180975</rowOff>
    </to>
    <pic>
      <nvPicPr>
        <cNvPr id="55" name="Imagen 54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1" y="182241825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160</row>
      <rowOff>19050</rowOff>
    </from>
    <to>
      <col>2</col>
      <colOff>2466975</colOff>
      <row>160</row>
      <rowOff>180975</rowOff>
    </to>
    <pic>
      <nvPicPr>
        <cNvPr id="56" name="Imagen 55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185699400"/>
          <a:ext cx="42767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170</row>
      <rowOff>19050</rowOff>
    </from>
    <to>
      <col>2</col>
      <colOff>2486025</colOff>
      <row>170</row>
      <rowOff>171450</rowOff>
    </to>
    <pic>
      <nvPicPr>
        <cNvPr id="57" name="Imagen 56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187604400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189</row>
      <rowOff>19050</rowOff>
    </from>
    <to>
      <col>2</col>
      <colOff>2476501</colOff>
      <row>190</row>
      <rowOff>9525</rowOff>
    </to>
    <pic>
      <nvPicPr>
        <cNvPr id="58" name="Imagen 57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1" y="191433450"/>
          <a:ext cx="42862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203</row>
      <rowOff>19050</rowOff>
    </from>
    <to>
      <col>2</col>
      <colOff>2476500</colOff>
      <row>204</row>
      <rowOff>0</rowOff>
    </to>
    <pic>
      <nvPicPr>
        <cNvPr id="59" name="Imagen 58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19410045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81</row>
      <rowOff>9526</rowOff>
    </from>
    <to>
      <col>2</col>
      <colOff>2466975</colOff>
      <row>81</row>
      <rowOff>171450</rowOff>
    </to>
    <pic>
      <nvPicPr>
        <cNvPr id="60" name="Imagen 59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172526326"/>
          <a:ext cx="42767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101</row>
      <rowOff>0</rowOff>
    </from>
    <to>
      <col>2</col>
      <colOff>2486025</colOff>
      <row>101</row>
      <rowOff>171449</rowOff>
    </to>
    <pic>
      <nvPicPr>
        <cNvPr id="61" name="Imagen 60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17633632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223</row>
      <rowOff>19049</rowOff>
    </from>
    <to>
      <col>2</col>
      <colOff>2486025</colOff>
      <row>223</row>
      <rowOff>180974</rowOff>
    </to>
    <pic>
      <nvPicPr>
        <cNvPr id="62" name="Imagen 61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199682099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234</row>
      <rowOff>19050</rowOff>
    </from>
    <to>
      <col>2</col>
      <colOff>2476501</colOff>
      <row>234</row>
      <rowOff>180975</rowOff>
    </to>
    <pic>
      <nvPicPr>
        <cNvPr id="63" name="Imagen 62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1" y="20177760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255</row>
      <rowOff>19050</rowOff>
    </from>
    <to>
      <col>2</col>
      <colOff>2476501</colOff>
      <row>255</row>
      <rowOff>171450</rowOff>
    </to>
    <pic>
      <nvPicPr>
        <cNvPr id="64" name="Imagen 63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1" y="205797150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275</row>
      <rowOff>19051</rowOff>
    </from>
    <to>
      <col>3</col>
      <colOff>9525</colOff>
      <row>275</row>
      <rowOff>180975</rowOff>
    </to>
    <pic>
      <nvPicPr>
        <cNvPr id="65" name="Imagen 64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0" y="209607151"/>
          <a:ext cx="43148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288</row>
      <rowOff>19050</rowOff>
    </from>
    <to>
      <col>2</col>
      <colOff>2486025</colOff>
      <row>289</row>
      <rowOff>19050</rowOff>
    </to>
    <pic>
      <nvPicPr>
        <cNvPr id="66" name="Imagen 65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0" y="212083650"/>
          <a:ext cx="4295775" cy="190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310</row>
      <rowOff>19050</rowOff>
    </from>
    <to>
      <col>2</col>
      <colOff>2486025</colOff>
      <row>311</row>
      <rowOff>9525</rowOff>
    </to>
    <pic>
      <nvPicPr>
        <cNvPr id="67" name="Imagen 66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0" y="216293700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324</row>
      <rowOff>19050</rowOff>
    </from>
    <to>
      <col>2</col>
      <colOff>2476501</colOff>
      <row>325</row>
      <rowOff>0</rowOff>
    </to>
    <pic>
      <nvPicPr>
        <cNvPr id="68" name="Imagen 67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1" y="21896070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342</row>
      <rowOff>19051</rowOff>
    </from>
    <to>
      <col>3</col>
      <colOff>1</colOff>
      <row>343</row>
      <rowOff>9525</rowOff>
    </to>
    <pic>
      <nvPicPr>
        <cNvPr id="69" name="Imagen 68"/>
        <cNvPicPr>
          <a:picLocks noChangeAspect="1"/>
        </cNvPicPr>
      </nvPicPr>
      <blipFill>
        <a:blip r:embed="rId22"/>
        <a:stretch>
          <a:fillRect/>
        </a:stretch>
      </blipFill>
      <spPr>
        <a:xfrm>
          <a:off x="1" y="222418276"/>
          <a:ext cx="4305300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361</row>
      <rowOff>19050</rowOff>
    </from>
    <to>
      <col>2</col>
      <colOff>2486025</colOff>
      <row>362</row>
      <rowOff>0</rowOff>
    </to>
    <pic>
      <nvPicPr>
        <cNvPr id="70" name="Imagen 69"/>
        <cNvPicPr>
          <a:picLocks noChangeAspect="1"/>
        </cNvPicPr>
      </nvPicPr>
      <blipFill>
        <a:blip r:embed="rId23"/>
        <a:stretch>
          <a:fillRect/>
        </a:stretch>
      </blipFill>
      <spPr>
        <a:xfrm>
          <a:off x="0" y="22603777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381</row>
      <rowOff>19050</rowOff>
    </from>
    <to>
      <col>2</col>
      <colOff>2476501</colOff>
      <row>381</row>
      <rowOff>180975</rowOff>
    </to>
    <pic>
      <nvPicPr>
        <cNvPr id="71" name="Imagen 70"/>
        <cNvPicPr>
          <a:picLocks noChangeAspect="1"/>
        </cNvPicPr>
      </nvPicPr>
      <blipFill>
        <a:blip r:embed="rId24"/>
        <a:stretch>
          <a:fillRect/>
        </a:stretch>
      </blipFill>
      <spPr>
        <a:xfrm>
          <a:off x="1" y="22986682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396</row>
      <rowOff>19050</rowOff>
    </from>
    <to>
      <col>2</col>
      <colOff>2476501</colOff>
      <row>396</row>
      <rowOff>171450</rowOff>
    </to>
    <pic>
      <nvPicPr>
        <cNvPr id="72" name="Imagen 71"/>
        <cNvPicPr>
          <a:picLocks noChangeAspect="1"/>
        </cNvPicPr>
      </nvPicPr>
      <blipFill>
        <a:blip r:embed="rId25"/>
        <a:stretch>
          <a:fillRect/>
        </a:stretch>
      </blipFill>
      <spPr>
        <a:xfrm>
          <a:off x="1" y="232724325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417</row>
      <rowOff>19051</rowOff>
    </from>
    <to>
      <col>2</col>
      <colOff>2486025</colOff>
      <row>417</row>
      <rowOff>180975</rowOff>
    </to>
    <pic>
      <nvPicPr>
        <cNvPr id="73" name="Imagen 72"/>
        <cNvPicPr>
          <a:picLocks noChangeAspect="1"/>
        </cNvPicPr>
      </nvPicPr>
      <blipFill>
        <a:blip r:embed="rId26"/>
        <a:stretch>
          <a:fillRect/>
        </a:stretch>
      </blipFill>
      <spPr>
        <a:xfrm>
          <a:off x="0" y="236743876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429</row>
      <rowOff>19050</rowOff>
    </from>
    <to>
      <col>2</col>
      <colOff>2486025</colOff>
      <row>429</row>
      <rowOff>180975</rowOff>
    </to>
    <pic>
      <nvPicPr>
        <cNvPr id="74" name="Imagen 73"/>
        <cNvPicPr>
          <a:picLocks noChangeAspect="1"/>
        </cNvPicPr>
      </nvPicPr>
      <blipFill>
        <a:blip r:embed="rId27"/>
        <a:stretch>
          <a:fillRect/>
        </a:stretch>
      </blipFill>
      <spPr>
        <a:xfrm>
          <a:off x="0" y="23902987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451</row>
      <rowOff>9524</rowOff>
    </from>
    <to>
      <col>2</col>
      <colOff>2486025</colOff>
      <row>451</row>
      <rowOff>182879</rowOff>
    </to>
    <pic>
      <nvPicPr>
        <cNvPr id="75" name="Imagen 74"/>
        <cNvPicPr>
          <a:picLocks noChangeAspect="1"/>
        </cNvPicPr>
      </nvPicPr>
      <blipFill>
        <a:blip r:embed="rId28"/>
        <a:stretch>
          <a:fillRect/>
        </a:stretch>
      </blipFill>
      <spPr>
        <a:xfrm>
          <a:off x="0" y="243230399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464</row>
      <rowOff>19050</rowOff>
    </from>
    <to>
      <col>2</col>
      <colOff>2486025</colOff>
      <row>464</row>
      <rowOff>182879</rowOff>
    </to>
    <pic>
      <nvPicPr>
        <cNvPr id="76" name="Imagen 75"/>
        <cNvPicPr>
          <a:picLocks noChangeAspect="1"/>
        </cNvPicPr>
      </nvPicPr>
      <blipFill>
        <a:blip r:embed="rId29"/>
        <a:stretch>
          <a:fillRect/>
        </a:stretch>
      </blipFill>
      <spPr>
        <a:xfrm>
          <a:off x="0" y="24571642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515</row>
      <rowOff>9526</rowOff>
    </from>
    <to>
      <col>2</col>
      <colOff>2486025</colOff>
      <row>516</row>
      <rowOff>0</rowOff>
    </to>
    <pic>
      <nvPicPr>
        <cNvPr id="77" name="Imagen 76"/>
        <cNvPicPr>
          <a:picLocks noChangeAspect="1"/>
        </cNvPicPr>
      </nvPicPr>
      <blipFill>
        <a:blip r:embed="rId30"/>
        <a:stretch>
          <a:fillRect/>
        </a:stretch>
      </blipFill>
      <spPr>
        <a:xfrm>
          <a:off x="0" y="255441451"/>
          <a:ext cx="42957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532</row>
      <rowOff>19051</rowOff>
    </from>
    <to>
      <col>3</col>
      <colOff>9525</colOff>
      <row>532</row>
      <rowOff>180975</rowOff>
    </to>
    <pic>
      <nvPicPr>
        <cNvPr id="78" name="Imagen 77"/>
        <cNvPicPr>
          <a:picLocks noChangeAspect="1"/>
        </cNvPicPr>
      </nvPicPr>
      <blipFill>
        <a:blip r:embed="rId31"/>
        <a:stretch>
          <a:fillRect/>
        </a:stretch>
      </blipFill>
      <spPr>
        <a:xfrm>
          <a:off x="0" y="258689476"/>
          <a:ext cx="43148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550</row>
      <rowOff>19050</rowOff>
    </from>
    <to>
      <col>2</col>
      <colOff>2476500</colOff>
      <row>550</row>
      <rowOff>180975</rowOff>
    </to>
    <pic>
      <nvPicPr>
        <cNvPr id="79" name="Imagen 78"/>
        <cNvPicPr>
          <a:picLocks noChangeAspect="1"/>
        </cNvPicPr>
      </nvPicPr>
      <blipFill>
        <a:blip r:embed="rId32"/>
        <a:stretch>
          <a:fillRect/>
        </a:stretch>
      </blipFill>
      <spPr>
        <a:xfrm>
          <a:off x="0" y="26213752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563</row>
      <rowOff>19050</rowOff>
    </from>
    <to>
      <col>2</col>
      <colOff>2486025</colOff>
      <row>563</row>
      <rowOff>171450</rowOff>
    </to>
    <pic>
      <nvPicPr>
        <cNvPr id="80" name="Imagen 79"/>
        <cNvPicPr>
          <a:picLocks noChangeAspect="1"/>
        </cNvPicPr>
      </nvPicPr>
      <blipFill>
        <a:blip r:embed="rId33"/>
        <a:stretch>
          <a:fillRect/>
        </a:stretch>
      </blipFill>
      <spPr>
        <a:xfrm>
          <a:off x="0" y="264614025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582</row>
      <rowOff>19050</rowOff>
    </from>
    <to>
      <col>3</col>
      <colOff>1</colOff>
      <row>583</row>
      <rowOff>19049</rowOff>
    </to>
    <pic>
      <nvPicPr>
        <cNvPr id="2" name="Imagen 1"/>
        <cNvPicPr>
          <a:picLocks noChangeAspect="1"/>
        </cNvPicPr>
      </nvPicPr>
      <blipFill>
        <a:blip r:embed="rId34"/>
        <a:stretch>
          <a:fillRect/>
        </a:stretch>
      </blipFill>
      <spPr>
        <a:xfrm>
          <a:off x="1" y="111213900"/>
          <a:ext cx="4305300" cy="1904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599</row>
      <rowOff>28574</rowOff>
    </from>
    <to>
      <col>2</col>
      <colOff>2486025</colOff>
      <row>599</row>
      <rowOff>180975</rowOff>
    </to>
    <pic>
      <nvPicPr>
        <cNvPr id="3" name="Imagen 2"/>
        <cNvPicPr>
          <a:picLocks noChangeAspect="1"/>
        </cNvPicPr>
      </nvPicPr>
      <blipFill>
        <a:blip r:embed="rId35"/>
        <a:stretch>
          <a:fillRect/>
        </a:stretch>
      </blipFill>
      <spPr>
        <a:xfrm>
          <a:off x="0" y="114461924"/>
          <a:ext cx="4295775" cy="15240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640</row>
      <rowOff>28575</rowOff>
    </from>
    <to>
      <col>3</col>
      <colOff>1</colOff>
      <row>640</row>
      <rowOff>180975</rowOff>
    </to>
    <pic>
      <nvPicPr>
        <cNvPr id="4" name="Imagen 3"/>
        <cNvPicPr>
          <a:picLocks noChangeAspect="1"/>
        </cNvPicPr>
      </nvPicPr>
      <blipFill>
        <a:blip r:embed="rId36"/>
        <a:stretch>
          <a:fillRect/>
        </a:stretch>
      </blipFill>
      <spPr>
        <a:xfrm>
          <a:off x="1" y="122291475"/>
          <a:ext cx="430530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654</row>
      <rowOff>28575</rowOff>
    </from>
    <to>
      <col>3</col>
      <colOff>9525</colOff>
      <row>655</row>
      <rowOff>0</rowOff>
    </to>
    <pic>
      <nvPicPr>
        <cNvPr id="5" name="Imagen 4"/>
        <cNvPicPr>
          <a:picLocks noChangeAspect="1"/>
        </cNvPicPr>
      </nvPicPr>
      <blipFill>
        <a:blip r:embed="rId37"/>
        <a:stretch>
          <a:fillRect/>
        </a:stretch>
      </blipFill>
      <spPr>
        <a:xfrm>
          <a:off x="0" y="124958475"/>
          <a:ext cx="4314825" cy="161925"/>
        </a:xfrm>
        <a:prstGeom prst="rect">
          <avLst/>
        </a:prstGeom>
        <a:ln>
          <a:prstDash val="solid"/>
        </a:ln>
      </spPr>
    </pic>
    <clientData/>
  </twoCellAnchor>
</wsDr>
</file>

<file path=xl/drawings/drawing6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</colOff>
      <row>10</row>
      <rowOff>19051</rowOff>
    </from>
    <to>
      <col>2</col>
      <colOff>2457451</colOff>
      <row>10</row>
      <rowOff>180975</rowOff>
    </to>
    <pic>
      <nvPicPr>
        <cNvPr id="27" name="Imagen 26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" y="53797201"/>
          <a:ext cx="42672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</row>
      <rowOff>19050</rowOff>
    </from>
    <to>
      <col>3</col>
      <colOff>0</colOff>
      <row>20</row>
      <rowOff>171449</rowOff>
    </to>
    <pic>
      <nvPicPr>
        <cNvPr id="28" name="Imagen 27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55711725"/>
          <a:ext cx="427672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30</row>
      <rowOff>28575</rowOff>
    </from>
    <to>
      <col>2</col>
      <colOff>2457450</colOff>
      <row>31</row>
      <rowOff>9525</rowOff>
    </to>
    <pic>
      <nvPicPr>
        <cNvPr id="29" name="Imagen 28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57826275"/>
          <a:ext cx="42672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40</row>
      <rowOff>19050</rowOff>
    </from>
    <to>
      <col>2</col>
      <colOff>2457451</colOff>
      <row>40</row>
      <rowOff>182879</rowOff>
    </to>
    <pic>
      <nvPicPr>
        <cNvPr id="30" name="Imagen 29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" y="59721750"/>
          <a:ext cx="42672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51</row>
      <rowOff>19051</rowOff>
    </from>
    <to>
      <col>2</col>
      <colOff>2447925</colOff>
      <row>52</row>
      <rowOff>9525</rowOff>
    </to>
    <pic>
      <nvPicPr>
        <cNvPr id="31" name="Imagen 30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61817251"/>
          <a:ext cx="42576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61</row>
      <rowOff>19050</rowOff>
    </from>
    <to>
      <col>2</col>
      <colOff>2447925</colOff>
      <row>61</row>
      <rowOff>171449</rowOff>
    </to>
    <pic>
      <nvPicPr>
        <cNvPr id="32" name="Imagen 31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63750825"/>
          <a:ext cx="425767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70</row>
      <rowOff>28576</rowOff>
    </from>
    <to>
      <col>2</col>
      <colOff>2457450</colOff>
      <row>71</row>
      <rowOff>0</rowOff>
    </to>
    <pic>
      <nvPicPr>
        <cNvPr id="33" name="Imagen 32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65484376"/>
          <a:ext cx="42672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80</row>
      <rowOff>19049</rowOff>
    </from>
    <to>
      <col>2</col>
      <colOff>2447925</colOff>
      <row>80</row>
      <rowOff>180974</rowOff>
    </to>
    <pic>
      <nvPicPr>
        <cNvPr id="34" name="Imagen 33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67389374"/>
          <a:ext cx="42576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90</row>
      <rowOff>19050</rowOff>
    </from>
    <to>
      <col>2</col>
      <colOff>2457450</colOff>
      <row>90</row>
      <rowOff>182879</rowOff>
    </to>
    <pic>
      <nvPicPr>
        <cNvPr id="35" name="Imagen 34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69303900"/>
          <a:ext cx="42672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100</row>
      <rowOff>19050</rowOff>
    </from>
    <to>
      <col>2</col>
      <colOff>2457450</colOff>
      <row>101</row>
      <rowOff>0</rowOff>
    </to>
    <pic>
      <nvPicPr>
        <cNvPr id="36" name="Imagen 35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71208900"/>
          <a:ext cx="42672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110</row>
      <rowOff>19050</rowOff>
    </from>
    <to>
      <col>2</col>
      <colOff>2447925</colOff>
      <row>111</row>
      <rowOff>0</rowOff>
    </to>
    <pic>
      <nvPicPr>
        <cNvPr id="37" name="Imagen 36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73132950"/>
          <a:ext cx="42576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120</row>
      <rowOff>19050</rowOff>
    </from>
    <to>
      <col>2</col>
      <colOff>2447925</colOff>
      <row>120</row>
      <rowOff>171449</rowOff>
    </to>
    <pic>
      <nvPicPr>
        <cNvPr id="38" name="Imagen 37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75047475"/>
          <a:ext cx="425767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130</row>
      <rowOff>19050</rowOff>
    </from>
    <to>
      <col>2</col>
      <colOff>2428875</colOff>
      <row>130</row>
      <rowOff>171450</rowOff>
    </to>
    <pic>
      <nvPicPr>
        <cNvPr id="39" name="Imagen 38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76962000"/>
          <a:ext cx="423862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140</row>
      <rowOff>19051</rowOff>
    </from>
    <to>
      <col>3</col>
      <colOff>0</colOff>
      <row>140</row>
      <rowOff>161925</rowOff>
    </to>
    <pic>
      <nvPicPr>
        <cNvPr id="40" name="Imagen 39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78876526"/>
          <a:ext cx="4276725" cy="1428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150</row>
      <rowOff>19050</rowOff>
    </from>
    <to>
      <col>2</col>
      <colOff>2447925</colOff>
      <row>151</row>
      <rowOff>0</rowOff>
    </to>
    <pic>
      <nvPicPr>
        <cNvPr id="41" name="Imagen 40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80810100"/>
          <a:ext cx="42576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160</row>
      <rowOff>19050</rowOff>
    </from>
    <to>
      <col>3</col>
      <colOff>0</colOff>
      <row>161</row>
      <rowOff>0</rowOff>
    </to>
    <pic>
      <nvPicPr>
        <cNvPr id="42" name="Imagen 41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82715100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187</row>
      <rowOff>19050</rowOff>
    </from>
    <to>
      <col>2</col>
      <colOff>2438401</colOff>
      <row>187</row>
      <rowOff>180975</rowOff>
    </to>
    <pic>
      <nvPicPr>
        <cNvPr id="43" name="Imagen 42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1" y="87858600"/>
          <a:ext cx="42481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197</row>
      <rowOff>19050</rowOff>
    </from>
    <to>
      <col>2</col>
      <colOff>2447925</colOff>
      <row>197</row>
      <rowOff>171450</rowOff>
    </to>
    <pic>
      <nvPicPr>
        <cNvPr id="44" name="Imagen 43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0" y="89773125"/>
          <a:ext cx="42576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207</row>
      <rowOff>19049</rowOff>
    </from>
    <to>
      <col>2</col>
      <colOff>2438401</colOff>
      <row>207</row>
      <rowOff>180974</rowOff>
    </to>
    <pic>
      <nvPicPr>
        <cNvPr id="2" name="Imagen 1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1" y="39614474"/>
          <a:ext cx="42481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217</row>
      <rowOff>9525</rowOff>
    </from>
    <to>
      <col>2</col>
      <colOff>2457450</colOff>
      <row>217</row>
      <rowOff>171450</rowOff>
    </to>
    <pic>
      <nvPicPr>
        <cNvPr id="3" name="Imagen 2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0" y="41509950"/>
          <a:ext cx="42672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227</row>
      <rowOff>19050</rowOff>
    </from>
    <to>
      <col>2</col>
      <colOff>2447925</colOff>
      <row>228</row>
      <rowOff>0</rowOff>
    </to>
    <pic>
      <nvPicPr>
        <cNvPr id="4" name="Imagen 3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0" y="43443525"/>
          <a:ext cx="4257675" cy="171450"/>
        </a:xfrm>
        <a:prstGeom prst="rect">
          <avLst/>
        </a:prstGeom>
        <a:ln>
          <a:prstDash val="solid"/>
        </a:ln>
      </spPr>
    </pic>
    <clientData/>
  </twoCellAnchor>
</wsDr>
</file>

<file path=xl/drawings/drawing7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37</row>
      <rowOff>28575</rowOff>
    </from>
    <to>
      <col>2</col>
      <colOff>2493645</colOff>
      <row>37</row>
      <rowOff>180974</rowOff>
    </to>
    <pic>
      <nvPicPr>
        <cNvPr id="91" name="Imagen 90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470468325"/>
          <a:ext cx="430530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38</row>
      <rowOff>9525</rowOff>
    </from>
    <to>
      <col>2</col>
      <colOff>2478405</colOff>
      <row>38</row>
      <rowOff>180975</rowOff>
    </to>
    <pic>
      <nvPicPr>
        <cNvPr id="92" name="Imagen 91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47063977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50</row>
      <rowOff>19050</rowOff>
    </from>
    <to>
      <col>2</col>
      <colOff>2493645</colOff>
      <row>50</row>
      <rowOff>180975</rowOff>
    </to>
    <pic>
      <nvPicPr>
        <cNvPr id="93" name="Imagen 92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472935300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110</row>
      <rowOff>19050</rowOff>
    </from>
    <to>
      <col>2</col>
      <colOff>2468881</colOff>
      <row>111</row>
      <rowOff>0</rowOff>
    </to>
    <pic>
      <nvPicPr>
        <cNvPr id="94" name="Imagen 93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1" y="484412925"/>
          <a:ext cx="42862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51</row>
      <rowOff>9525</rowOff>
    </from>
    <to>
      <col>2</col>
      <colOff>2478405</colOff>
      <row>51</row>
      <rowOff>180974</rowOff>
    </to>
    <pic>
      <nvPicPr>
        <cNvPr id="95" name="Imagen 94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47314485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127</row>
      <rowOff>28576</rowOff>
    </from>
    <to>
      <col>2</col>
      <colOff>2468880</colOff>
      <row>127</row>
      <rowOff>180976</rowOff>
    </to>
    <pic>
      <nvPicPr>
        <cNvPr id="96" name="Imagen 95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487689526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190</row>
      <rowOff>19050</rowOff>
    </from>
    <to>
      <col>2</col>
      <colOff>2478405</colOff>
      <row>191</row>
      <rowOff>9525</rowOff>
    </to>
    <pic>
      <nvPicPr>
        <cNvPr id="97" name="Imagen 96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499081425"/>
          <a:ext cx="4295775" cy="190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202</row>
      <rowOff>19050</rowOff>
    </from>
    <to>
      <col>2</col>
      <colOff>2493645</colOff>
      <row>202</row>
      <rowOff>180975</rowOff>
    </to>
    <pic>
      <nvPicPr>
        <cNvPr id="98" name="Imagen 97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501176925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229</row>
      <rowOff>28575</rowOff>
    </from>
    <to>
      <col>2</col>
      <colOff>2459355</colOff>
      <row>229</row>
      <rowOff>191224</rowOff>
    </to>
    <pic>
      <nvPicPr>
        <cNvPr id="99" name="Imagen 98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506139450"/>
          <a:ext cx="4276725" cy="1626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111</row>
      <rowOff>19050</rowOff>
    </from>
    <to>
      <col>2</col>
      <colOff>2468879</colOff>
      <row>111</row>
      <rowOff>190500</rowOff>
    </to>
    <pic>
      <nvPicPr>
        <cNvPr id="100" name="Imagen 99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484612950"/>
          <a:ext cx="4286249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191</row>
      <rowOff>28574</rowOff>
    </from>
    <to>
      <col>3</col>
      <colOff>1905</colOff>
      <row>191</row>
      <rowOff>181777</rowOff>
    </to>
    <pic>
      <nvPicPr>
        <cNvPr id="101" name="Imagen 100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499490999"/>
          <a:ext cx="4314825" cy="153203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203</row>
      <rowOff>19049</rowOff>
    </from>
    <to>
      <col>3</col>
      <colOff>11430</colOff>
      <row>203</row>
      <rowOff>180974</rowOff>
    </to>
    <pic>
      <nvPicPr>
        <cNvPr id="102" name="Imagen 101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501767474"/>
          <a:ext cx="43243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230</row>
      <rowOff>19050</rowOff>
    </from>
    <to>
      <col>2</col>
      <colOff>2493645</colOff>
      <row>230</row>
      <rowOff>180975</rowOff>
    </to>
    <pic>
      <nvPicPr>
        <cNvPr id="103" name="Imagen 102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506910975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247</row>
      <rowOff>19051</rowOff>
    </from>
    <to>
      <col>2</col>
      <colOff>2493646</colOff>
      <row>247</row>
      <rowOff>171451</rowOff>
    </to>
    <pic>
      <nvPicPr>
        <cNvPr id="104" name="Imagen 103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1" y="510540001"/>
          <a:ext cx="430530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318</row>
      <rowOff>19050</rowOff>
    </from>
    <to>
      <col>2</col>
      <colOff>2493645</colOff>
      <row>318</row>
      <rowOff>182879</rowOff>
    </to>
    <pic>
      <nvPicPr>
        <cNvPr id="106" name="Imagen 105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524132175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335</row>
      <rowOff>19050</rowOff>
    </from>
    <to>
      <col>2</col>
      <colOff>2478405</colOff>
      <row>336</row>
      <rowOff>0</rowOff>
    </to>
    <pic>
      <nvPicPr>
        <cNvPr id="107" name="Imagen 106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0" y="52737067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393</row>
      <rowOff>19050</rowOff>
    </from>
    <to>
      <col>2</col>
      <colOff>2493646</colOff>
      <row>393</row>
      <rowOff>190500</rowOff>
    </to>
    <pic>
      <nvPicPr>
        <cNvPr id="108" name="Imagen 107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1" y="538419675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394</row>
      <rowOff>9525</rowOff>
    </from>
    <to>
      <col>2</col>
      <colOff>2493645</colOff>
      <row>394</row>
      <rowOff>171449</rowOff>
    </to>
    <pic>
      <nvPicPr>
        <cNvPr id="109" name="Imagen 108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0" y="538619700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403</row>
      <rowOff>19050</rowOff>
    </from>
    <to>
      <col>2</col>
      <colOff>2493646</colOff>
      <row>404</row>
      <rowOff>19049</rowOff>
    </to>
    <pic>
      <nvPicPr>
        <cNvPr id="110" name="Imagen 109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1" y="540343725"/>
          <a:ext cx="4305300" cy="1904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475</row>
      <rowOff>19050</rowOff>
    </from>
    <to>
      <col>2</col>
      <colOff>2478405</colOff>
      <row>475</row>
      <rowOff>180975</rowOff>
    </to>
    <pic>
      <nvPicPr>
        <cNvPr id="111" name="Imagen 110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0" y="55405972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476</row>
      <rowOff>0</rowOff>
    </from>
    <to>
      <col>2</col>
      <colOff>2493645</colOff>
      <row>476</row>
      <rowOff>190499</rowOff>
    </to>
    <pic>
      <nvPicPr>
        <cNvPr id="112" name="Imagen 111"/>
        <cNvPicPr>
          <a:picLocks noChangeAspect="1"/>
        </cNvPicPr>
      </nvPicPr>
      <blipFill>
        <a:blip r:embed="rId22"/>
        <a:stretch>
          <a:fillRect/>
        </a:stretch>
      </blipFill>
      <spPr>
        <a:xfrm>
          <a:off x="0" y="554250225"/>
          <a:ext cx="4305300" cy="1904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497</row>
      <rowOff>19051</rowOff>
    </from>
    <to>
      <col>2</col>
      <colOff>2478405</colOff>
      <row>497</row>
      <rowOff>180975</rowOff>
    </to>
    <pic>
      <nvPicPr>
        <cNvPr id="114" name="Imagen 113"/>
        <cNvPicPr>
          <a:picLocks noChangeAspect="1"/>
        </cNvPicPr>
      </nvPicPr>
      <blipFill>
        <a:blip r:embed="rId23"/>
        <a:stretch>
          <a:fillRect/>
        </a:stretch>
      </blipFill>
      <spPr>
        <a:xfrm>
          <a:off x="0" y="558279301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594</row>
      <rowOff>19050</rowOff>
    </from>
    <to>
      <col>3</col>
      <colOff>1905</colOff>
      <row>594</row>
      <rowOff>190500</rowOff>
    </to>
    <pic>
      <nvPicPr>
        <cNvPr id="115" name="Imagen 114"/>
        <cNvPicPr>
          <a:picLocks noChangeAspect="1"/>
        </cNvPicPr>
      </nvPicPr>
      <blipFill>
        <a:blip r:embed="rId24"/>
        <a:stretch>
          <a:fillRect/>
        </a:stretch>
      </blipFill>
      <spPr>
        <a:xfrm>
          <a:off x="0" y="576567300"/>
          <a:ext cx="43148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595</row>
      <rowOff>9525</rowOff>
    </from>
    <to>
      <col>3</col>
      <colOff>20955</colOff>
      <row>595</row>
      <rowOff>180975</rowOff>
    </to>
    <pic>
      <nvPicPr>
        <cNvPr id="116" name="Imagen 115"/>
        <cNvPicPr>
          <a:picLocks noChangeAspect="1"/>
        </cNvPicPr>
      </nvPicPr>
      <blipFill>
        <a:blip r:embed="rId25"/>
        <a:stretch>
          <a:fillRect/>
        </a:stretch>
      </blipFill>
      <spPr>
        <a:xfrm>
          <a:off x="0" y="576748275"/>
          <a:ext cx="43338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498</row>
      <rowOff>28575</rowOff>
    </from>
    <to>
      <col>2</col>
      <colOff>2493645</colOff>
      <row>498</row>
      <rowOff>180974</rowOff>
    </to>
    <pic>
      <nvPicPr>
        <cNvPr id="117" name="Imagen 116"/>
        <cNvPicPr>
          <a:picLocks noChangeAspect="1"/>
        </cNvPicPr>
      </nvPicPr>
      <blipFill>
        <a:blip r:embed="rId26"/>
        <a:stretch>
          <a:fillRect/>
        </a:stretch>
      </blipFill>
      <spPr>
        <a:xfrm>
          <a:off x="0" y="558479325"/>
          <a:ext cx="430530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607</row>
      <rowOff>19050</rowOff>
    </from>
    <to>
      <col>2</col>
      <colOff>2459355</colOff>
      <row>607</row>
      <rowOff>190500</rowOff>
    </to>
    <pic>
      <nvPicPr>
        <cNvPr id="113" name="Imagen 112"/>
        <cNvPicPr>
          <a:picLocks noChangeAspect="1"/>
        </cNvPicPr>
      </nvPicPr>
      <blipFill>
        <a:blip r:embed="rId27"/>
        <a:stretch>
          <a:fillRect/>
        </a:stretch>
      </blipFill>
      <spPr>
        <a:xfrm>
          <a:off x="0" y="579272400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669</row>
      <rowOff>9525</rowOff>
    </from>
    <to>
      <col>2</col>
      <colOff>2493646</colOff>
      <row>669</row>
      <rowOff>180974</rowOff>
    </to>
    <pic>
      <nvPicPr>
        <cNvPr id="118" name="Imagen 117"/>
        <cNvPicPr>
          <a:picLocks noChangeAspect="1"/>
        </cNvPicPr>
      </nvPicPr>
      <blipFill>
        <a:blip r:embed="rId28"/>
        <a:stretch>
          <a:fillRect/>
        </a:stretch>
      </blipFill>
      <spPr>
        <a:xfrm>
          <a:off x="1" y="590883375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685</row>
      <rowOff>28575</rowOff>
    </from>
    <to>
      <col>2</col>
      <colOff>2468881</colOff>
      <row>686</row>
      <rowOff>19050</rowOff>
    </to>
    <pic>
      <nvPicPr>
        <cNvPr id="119" name="Imagen 118"/>
        <cNvPicPr>
          <a:picLocks noChangeAspect="1"/>
        </cNvPicPr>
      </nvPicPr>
      <blipFill>
        <a:blip r:embed="rId29"/>
        <a:stretch>
          <a:fillRect/>
        </a:stretch>
      </blipFill>
      <spPr>
        <a:xfrm>
          <a:off x="1" y="593759925"/>
          <a:ext cx="4286250" cy="190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732</row>
      <rowOff>19050</rowOff>
    </from>
    <to>
      <col>2</col>
      <colOff>2478405</colOff>
      <row>732</row>
      <rowOff>161469</rowOff>
    </to>
    <pic>
      <nvPicPr>
        <cNvPr id="120" name="Imagen 119"/>
        <cNvPicPr>
          <a:picLocks noChangeAspect="1"/>
        </cNvPicPr>
      </nvPicPr>
      <blipFill>
        <a:blip r:embed="rId30"/>
        <a:stretch>
          <a:fillRect/>
        </a:stretch>
      </blipFill>
      <spPr>
        <a:xfrm>
          <a:off x="0" y="602513400"/>
          <a:ext cx="4295775" cy="14241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608</row>
      <rowOff>19050</rowOff>
    </from>
    <to>
      <col>2</col>
      <colOff>2459355</colOff>
      <row>608</row>
      <rowOff>190499</rowOff>
    </to>
    <pic>
      <nvPicPr>
        <cNvPr id="121" name="Imagen 120"/>
        <cNvPicPr>
          <a:picLocks noChangeAspect="1"/>
        </cNvPicPr>
      </nvPicPr>
      <blipFill>
        <a:blip r:embed="rId31"/>
        <a:stretch>
          <a:fillRect/>
        </a:stretch>
      </blipFill>
      <spPr>
        <a:xfrm>
          <a:off x="0" y="579481950"/>
          <a:ext cx="42767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670</row>
      <rowOff>19050</rowOff>
    </from>
    <to>
      <col>2</col>
      <colOff>2459355</colOff>
      <row>670</row>
      <rowOff>190500</rowOff>
    </to>
    <pic>
      <nvPicPr>
        <cNvPr id="122" name="Imagen 121"/>
        <cNvPicPr>
          <a:picLocks noChangeAspect="1"/>
        </cNvPicPr>
      </nvPicPr>
      <blipFill>
        <a:blip r:embed="rId32"/>
        <a:stretch>
          <a:fillRect/>
        </a:stretch>
      </blipFill>
      <spPr>
        <a:xfrm>
          <a:off x="0" y="591312000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686</row>
      <rowOff>9525</rowOff>
    </from>
    <to>
      <col>2</col>
      <colOff>2468880</colOff>
      <row>686</row>
      <rowOff>180974</rowOff>
    </to>
    <pic>
      <nvPicPr>
        <cNvPr id="123" name="Imagen 122"/>
        <cNvPicPr>
          <a:picLocks noChangeAspect="1"/>
        </cNvPicPr>
      </nvPicPr>
      <blipFill>
        <a:blip r:embed="rId33"/>
        <a:stretch>
          <a:fillRect/>
        </a:stretch>
      </blipFill>
      <spPr>
        <a:xfrm>
          <a:off x="0" y="594331425"/>
          <a:ext cx="428625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733</row>
      <rowOff>0</rowOff>
    </from>
    <to>
      <col>3</col>
      <colOff>1905</colOff>
      <row>733</row>
      <rowOff>171450</rowOff>
    </to>
    <pic>
      <nvPicPr>
        <cNvPr id="124" name="Imagen 123"/>
        <cNvPicPr>
          <a:picLocks noChangeAspect="1"/>
        </cNvPicPr>
      </nvPicPr>
      <blipFill>
        <a:blip r:embed="rId34"/>
        <a:stretch>
          <a:fillRect/>
        </a:stretch>
      </blipFill>
      <spPr>
        <a:xfrm>
          <a:off x="0" y="603275400"/>
          <a:ext cx="43148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754</row>
      <rowOff>19050</rowOff>
    </from>
    <to>
      <col>2</col>
      <colOff>2478405</colOff>
      <row>755</row>
      <rowOff>0</rowOff>
    </to>
    <pic>
      <nvPicPr>
        <cNvPr id="125" name="Imagen 124"/>
        <cNvPicPr>
          <a:picLocks noChangeAspect="1"/>
        </cNvPicPr>
      </nvPicPr>
      <blipFill>
        <a:blip r:embed="rId35"/>
        <a:stretch>
          <a:fillRect/>
        </a:stretch>
      </blipFill>
      <spPr>
        <a:xfrm>
          <a:off x="0" y="607314000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830</row>
      <rowOff>19050</rowOff>
    </from>
    <to>
      <col>2</col>
      <colOff>2468881</colOff>
      <row>830</row>
      <rowOff>190500</rowOff>
    </to>
    <pic>
      <nvPicPr>
        <cNvPr id="126" name="Imagen 125"/>
        <cNvPicPr>
          <a:picLocks noChangeAspect="1"/>
        </cNvPicPr>
      </nvPicPr>
      <blipFill>
        <a:blip r:embed="rId36"/>
        <a:stretch>
          <a:fillRect/>
        </a:stretch>
      </blipFill>
      <spPr>
        <a:xfrm>
          <a:off x="1" y="62160150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831</row>
      <rowOff>9525</rowOff>
    </from>
    <to>
      <col>2</col>
      <colOff>2468880</colOff>
      <row>831</row>
      <rowOff>180975</rowOff>
    </to>
    <pic>
      <nvPicPr>
        <cNvPr id="127" name="Imagen 126"/>
        <cNvPicPr>
          <a:picLocks noChangeAspect="1"/>
        </cNvPicPr>
      </nvPicPr>
      <blipFill>
        <a:blip r:embed="rId37"/>
        <a:stretch>
          <a:fillRect/>
        </a:stretch>
      </blipFill>
      <spPr>
        <a:xfrm>
          <a:off x="0" y="62182057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755</row>
      <rowOff>9526</rowOff>
    </from>
    <to>
      <col>2</col>
      <colOff>2449830</colOff>
      <row>755</row>
      <rowOff>190500</rowOff>
    </to>
    <pic>
      <nvPicPr>
        <cNvPr id="128" name="Imagen 127"/>
        <cNvPicPr>
          <a:picLocks noChangeAspect="1"/>
        </cNvPicPr>
      </nvPicPr>
      <blipFill>
        <a:blip r:embed="rId38"/>
        <a:stretch>
          <a:fillRect/>
        </a:stretch>
      </blipFill>
      <spPr>
        <a:xfrm>
          <a:off x="0" y="607533076"/>
          <a:ext cx="4267200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843</row>
      <rowOff>19050</rowOff>
    </from>
    <to>
      <col>2</col>
      <colOff>2468881</colOff>
      <row>844</row>
      <rowOff>0</rowOff>
    </to>
    <pic>
      <nvPicPr>
        <cNvPr id="129" name="Imagen 128"/>
        <cNvPicPr>
          <a:picLocks noChangeAspect="1"/>
        </cNvPicPr>
      </nvPicPr>
      <blipFill>
        <a:blip r:embed="rId39"/>
        <a:stretch>
          <a:fillRect/>
        </a:stretch>
      </blipFill>
      <spPr>
        <a:xfrm>
          <a:off x="1" y="624344700"/>
          <a:ext cx="42862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897</row>
      <rowOff>19050</rowOff>
    </from>
    <to>
      <col>2</col>
      <colOff>2493646</colOff>
      <row>897</row>
      <rowOff>180975</rowOff>
    </to>
    <pic>
      <nvPicPr>
        <cNvPr id="130" name="Imagen 129"/>
        <cNvPicPr>
          <a:picLocks noChangeAspect="1"/>
        </cNvPicPr>
      </nvPicPr>
      <blipFill>
        <a:blip r:embed="rId40"/>
        <a:stretch>
          <a:fillRect/>
        </a:stretch>
      </blipFill>
      <spPr>
        <a:xfrm>
          <a:off x="1" y="634441200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898</row>
      <rowOff>9525</rowOff>
    </from>
    <to>
      <col>3</col>
      <colOff>11430</colOff>
      <row>898</row>
      <rowOff>180975</rowOff>
    </to>
    <pic>
      <nvPicPr>
        <cNvPr id="131" name="Imagen 130"/>
        <cNvPicPr>
          <a:picLocks noChangeAspect="1"/>
        </cNvPicPr>
      </nvPicPr>
      <blipFill>
        <a:blip r:embed="rId41"/>
        <a:stretch>
          <a:fillRect/>
        </a:stretch>
      </blipFill>
      <spPr>
        <a:xfrm>
          <a:off x="0" y="634641225"/>
          <a:ext cx="43243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844</row>
      <rowOff>9525</rowOff>
    </from>
    <to>
      <col>2</col>
      <colOff>2468880</colOff>
      <row>845</row>
      <rowOff>0</rowOff>
    </to>
    <pic>
      <nvPicPr>
        <cNvPr id="132" name="Imagen 131"/>
        <cNvPicPr>
          <a:picLocks noChangeAspect="1"/>
        </cNvPicPr>
      </nvPicPr>
      <blipFill>
        <a:blip r:embed="rId42"/>
        <a:stretch>
          <a:fillRect/>
        </a:stretch>
      </blipFill>
      <spPr>
        <a:xfrm>
          <a:off x="0" y="624544725"/>
          <a:ext cx="4286250" cy="190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918</row>
      <rowOff>19050</rowOff>
    </from>
    <to>
      <col>2</col>
      <colOff>2478405</colOff>
      <row>919</row>
      <rowOff>0</rowOff>
    </to>
    <pic>
      <nvPicPr>
        <cNvPr id="133" name="Imagen 132"/>
        <cNvPicPr>
          <a:picLocks noChangeAspect="1"/>
        </cNvPicPr>
      </nvPicPr>
      <blipFill>
        <a:blip r:embed="rId43"/>
        <a:stretch>
          <a:fillRect/>
        </a:stretch>
      </blipFill>
      <spPr>
        <a:xfrm>
          <a:off x="0" y="63867030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999</row>
      <rowOff>19050</rowOff>
    </from>
    <to>
      <col>2</col>
      <colOff>2468881</colOff>
      <row>1000</row>
      <rowOff>0</rowOff>
    </to>
    <pic>
      <nvPicPr>
        <cNvPr id="134" name="Imagen 133"/>
        <cNvPicPr>
          <a:picLocks noChangeAspect="1"/>
        </cNvPicPr>
      </nvPicPr>
      <blipFill>
        <a:blip r:embed="rId44"/>
        <a:stretch>
          <a:fillRect/>
        </a:stretch>
      </blipFill>
      <spPr>
        <a:xfrm>
          <a:off x="1" y="65410080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1068</row>
      <rowOff>19051</rowOff>
    </from>
    <to>
      <col>2</col>
      <colOff>2493645</colOff>
      <row>1068</row>
      <rowOff>190500</rowOff>
    </to>
    <pic>
      <nvPicPr>
        <cNvPr id="135" name="Imagen 134"/>
        <cNvPicPr>
          <a:picLocks noChangeAspect="1"/>
        </cNvPicPr>
      </nvPicPr>
      <blipFill>
        <a:blip r:embed="rId45"/>
        <a:stretch>
          <a:fillRect/>
        </a:stretch>
      </blipFill>
      <spPr>
        <a:xfrm>
          <a:off x="0" y="667273876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1093</row>
      <rowOff>19050</rowOff>
    </from>
    <to>
      <col>2</col>
      <colOff>2449831</colOff>
      <row>1093</row>
      <rowOff>190500</rowOff>
    </to>
    <pic>
      <nvPicPr>
        <cNvPr id="136" name="Imagen 135"/>
        <cNvPicPr>
          <a:picLocks noChangeAspect="1"/>
        </cNvPicPr>
      </nvPicPr>
      <blipFill>
        <a:blip r:embed="rId46"/>
        <a:stretch>
          <a:fillRect/>
        </a:stretch>
      </blipFill>
      <spPr>
        <a:xfrm>
          <a:off x="1" y="671845875"/>
          <a:ext cx="42672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1139</row>
      <rowOff>19050</rowOff>
    </from>
    <to>
      <col>2</col>
      <colOff>2478405</colOff>
      <row>1139</row>
      <rowOff>190500</rowOff>
    </to>
    <pic>
      <nvPicPr>
        <cNvPr id="137" name="Imagen 136"/>
        <cNvPicPr>
          <a:picLocks noChangeAspect="1"/>
        </cNvPicPr>
      </nvPicPr>
      <blipFill>
        <a:blip r:embed="rId47"/>
        <a:stretch>
          <a:fillRect/>
        </a:stretch>
      </blipFill>
      <spPr>
        <a:xfrm>
          <a:off x="0" y="68060887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1069</row>
      <rowOff>0</rowOff>
    </from>
    <to>
      <col>2</col>
      <colOff>2493645</colOff>
      <row>1069</row>
      <rowOff>180975</rowOff>
    </to>
    <pic>
      <nvPicPr>
        <cNvPr id="138" name="Imagen 137"/>
        <cNvPicPr>
          <a:picLocks noChangeAspect="1"/>
        </cNvPicPr>
      </nvPicPr>
      <blipFill>
        <a:blip r:embed="rId48"/>
        <a:stretch>
          <a:fillRect/>
        </a:stretch>
      </blipFill>
      <spPr>
        <a:xfrm>
          <a:off x="1" y="667454850"/>
          <a:ext cx="4305299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1164</row>
      <rowOff>19051</rowOff>
    </from>
    <to>
      <col>2</col>
      <colOff>2493646</colOff>
      <row>1164</row>
      <rowOff>180975</rowOff>
    </to>
    <pic>
      <nvPicPr>
        <cNvPr id="139" name="Imagen 138"/>
        <cNvPicPr>
          <a:picLocks noChangeAspect="1"/>
        </cNvPicPr>
      </nvPicPr>
      <blipFill>
        <a:blip r:embed="rId49"/>
        <a:stretch>
          <a:fillRect/>
        </a:stretch>
      </blipFill>
      <spPr>
        <a:xfrm>
          <a:off x="1" y="685599976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1231</row>
      <rowOff>19051</rowOff>
    </from>
    <to>
      <col>2</col>
      <colOff>2468881</colOff>
      <row>1232</row>
      <rowOff>0</rowOff>
    </to>
    <pic>
      <nvPicPr>
        <cNvPr id="140" name="Imagen 139"/>
        <cNvPicPr>
          <a:picLocks noChangeAspect="1"/>
        </cNvPicPr>
      </nvPicPr>
      <blipFill>
        <a:blip r:embed="rId50"/>
        <a:stretch>
          <a:fillRect/>
        </a:stretch>
      </blipFill>
      <spPr>
        <a:xfrm>
          <a:off x="1" y="698172976"/>
          <a:ext cx="4286250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1251</row>
      <rowOff>28575</rowOff>
    </from>
    <to>
      <col>2</col>
      <colOff>2459355</colOff>
      <row>1252</row>
      <rowOff>0</rowOff>
    </to>
    <pic>
      <nvPicPr>
        <cNvPr id="141" name="Imagen 140"/>
        <cNvPicPr>
          <a:picLocks noChangeAspect="1"/>
        </cNvPicPr>
      </nvPicPr>
      <blipFill>
        <a:blip r:embed="rId51"/>
        <a:stretch>
          <a:fillRect/>
        </a:stretch>
      </blipFill>
      <spPr>
        <a:xfrm>
          <a:off x="0" y="701802000"/>
          <a:ext cx="42767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1276</row>
      <rowOff>19051</rowOff>
    </from>
    <to>
      <col>2</col>
      <colOff>2478405</colOff>
      <row>1276</row>
      <rowOff>180975</rowOff>
    </to>
    <pic>
      <nvPicPr>
        <cNvPr id="142" name="Imagen 141"/>
        <cNvPicPr>
          <a:picLocks noChangeAspect="1"/>
        </cNvPicPr>
      </nvPicPr>
      <blipFill>
        <a:blip r:embed="rId52"/>
        <a:stretch>
          <a:fillRect/>
        </a:stretch>
      </blipFill>
      <spPr>
        <a:xfrm>
          <a:off x="0" y="706554976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1165</row>
      <rowOff>0</rowOff>
    </from>
    <to>
      <col>2</col>
      <colOff>2478405</colOff>
      <row>1165</row>
      <rowOff>190499</rowOff>
    </to>
    <pic>
      <nvPicPr>
        <cNvPr id="143" name="Imagen 142"/>
        <cNvPicPr>
          <a:picLocks noChangeAspect="1"/>
        </cNvPicPr>
      </nvPicPr>
      <blipFill>
        <a:blip r:embed="rId53"/>
        <a:stretch>
          <a:fillRect/>
        </a:stretch>
      </blipFill>
      <spPr>
        <a:xfrm>
          <a:off x="0" y="685790475"/>
          <a:ext cx="4295775" cy="1904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1232</row>
      <rowOff>19050</rowOff>
    </from>
    <to>
      <col>2</col>
      <colOff>2478405</colOff>
      <row>1232</row>
      <rowOff>171449</rowOff>
    </to>
    <pic>
      <nvPicPr>
        <cNvPr id="144" name="Imagen 143"/>
        <cNvPicPr>
          <a:picLocks noChangeAspect="1"/>
        </cNvPicPr>
      </nvPicPr>
      <blipFill>
        <a:blip r:embed="rId54"/>
        <a:stretch>
          <a:fillRect/>
        </a:stretch>
      </blipFill>
      <spPr>
        <a:xfrm>
          <a:off x="0" y="698573025"/>
          <a:ext cx="429577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1331</row>
      <rowOff>19051</rowOff>
    </from>
    <to>
      <col>2</col>
      <colOff>2478405</colOff>
      <row>1331</row>
      <rowOff>190500</rowOff>
    </to>
    <pic>
      <nvPicPr>
        <cNvPr id="145" name="Imagen 144"/>
        <cNvPicPr>
          <a:picLocks noChangeAspect="1"/>
        </cNvPicPr>
      </nvPicPr>
      <blipFill>
        <a:blip r:embed="rId55"/>
        <a:stretch>
          <a:fillRect/>
        </a:stretch>
      </blipFill>
      <spPr>
        <a:xfrm>
          <a:off x="0" y="717442051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1387</row>
      <rowOff>28576</rowOff>
    </from>
    <to>
      <col>2</col>
      <colOff>2493645</colOff>
      <row>1387</row>
      <rowOff>190500</rowOff>
    </to>
    <pic>
      <nvPicPr>
        <cNvPr id="146" name="Imagen 145"/>
        <cNvPicPr>
          <a:picLocks noChangeAspect="1"/>
        </cNvPicPr>
      </nvPicPr>
      <blipFill>
        <a:blip r:embed="rId56"/>
        <a:stretch>
          <a:fillRect/>
        </a:stretch>
      </blipFill>
      <spPr>
        <a:xfrm>
          <a:off x="0" y="727929076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1388</row>
      <rowOff>19049</rowOff>
    </from>
    <to>
      <col>2</col>
      <colOff>2478405</colOff>
      <row>1388</row>
      <rowOff>190500</rowOff>
    </to>
    <pic>
      <nvPicPr>
        <cNvPr id="147" name="Imagen 146"/>
        <cNvPicPr>
          <a:picLocks noChangeAspect="1"/>
        </cNvPicPr>
      </nvPicPr>
      <blipFill>
        <a:blip r:embed="rId57"/>
        <a:stretch>
          <a:fillRect/>
        </a:stretch>
      </blipFill>
      <spPr>
        <a:xfrm>
          <a:off x="0" y="728367224"/>
          <a:ext cx="4295775" cy="17145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1332</row>
      <rowOff>9524</rowOff>
    </from>
    <to>
      <col>2</col>
      <colOff>2493645</colOff>
      <row>1332</row>
      <rowOff>190499</rowOff>
    </to>
    <pic>
      <nvPicPr>
        <cNvPr id="148" name="Imagen 147"/>
        <cNvPicPr>
          <a:picLocks noChangeAspect="1"/>
        </cNvPicPr>
      </nvPicPr>
      <blipFill>
        <a:blip r:embed="rId58"/>
        <a:stretch>
          <a:fillRect/>
        </a:stretch>
      </blipFill>
      <spPr>
        <a:xfrm>
          <a:off x="0" y="717680174"/>
          <a:ext cx="430530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3</col>
      <colOff>28575</colOff>
      <row>1330</row>
      <rowOff>38101</rowOff>
    </from>
    <to>
      <col>4</col>
      <colOff>1295400</colOff>
      <row>1330</row>
      <rowOff>144490</rowOff>
    </to>
    <pic>
      <nvPicPr>
        <cNvPr id="149" name="Imagen 148"/>
        <cNvPicPr>
          <a:picLocks noChangeAspect="1"/>
        </cNvPicPr>
      </nvPicPr>
      <blipFill>
        <a:blip r:embed="rId59"/>
        <a:stretch>
          <a:fillRect/>
        </a:stretch>
      </blipFill>
      <spPr>
        <a:xfrm>
          <a:off x="4333875" y="717318226"/>
          <a:ext cx="2114550" cy="10638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1401</row>
      <rowOff>19051</rowOff>
    </from>
    <to>
      <col>2</col>
      <colOff>2468880</colOff>
      <row>1401</row>
      <rowOff>190501</rowOff>
    </to>
    <pic>
      <nvPicPr>
        <cNvPr id="150" name="Imagen 149"/>
        <cNvPicPr>
          <a:picLocks noChangeAspect="1"/>
        </cNvPicPr>
      </nvPicPr>
      <blipFill>
        <a:blip r:embed="rId60"/>
        <a:stretch>
          <a:fillRect/>
        </a:stretch>
      </blipFill>
      <spPr>
        <a:xfrm>
          <a:off x="0" y="730843726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1495</row>
      <rowOff>19050</rowOff>
    </from>
    <to>
      <col>2</col>
      <colOff>2459355</colOff>
      <row>1496</row>
      <rowOff>0</rowOff>
    </to>
    <pic>
      <nvPicPr>
        <cNvPr id="151" name="Imagen 150"/>
        <cNvPicPr>
          <a:picLocks noChangeAspect="1"/>
        </cNvPicPr>
      </nvPicPr>
      <blipFill>
        <a:blip r:embed="rId61"/>
        <a:stretch>
          <a:fillRect/>
        </a:stretch>
      </blipFill>
      <spPr>
        <a:xfrm>
          <a:off x="0" y="748560225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1402</row>
      <rowOff>19051</rowOff>
    </from>
    <to>
      <col>3</col>
      <colOff>1905</colOff>
      <row>1402</row>
      <rowOff>200025</rowOff>
    </to>
    <pic>
      <nvPicPr>
        <cNvPr id="152" name="Imagen 151"/>
        <cNvPicPr>
          <a:picLocks noChangeAspect="1"/>
        </cNvPicPr>
      </nvPicPr>
      <blipFill>
        <a:blip r:embed="rId62"/>
        <a:stretch>
          <a:fillRect/>
        </a:stretch>
      </blipFill>
      <spPr>
        <a:xfrm>
          <a:off x="0" y="731062801"/>
          <a:ext cx="431482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1509</row>
      <rowOff>19050</rowOff>
    </from>
    <to>
      <col>2</col>
      <colOff>2476500</colOff>
      <row>1509</row>
      <rowOff>190499</rowOff>
    </to>
    <pic>
      <nvPicPr>
        <cNvPr id="2" name="Imagen 1"/>
        <cNvPicPr>
          <a:picLocks noChangeAspect="1"/>
        </cNvPicPr>
      </nvPicPr>
      <blipFill>
        <a:blip r:embed="rId63"/>
        <a:stretch>
          <a:fillRect/>
        </a:stretch>
      </blipFill>
      <spPr>
        <a:xfrm>
          <a:off x="0" y="28806457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1582</row>
      <rowOff>19050</rowOff>
    </from>
    <to>
      <col>2</col>
      <colOff>2476500</colOff>
      <row>1583</row>
      <rowOff>9524</rowOff>
    </to>
    <pic>
      <nvPicPr>
        <cNvPr id="3" name="Imagen 2"/>
        <cNvPicPr>
          <a:picLocks noChangeAspect="1"/>
        </cNvPicPr>
      </nvPicPr>
      <blipFill>
        <a:blip r:embed="rId64"/>
        <a:stretch>
          <a:fillRect/>
        </a:stretch>
      </blipFill>
      <spPr>
        <a:xfrm>
          <a:off x="0" y="301780575"/>
          <a:ext cx="4295775" cy="1904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1603</row>
      <rowOff>9526</rowOff>
    </from>
    <to>
      <col>2</col>
      <colOff>2476500</colOff>
      <row>1603</row>
      <rowOff>152400</rowOff>
    </to>
    <pic>
      <nvPicPr>
        <cNvPr id="4" name="Imagen 3"/>
        <cNvPicPr>
          <a:picLocks noChangeAspect="1"/>
        </cNvPicPr>
      </nvPicPr>
      <blipFill>
        <a:blip r:embed="rId65"/>
        <a:stretch>
          <a:fillRect/>
        </a:stretch>
      </blipFill>
      <spPr>
        <a:xfrm>
          <a:off x="0" y="305581051"/>
          <a:ext cx="4295775" cy="1428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1636</row>
      <rowOff>28575</rowOff>
    </from>
    <to>
      <col>2</col>
      <colOff>2466976</colOff>
      <row>1636</row>
      <rowOff>180975</rowOff>
    </to>
    <pic>
      <nvPicPr>
        <cNvPr id="5" name="Imagen 4"/>
        <cNvPicPr>
          <a:picLocks noChangeAspect="1"/>
        </cNvPicPr>
      </nvPicPr>
      <blipFill>
        <a:blip r:embed="rId66"/>
        <a:stretch>
          <a:fillRect/>
        </a:stretch>
      </blipFill>
      <spPr>
        <a:xfrm>
          <a:off x="1" y="311696100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1637</row>
      <rowOff>28575</rowOff>
    </from>
    <to>
      <col>2</col>
      <colOff>2466975</colOff>
      <row>1637</row>
      <rowOff>180974</rowOff>
    </to>
    <pic>
      <nvPicPr>
        <cNvPr id="6" name="Imagen 5"/>
        <cNvPicPr>
          <a:picLocks noChangeAspect="1"/>
        </cNvPicPr>
      </nvPicPr>
      <blipFill>
        <a:blip r:embed="rId67"/>
        <a:stretch>
          <a:fillRect/>
        </a:stretch>
      </blipFill>
      <spPr>
        <a:xfrm>
          <a:off x="0" y="311905650"/>
          <a:ext cx="428625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1604</row>
      <rowOff>28575</rowOff>
    </from>
    <to>
      <col>3</col>
      <colOff>0</colOff>
      <row>1604</row>
      <rowOff>171450</rowOff>
    </to>
    <pic>
      <nvPicPr>
        <cNvPr id="7" name="Imagen 6"/>
        <cNvPicPr>
          <a:picLocks noChangeAspect="1"/>
        </cNvPicPr>
      </nvPicPr>
      <blipFill>
        <a:blip r:embed="rId68"/>
        <a:stretch>
          <a:fillRect/>
        </a:stretch>
      </blipFill>
      <spPr>
        <a:xfrm>
          <a:off x="0" y="305809650"/>
          <a:ext cx="4314825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1583</row>
      <rowOff>28574</rowOff>
    </from>
    <to>
      <col>2</col>
      <colOff>2486025</colOff>
      <row>1583</row>
      <rowOff>190499</rowOff>
    </to>
    <pic>
      <nvPicPr>
        <cNvPr id="8" name="Imagen 7"/>
        <cNvPicPr>
          <a:picLocks noChangeAspect="1"/>
        </cNvPicPr>
      </nvPicPr>
      <blipFill>
        <a:blip r:embed="rId69"/>
        <a:stretch>
          <a:fillRect/>
        </a:stretch>
      </blipFill>
      <spPr>
        <a:xfrm>
          <a:off x="0" y="302209199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1510</row>
      <rowOff>28575</rowOff>
    </from>
    <to>
      <col>2</col>
      <colOff>2476500</colOff>
      <row>1511</row>
      <rowOff>0</rowOff>
    </to>
    <pic>
      <nvPicPr>
        <cNvPr id="9" name="Imagen 8"/>
        <cNvPicPr>
          <a:picLocks noChangeAspect="1"/>
        </cNvPicPr>
      </nvPicPr>
      <blipFill>
        <a:blip r:embed="rId70"/>
        <a:stretch>
          <a:fillRect/>
        </a:stretch>
      </blipFill>
      <spPr>
        <a:xfrm>
          <a:off x="0" y="28828365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1663</row>
      <rowOff>19050</rowOff>
    </from>
    <to>
      <col>2</col>
      <colOff>2486025</colOff>
      <row>1663</row>
      <rowOff>190499</rowOff>
    </to>
    <pic>
      <nvPicPr>
        <cNvPr id="10" name="Imagen 9"/>
        <cNvPicPr>
          <a:picLocks noChangeAspect="1"/>
        </cNvPicPr>
      </nvPicPr>
      <blipFill>
        <a:blip r:embed="rId71"/>
        <a:stretch>
          <a:fillRect/>
        </a:stretch>
      </blipFill>
      <spPr>
        <a:xfrm>
          <a:off x="0" y="317430150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1976</row>
      <rowOff>19050</rowOff>
    </from>
    <to>
      <col>2</col>
      <colOff>2466975</colOff>
      <row>1976</row>
      <rowOff>180975</rowOff>
    </to>
    <pic>
      <nvPicPr>
        <cNvPr id="11" name="Imagen 10"/>
        <cNvPicPr>
          <a:picLocks noChangeAspect="1"/>
        </cNvPicPr>
      </nvPicPr>
      <blipFill>
        <a:blip r:embed="rId72"/>
        <a:stretch>
          <a:fillRect/>
        </a:stretch>
      </blipFill>
      <spPr>
        <a:xfrm>
          <a:off x="0" y="37686615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1664</row>
      <rowOff>19050</rowOff>
    </from>
    <to>
      <col>2</col>
      <colOff>2466975</colOff>
      <row>1664</row>
      <rowOff>190500</rowOff>
    </to>
    <pic>
      <nvPicPr>
        <cNvPr id="12" name="Imagen 11"/>
        <cNvPicPr>
          <a:picLocks noChangeAspect="1"/>
        </cNvPicPr>
      </nvPicPr>
      <blipFill>
        <a:blip r:embed="rId73"/>
        <a:stretch>
          <a:fillRect/>
        </a:stretch>
      </blipFill>
      <spPr>
        <a:xfrm>
          <a:off x="0" y="31769685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1977</row>
      <rowOff>9525</rowOff>
    </from>
    <to>
      <col>2</col>
      <colOff>2457450</colOff>
      <row>1978</row>
      <rowOff>9525</rowOff>
    </to>
    <pic>
      <nvPicPr>
        <cNvPr id="13" name="Imagen 12"/>
        <cNvPicPr>
          <a:picLocks noChangeAspect="1"/>
        </cNvPicPr>
      </nvPicPr>
      <blipFill>
        <a:blip r:embed="rId74"/>
        <a:stretch>
          <a:fillRect/>
        </a:stretch>
      </blipFill>
      <spPr>
        <a:xfrm>
          <a:off x="0" y="377313825"/>
          <a:ext cx="4276725" cy="190500"/>
        </a:xfrm>
        <a:prstGeom prst="rect">
          <avLst/>
        </a:prstGeom>
        <a:ln>
          <a:prstDash val="solid"/>
        </a:ln>
      </spPr>
    </pic>
    <clientData/>
  </twoCellAnchor>
  <oneCellAnchor>
    <from>
      <col>0</col>
      <colOff>0</colOff>
      <row>111</row>
      <rowOff>28575</rowOff>
    </from>
    <ext cx="4286250" cy="180975"/>
    <pic>
      <nvPicPr>
        <cNvPr id="105" name="Imagen 104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487699050"/>
          <a:ext cx="4286250" cy="180975"/>
        </a:xfrm>
        <a:prstGeom prst="rect">
          <avLst/>
        </a:prstGeom>
        <a:ln>
          <a:prstDash val="solid"/>
        </a:ln>
      </spPr>
    </pic>
    <clientData/>
  </oneCellAnchor>
</wsDr>
</file>

<file path=xl/drawings/drawing8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</colOff>
      <row>8</row>
      <rowOff>19050</rowOff>
    </from>
    <to>
      <col>2</col>
      <colOff>2476501</colOff>
      <row>8</row>
      <rowOff>171450</rowOff>
    </to>
    <pic>
      <nvPicPr>
        <cNvPr id="27" name="Imagen 26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" y="51711225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</row>
      <rowOff>19050</rowOff>
    </from>
    <to>
      <col>2</col>
      <colOff>2486025</colOff>
      <row>18</row>
      <rowOff>180975</rowOff>
    </to>
    <pic>
      <nvPicPr>
        <cNvPr id="28" name="Imagen 27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5362575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</row>
      <rowOff>28575</rowOff>
    </from>
    <to>
      <col>2</col>
      <colOff>2486025</colOff>
      <row>28</row>
      <rowOff>180975</rowOff>
    </to>
    <pic>
      <nvPicPr>
        <cNvPr id="29" name="Imagen 28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55740300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38</row>
      <rowOff>19050</rowOff>
    </from>
    <to>
      <col>3</col>
      <colOff>0</colOff>
      <row>38</row>
      <rowOff>182879</rowOff>
    </to>
    <pic>
      <nvPicPr>
        <cNvPr id="30" name="Imagen 29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57635775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48</row>
      <rowOff>19050</rowOff>
    </from>
    <to>
      <col>2</col>
      <colOff>2486025</colOff>
      <row>49</row>
      <rowOff>9525</rowOff>
    </to>
    <pic>
      <nvPicPr>
        <cNvPr id="31" name="Imagen 30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59540775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58</row>
      <rowOff>19050</rowOff>
    </from>
    <to>
      <col>3</col>
      <colOff>9525</colOff>
      <row>58</row>
      <rowOff>180975</rowOff>
    </to>
    <pic>
      <nvPicPr>
        <cNvPr id="32" name="Imagen 31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61474350"/>
          <a:ext cx="43148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69</row>
      <rowOff>19050</rowOff>
    </from>
    <to>
      <col>2</col>
      <colOff>2476500</colOff>
      <row>69</row>
      <rowOff>180975</rowOff>
    </to>
    <pic>
      <nvPicPr>
        <cNvPr id="33" name="Imagen 32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6357937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79</row>
      <rowOff>19051</rowOff>
    </from>
    <to>
      <col>2</col>
      <colOff>2486025</colOff>
      <row>79</row>
      <rowOff>180975</rowOff>
    </to>
    <pic>
      <nvPicPr>
        <cNvPr id="34" name="Imagen 33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65493901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89</row>
      <rowOff>19051</rowOff>
    </from>
    <to>
      <col>2</col>
      <colOff>2476501</colOff>
      <row>89</row>
      <rowOff>180975</rowOff>
    </to>
    <pic>
      <nvPicPr>
        <cNvPr id="35" name="Imagen 34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1" y="67408426"/>
          <a:ext cx="42862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99</row>
      <rowOff>19050</rowOff>
    </from>
    <to>
      <col>2</col>
      <colOff>2476501</colOff>
      <row>99</row>
      <rowOff>180975</rowOff>
    </to>
    <pic>
      <nvPicPr>
        <cNvPr id="36" name="Imagen 35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1" y="6931342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109</row>
      <rowOff>19051</rowOff>
    </from>
    <to>
      <col>2</col>
      <colOff>2476501</colOff>
      <row>110</row>
      <rowOff>9525</rowOff>
    </to>
    <pic>
      <nvPicPr>
        <cNvPr id="37" name="Imagen 36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1" y="71237476"/>
          <a:ext cx="4286250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119</row>
      <rowOff>19050</rowOff>
    </from>
    <to>
      <col>3</col>
      <colOff>1</colOff>
      <row>119</row>
      <rowOff>171450</rowOff>
    </to>
    <pic>
      <nvPicPr>
        <cNvPr id="38" name="Imagen 37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1" y="73152000"/>
          <a:ext cx="430530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129</row>
      <rowOff>19050</rowOff>
    </from>
    <to>
      <col>3</col>
      <colOff>1</colOff>
      <row>130</row>
      <rowOff>0</rowOff>
    </to>
    <pic>
      <nvPicPr>
        <cNvPr id="39" name="Imagen 38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1" y="75066525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139</row>
      <rowOff>19050</rowOff>
    </from>
    <to>
      <col>2</col>
      <colOff>2476501</colOff>
      <row>139</row>
      <rowOff>180975</rowOff>
    </to>
    <pic>
      <nvPicPr>
        <cNvPr id="40" name="Imagen 39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1" y="7698105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149</row>
      <rowOff>19050</rowOff>
    </from>
    <to>
      <col>2</col>
      <colOff>2486025</colOff>
      <row>150</row>
      <rowOff>0</rowOff>
    </to>
    <pic>
      <nvPicPr>
        <cNvPr id="41" name="Imagen 40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7889557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158</row>
      <rowOff>19050</rowOff>
    </from>
    <to>
      <col>2</col>
      <colOff>2476501</colOff>
      <row>158</row>
      <rowOff>180975</rowOff>
    </to>
    <pic>
      <nvPicPr>
        <cNvPr id="42" name="Imagen 41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1" y="8061007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185</row>
      <rowOff>19050</rowOff>
    </from>
    <to>
      <col>2</col>
      <colOff>2466975</colOff>
      <row>185</row>
      <rowOff>180975</rowOff>
    </to>
    <pic>
      <nvPicPr>
        <cNvPr id="43" name="Imagen 42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0" y="85772625"/>
          <a:ext cx="42767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194</row>
      <rowOff>28575</rowOff>
    </from>
    <to>
      <col>2</col>
      <colOff>2466975</colOff>
      <row>194</row>
      <rowOff>171450</rowOff>
    </to>
    <pic>
      <nvPicPr>
        <cNvPr id="44" name="Imagen 43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0" y="87506175"/>
          <a:ext cx="4276725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203</row>
      <rowOff>19050</rowOff>
    </from>
    <to>
      <col>2</col>
      <colOff>2476500</colOff>
      <row>203</row>
      <rowOff>171450</rowOff>
    </to>
    <pic>
      <nvPicPr>
        <cNvPr id="2" name="Imagen 1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0" y="38852475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213</row>
      <rowOff>9525</rowOff>
    </from>
    <to>
      <col>2</col>
      <colOff>2476500</colOff>
      <row>213</row>
      <rowOff>180975</rowOff>
    </to>
    <pic>
      <nvPicPr>
        <cNvPr id="3" name="Imagen 2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0" y="4074795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223</row>
      <rowOff>19050</rowOff>
    </from>
    <to>
      <col>3</col>
      <colOff>1</colOff>
      <row>223</row>
      <rowOff>180975</rowOff>
    </to>
    <pic>
      <nvPicPr>
        <cNvPr id="4" name="Imagen 3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1" y="42681525"/>
          <a:ext cx="4305300" cy="161925"/>
        </a:xfrm>
        <a:prstGeom prst="rect">
          <avLst/>
        </a:prstGeom>
        <a:ln>
          <a:prstDash val="solid"/>
        </a:ln>
      </spPr>
    </pic>
    <clientData/>
  </twoCellAnchor>
</wsDr>
</file>

<file path=xl/drawings/drawing9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9</row>
      <rowOff>19050</rowOff>
    </from>
    <to>
      <col>2</col>
      <colOff>2486025</colOff>
      <row>9</row>
      <rowOff>161732</rowOff>
    </to>
    <pic>
      <nvPicPr>
        <cNvPr id="27" name="Imagen 26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49225200"/>
          <a:ext cx="4295775" cy="142682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</row>
      <rowOff>19050</rowOff>
    </from>
    <to>
      <col>2</col>
      <colOff>2476500</colOff>
      <row>18</row>
      <rowOff>171450</rowOff>
    </to>
    <pic>
      <nvPicPr>
        <cNvPr id="28" name="Imagen 27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50939700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</row>
      <rowOff>28575</rowOff>
    </from>
    <to>
      <col>3</col>
      <colOff>9525</colOff>
      <row>27</row>
      <rowOff>180974</rowOff>
    </to>
    <pic>
      <nvPicPr>
        <cNvPr id="29" name="Imagen 28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52863750"/>
          <a:ext cx="431482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36</row>
      <rowOff>28575</rowOff>
    </from>
    <to>
      <col>2</col>
      <colOff>2486025</colOff>
      <row>37</row>
      <rowOff>28575</rowOff>
    </to>
    <pic>
      <nvPicPr>
        <cNvPr id="30" name="Imagen 29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54578250"/>
          <a:ext cx="4295775" cy="190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45</row>
      <rowOff>19050</rowOff>
    </from>
    <to>
      <col>2</col>
      <colOff>2476501</colOff>
      <row>46</row>
      <rowOff>0</rowOff>
    </to>
    <pic>
      <nvPicPr>
        <cNvPr id="31" name="Imagen 30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1" y="5628322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54</row>
      <rowOff>19050</rowOff>
    </from>
    <to>
      <col>3</col>
      <colOff>9525</colOff>
      <row>55</row>
      <rowOff>9525</rowOff>
    </to>
    <pic>
      <nvPicPr>
        <cNvPr id="32" name="Imagen 31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58026300"/>
          <a:ext cx="431482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63</row>
      <rowOff>19051</rowOff>
    </from>
    <to>
      <col>2</col>
      <colOff>2486025</colOff>
      <row>63</row>
      <rowOff>180975</rowOff>
    </to>
    <pic>
      <nvPicPr>
        <cNvPr id="33" name="Imagen 32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59750326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73</row>
      <rowOff>28576</rowOff>
    </from>
    <to>
      <col>2</col>
      <colOff>2476500</colOff>
      <row>74</row>
      <rowOff>0</rowOff>
    </to>
    <pic>
      <nvPicPr>
        <cNvPr id="34" name="Imagen 33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61674376"/>
          <a:ext cx="42862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82</row>
      <rowOff>19050</rowOff>
    </from>
    <to>
      <col>2</col>
      <colOff>2466975</colOff>
      <row>82</row>
      <rowOff>171450</rowOff>
    </to>
    <pic>
      <nvPicPr>
        <cNvPr id="35" name="Imagen 34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63388875"/>
          <a:ext cx="427672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91</row>
      <rowOff>19051</rowOff>
    </from>
    <to>
      <col>3</col>
      <colOff>28575</colOff>
      <row>92</row>
      <rowOff>9525</rowOff>
    </to>
    <pic>
      <nvPicPr>
        <cNvPr id="36" name="Imagen 35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65103376"/>
          <a:ext cx="43338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100</row>
      <rowOff>9525</rowOff>
    </from>
    <to>
      <col>2</col>
      <colOff>2466975</colOff>
      <row>100</row>
      <rowOff>180975</rowOff>
    </to>
    <pic>
      <nvPicPr>
        <cNvPr id="37" name="Imagen 36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66827400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110</row>
      <rowOff>19050</rowOff>
    </from>
    <to>
      <col>2</col>
      <colOff>2466975</colOff>
      <row>110</row>
      <rowOff>180975</rowOff>
    </to>
    <pic>
      <nvPicPr>
        <cNvPr id="38" name="Imagen 37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68751450"/>
          <a:ext cx="42767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119</row>
      <rowOff>19050</rowOff>
    </from>
    <to>
      <col>3</col>
      <colOff>1</colOff>
      <row>119</row>
      <rowOff>182879</rowOff>
    </to>
    <pic>
      <nvPicPr>
        <cNvPr id="39" name="Imagen 38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1" y="70475475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129</row>
      <rowOff>19050</rowOff>
    </from>
    <to>
      <col>3</col>
      <colOff>1</colOff>
      <row>130</row>
      <rowOff>9525</rowOff>
    </to>
    <pic>
      <nvPicPr>
        <cNvPr id="40" name="Imagen 39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1" y="72390000"/>
          <a:ext cx="430530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138</row>
      <rowOff>9525</rowOff>
    </from>
    <to>
      <col>2</col>
      <colOff>2476500</colOff>
      <row>138</row>
      <rowOff>180975</rowOff>
    </to>
    <pic>
      <nvPicPr>
        <cNvPr id="41" name="Imagen 40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7410450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147</row>
      <rowOff>9525</rowOff>
    </from>
    <to>
      <col>2</col>
      <colOff>2486025</colOff>
      <row>147</row>
      <rowOff>180974</rowOff>
    </to>
    <pic>
      <nvPicPr>
        <cNvPr id="42" name="Imagen 41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7581900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174</row>
      <rowOff>28575</rowOff>
    </from>
    <to>
      <col>2</col>
      <colOff>2486025</colOff>
      <row>174</row>
      <rowOff>171450</rowOff>
    </to>
    <pic>
      <nvPicPr>
        <cNvPr id="43" name="Imagen 42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0" y="81000600"/>
          <a:ext cx="4295775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183</row>
      <rowOff>19050</rowOff>
    </from>
    <to>
      <col>2</col>
      <colOff>2486025</colOff>
      <row>183</row>
      <rowOff>171450</rowOff>
    </to>
    <pic>
      <nvPicPr>
        <cNvPr id="44" name="Imagen 43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0" y="82715100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192</row>
      <rowOff>28574</rowOff>
    </from>
    <to>
      <col>2</col>
      <colOff>2486025</colOff>
      <row>192</row>
      <rowOff>190499</rowOff>
    </to>
    <pic>
      <nvPicPr>
        <cNvPr id="2" name="Imagen 1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0" y="36766499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201</row>
      <rowOff>19051</rowOff>
    </from>
    <to>
      <col>2</col>
      <colOff>2486025</colOff>
      <row>201</row>
      <rowOff>180975</rowOff>
    </to>
    <pic>
      <nvPicPr>
        <cNvPr id="4" name="Imagen 3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0" y="38471476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210</row>
      <rowOff>19051</rowOff>
    </from>
    <to>
      <col>2</col>
      <colOff>2486025</colOff>
      <row>210</row>
      <rowOff>180975</rowOff>
    </to>
    <pic>
      <nvPicPr>
        <cNvPr id="3" name="Imagen 2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0" y="40205026"/>
          <a:ext cx="4295775" cy="16192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1.xml" Id="rId1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2.xml" Id="rId1" 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3.xml" Id="rId1" 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4.xml" Id="rId1" 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5.xml" Id="rId1" 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6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2254"/>
  <sheetViews>
    <sheetView tabSelected="1" topLeftCell="A2215" zoomScaleNormal="100" workbookViewId="0">
      <selection activeCell="D2224" sqref="D2224"/>
    </sheetView>
  </sheetViews>
  <sheetFormatPr baseColWidth="10" defaultRowHeight="15"/>
  <cols>
    <col width="15.7109375" bestFit="1" customWidth="1" min="1" max="1"/>
    <col width="10.85546875" bestFit="1" customWidth="1" min="2" max="2"/>
    <col width="29.28515625" customWidth="1" min="3" max="3"/>
    <col width="13.5703125" customWidth="1" min="4" max="4"/>
    <col width="13.7109375" customWidth="1" min="5" max="5"/>
    <col width="10.140625" customWidth="1" min="6" max="6"/>
    <col width="7.85546875" bestFit="1" customWidth="1" min="7" max="7"/>
    <col width="11.28515625" bestFit="1" customWidth="1" min="8" max="8"/>
    <col width="16.42578125" bestFit="1" customWidth="1" min="9" max="9"/>
    <col width="35.5703125" bestFit="1" customWidth="1" min="10" max="10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74" t="inlineStr">
        <is>
          <t>Cierre Caja</t>
        </is>
      </c>
      <c r="B3" s="74" t="inlineStr">
        <is>
          <t>Fecha</t>
        </is>
      </c>
      <c r="C3" s="74" t="inlineStr">
        <is>
          <t>Cajero</t>
        </is>
      </c>
      <c r="D3" s="74" t="inlineStr">
        <is>
          <t>Nro Voucher</t>
        </is>
      </c>
      <c r="E3" s="74" t="inlineStr">
        <is>
          <t>Nro Cuenta</t>
        </is>
      </c>
      <c r="F3" s="74" t="inlineStr">
        <is>
          <t>Tipo Ingreso</t>
        </is>
      </c>
      <c r="G3" s="75" t="n"/>
      <c r="H3" s="76" t="n"/>
      <c r="I3" s="74" t="inlineStr">
        <is>
          <t>TIPO DE INGRESO</t>
        </is>
      </c>
      <c r="J3" s="74" t="inlineStr">
        <is>
          <t>Cobrador</t>
        </is>
      </c>
    </row>
    <row r="4">
      <c r="A4" s="77" t="n"/>
      <c r="B4" s="77" t="n"/>
      <c r="C4" s="77" t="n"/>
      <c r="D4" s="77" t="n"/>
      <c r="E4" s="77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77" t="n"/>
      <c r="J4" s="77" t="n"/>
    </row>
    <row r="5">
      <c r="A5" s="5" t="inlineStr">
        <is>
          <t>CCAJ-LP02/561/2022</t>
        </is>
      </c>
      <c r="B5" s="6" t="n">
        <v>44926.48216190972</v>
      </c>
      <c r="C5" s="5" t="inlineStr">
        <is>
          <t>3884 RIBANA RUTH REA RUEDA</t>
        </is>
      </c>
      <c r="D5" s="7" t="n"/>
      <c r="E5" s="8" t="n"/>
      <c r="F5" s="9" t="n">
        <v>12339.8</v>
      </c>
      <c r="I5" s="10" t="inlineStr">
        <is>
          <t>EFECTIVO</t>
        </is>
      </c>
      <c r="J5" s="8" t="inlineStr">
        <is>
          <t>108 GREGORIO RAMIREZ APAZA</t>
        </is>
      </c>
    </row>
    <row r="6">
      <c r="A6" s="5" t="inlineStr">
        <is>
          <t>CCAJ-LP02/561/2022</t>
        </is>
      </c>
      <c r="B6" s="6" t="n">
        <v>44926.48216190972</v>
      </c>
      <c r="C6" s="5" t="inlineStr">
        <is>
          <t>3884 RIBANA RUTH REA RUEDA</t>
        </is>
      </c>
      <c r="D6" s="7" t="n"/>
      <c r="E6" s="8" t="n"/>
      <c r="F6" s="9" t="n">
        <v>5291.5</v>
      </c>
      <c r="I6" s="10" t="inlineStr">
        <is>
          <t>EFECTIVO</t>
        </is>
      </c>
      <c r="J6" s="5" t="inlineStr">
        <is>
          <t>266 SANTIAGO MACHACA CALCINA</t>
        </is>
      </c>
    </row>
    <row r="7">
      <c r="A7" s="5" t="inlineStr">
        <is>
          <t>CCAJ-LP02/561/2022</t>
        </is>
      </c>
      <c r="B7" s="6" t="n">
        <v>44926.48216190972</v>
      </c>
      <c r="C7" s="5" t="inlineStr">
        <is>
          <t>3884 RIBANA RUTH REA RUEDA</t>
        </is>
      </c>
      <c r="D7" s="7" t="n"/>
      <c r="E7" s="8" t="n"/>
      <c r="F7" s="9" t="n">
        <v>12996</v>
      </c>
      <c r="I7" s="10" t="inlineStr">
        <is>
          <t>EFECTIVO</t>
        </is>
      </c>
      <c r="J7" s="5" t="inlineStr">
        <is>
          <t>331 CARLOS ALFREDO GUTIERREZ HUANCA</t>
        </is>
      </c>
    </row>
    <row r="8">
      <c r="A8" s="5" t="inlineStr">
        <is>
          <t>CCAJ-LP02/561/2022</t>
        </is>
      </c>
      <c r="B8" s="6" t="n">
        <v>44926.48216190972</v>
      </c>
      <c r="C8" s="5" t="inlineStr">
        <is>
          <t>3884 RIBANA RUTH REA RUEDA</t>
        </is>
      </c>
      <c r="D8" s="7" t="n"/>
      <c r="E8" s="8" t="n"/>
      <c r="F8" s="9" t="n">
        <v>15555.1</v>
      </c>
      <c r="I8" s="10" t="inlineStr">
        <is>
          <t>EFECTIVO</t>
        </is>
      </c>
      <c r="J8" s="5" t="inlineStr">
        <is>
          <t>584 FREDDY FEDERICO FLORES MARIN</t>
        </is>
      </c>
    </row>
    <row r="9">
      <c r="A9" s="5" t="inlineStr">
        <is>
          <t>CCAJ-LP02/561/2022</t>
        </is>
      </c>
      <c r="B9" s="6" t="n">
        <v>44926.48216190972</v>
      </c>
      <c r="C9" s="5" t="inlineStr">
        <is>
          <t>3884 RIBANA RUTH REA RUEDA</t>
        </is>
      </c>
      <c r="D9" s="7" t="n"/>
      <c r="E9" s="8" t="n"/>
      <c r="F9" s="9" t="n">
        <v>10640.4</v>
      </c>
      <c r="I9" s="10" t="inlineStr">
        <is>
          <t>EFECTIVO</t>
        </is>
      </c>
      <c r="J9" s="5" t="inlineStr">
        <is>
          <t>883 FRANKLIN CARDOZO RIVERA</t>
        </is>
      </c>
    </row>
    <row r="10">
      <c r="A10" s="5" t="inlineStr">
        <is>
          <t>CCAJ-LP02/561/2022</t>
        </is>
      </c>
      <c r="B10" s="6" t="n">
        <v>44926.48216190972</v>
      </c>
      <c r="C10" s="5" t="inlineStr">
        <is>
          <t>3884 RIBANA RUTH REA RUEDA</t>
        </is>
      </c>
      <c r="D10" s="7" t="n"/>
      <c r="E10" s="8" t="n"/>
      <c r="F10" s="9" t="n">
        <v>11517.4</v>
      </c>
      <c r="I10" s="10" t="inlineStr">
        <is>
          <t>EFECTIVO</t>
        </is>
      </c>
      <c r="J10" s="5" t="inlineStr">
        <is>
          <t>1116 VLADIMIR FRANZ ATAHUACHI RODRIGUEZ</t>
        </is>
      </c>
    </row>
    <row r="11">
      <c r="A11" s="5" t="inlineStr">
        <is>
          <t>CCAJ-LP02/561/2022</t>
        </is>
      </c>
      <c r="B11" s="6" t="n">
        <v>44926.48216190972</v>
      </c>
      <c r="C11" s="5" t="inlineStr">
        <is>
          <t>3884 RIBANA RUTH REA RUEDA</t>
        </is>
      </c>
      <c r="D11" s="7" t="n"/>
      <c r="E11" s="8" t="n"/>
      <c r="F11" s="9" t="n">
        <v>13108.2</v>
      </c>
      <c r="I11" s="10" t="inlineStr">
        <is>
          <t>EFECTIVO</t>
        </is>
      </c>
      <c r="J11" s="5" t="inlineStr">
        <is>
          <t>1180 JAIME RAMIRO CHACON PAREDES</t>
        </is>
      </c>
    </row>
    <row r="12">
      <c r="A12" s="5" t="inlineStr">
        <is>
          <t>CCAJ-LP02/561/2022</t>
        </is>
      </c>
      <c r="B12" s="6" t="n">
        <v>44926.48216190972</v>
      </c>
      <c r="C12" s="5" t="inlineStr">
        <is>
          <t>3884 RIBANA RUTH REA RUEDA</t>
        </is>
      </c>
      <c r="D12" s="7" t="n"/>
      <c r="E12" s="8" t="n"/>
      <c r="F12" s="9" t="n">
        <v>8309.200000000001</v>
      </c>
      <c r="I12" s="10" t="inlineStr">
        <is>
          <t>EFECTIVO</t>
        </is>
      </c>
      <c r="J12" s="5" t="inlineStr">
        <is>
          <t>3052 JUAN JOSE MACHACA TORREZ</t>
        </is>
      </c>
    </row>
    <row r="13">
      <c r="A13" s="11" t="inlineStr">
        <is>
          <t>SAP</t>
        </is>
      </c>
      <c r="B13" s="3" t="n"/>
      <c r="C13" s="3" t="n"/>
      <c r="D13" s="7" t="n"/>
      <c r="E13" s="8" t="n"/>
      <c r="F13" s="12">
        <f>SUM(F5:G12)</f>
        <v/>
      </c>
      <c r="H13" s="9" t="n"/>
      <c r="I13" s="10" t="n"/>
      <c r="J13" s="5" t="n"/>
    </row>
    <row r="14" ht="15.75" customHeight="1">
      <c r="A14" s="13" t="inlineStr">
        <is>
          <t>FECHA</t>
        </is>
      </c>
      <c r="B14" s="13" t="inlineStr">
        <is>
          <t>CIERRE DE CAJA</t>
        </is>
      </c>
      <c r="C14" s="13" t="inlineStr">
        <is>
          <t>IMPORTE</t>
        </is>
      </c>
      <c r="D14" s="14" t="n">
        <v>112516626</v>
      </c>
      <c r="E14" s="8" t="n"/>
      <c r="H14" s="9" t="n"/>
      <c r="I14" s="10" t="n"/>
      <c r="J14" s="5" t="n"/>
    </row>
    <row r="15">
      <c r="A15" s="5" t="n"/>
      <c r="B15" s="6" t="n"/>
      <c r="C15" s="5" t="n"/>
      <c r="D15" s="7" t="n"/>
      <c r="E15" s="8" t="n"/>
      <c r="H15" s="9" t="n"/>
      <c r="I15" s="10" t="n"/>
      <c r="J15" s="5" t="n"/>
    </row>
    <row r="16">
      <c r="A16" s="5" t="n"/>
      <c r="B16" s="6" t="n"/>
      <c r="C16" s="5" t="n"/>
      <c r="D16" s="7" t="n"/>
      <c r="E16" s="8" t="n"/>
      <c r="H16" s="9" t="n"/>
      <c r="I16" s="10" t="n"/>
      <c r="J16" s="5" t="n"/>
    </row>
    <row r="17">
      <c r="A17" s="5" t="inlineStr">
        <is>
          <t>CCAJ-LP02/562/2022</t>
        </is>
      </c>
      <c r="B17" s="6" t="n">
        <v>44926.87573875</v>
      </c>
      <c r="C17" s="5" t="inlineStr">
        <is>
          <t>3884 RIBANA RUTH REA RUEDA</t>
        </is>
      </c>
      <c r="D17" s="15" t="n">
        <v>45123204328</v>
      </c>
      <c r="E17" s="8" t="inlineStr">
        <is>
          <t>BISA-100070022</t>
        </is>
      </c>
      <c r="H17" s="9" t="n">
        <v>1862.35</v>
      </c>
      <c r="I17" s="5" t="inlineStr">
        <is>
          <t>DEPÓSITO BANCARIO</t>
        </is>
      </c>
      <c r="J17" s="5" t="inlineStr">
        <is>
          <t>4276 CARLOS MARCELO REQUENA TERAN</t>
        </is>
      </c>
    </row>
    <row r="18">
      <c r="A18" s="5" t="inlineStr">
        <is>
          <t>CCAJ-LP02/562/2022</t>
        </is>
      </c>
      <c r="B18" s="6" t="n">
        <v>44926.87573875</v>
      </c>
      <c r="C18" s="5" t="inlineStr">
        <is>
          <t>3884 RIBANA RUTH REA RUEDA</t>
        </is>
      </c>
      <c r="D18" s="15" t="n">
        <v>45163163611</v>
      </c>
      <c r="E18" s="8" t="inlineStr">
        <is>
          <t>BISA-100070022</t>
        </is>
      </c>
      <c r="H18" s="9" t="n">
        <v>2078.4</v>
      </c>
      <c r="I18" s="5" t="inlineStr">
        <is>
          <t>DEPÓSITO BANCARIO</t>
        </is>
      </c>
      <c r="J18" s="5" t="inlineStr">
        <is>
          <t>2464 LUIS FERNANDO GUEVARA PECA</t>
        </is>
      </c>
    </row>
    <row r="19">
      <c r="A19" s="5" t="inlineStr">
        <is>
          <t>CCAJ-LP02/562/2022</t>
        </is>
      </c>
      <c r="B19" s="6" t="n">
        <v>44926.87573875</v>
      </c>
      <c r="C19" s="5" t="inlineStr">
        <is>
          <t>3884 RIBANA RUTH REA RUEDA</t>
        </is>
      </c>
      <c r="D19" s="15" t="n">
        <v>51317264337</v>
      </c>
      <c r="E19" s="8" t="inlineStr">
        <is>
          <t>BISA-100070022</t>
        </is>
      </c>
      <c r="H19" s="9" t="n">
        <v>12185.04</v>
      </c>
      <c r="I19" s="5" t="inlineStr">
        <is>
          <t>DEPÓSITO BANCARIO</t>
        </is>
      </c>
      <c r="J19" s="5" t="inlineStr">
        <is>
          <t>2464 LUIS FERNANDO GUEVARA PECA</t>
        </is>
      </c>
    </row>
    <row r="20">
      <c r="A20" s="5" t="inlineStr">
        <is>
          <t>CCAJ-LP02/562/2022</t>
        </is>
      </c>
      <c r="B20" s="6" t="n">
        <v>44926.87573875</v>
      </c>
      <c r="C20" s="5" t="inlineStr">
        <is>
          <t>3884 RIBANA RUTH REA RUEDA</t>
        </is>
      </c>
      <c r="D20" s="7" t="n">
        <v>3065928440</v>
      </c>
      <c r="E20" s="5" t="inlineStr">
        <is>
          <t>BANCO UNION-10000020161539</t>
        </is>
      </c>
      <c r="H20" s="9" t="n">
        <v>19095</v>
      </c>
      <c r="I20" s="5" t="inlineStr">
        <is>
          <t>DEPÓSITO BANCARIO</t>
        </is>
      </c>
      <c r="J20" s="5" t="inlineStr">
        <is>
          <t>2464 LUIS FERNANDO GUEVARA PECA</t>
        </is>
      </c>
    </row>
    <row r="21">
      <c r="A21" s="5" t="inlineStr">
        <is>
          <t>CCAJ-LP02/562/2022</t>
        </is>
      </c>
      <c r="B21" s="6" t="n">
        <v>44926.87573875</v>
      </c>
      <c r="C21" s="5" t="inlineStr">
        <is>
          <t>3884 RIBANA RUTH REA RUEDA</t>
        </is>
      </c>
      <c r="D21" s="7" t="n">
        <v>33748388</v>
      </c>
      <c r="E21" s="5" t="inlineStr">
        <is>
          <t>BANCO UNION-10000020161539</t>
        </is>
      </c>
      <c r="H21" s="9" t="n">
        <v>14804.84</v>
      </c>
      <c r="I21" s="5" t="inlineStr">
        <is>
          <t>DEPÓSITO BANCARIO</t>
        </is>
      </c>
      <c r="J21" s="5" t="inlineStr">
        <is>
          <t>2464 LUIS FERNANDO GUEVARA PECA</t>
        </is>
      </c>
    </row>
    <row r="22">
      <c r="A22" s="5" t="inlineStr">
        <is>
          <t>CCAJ-LP02/562/2022</t>
        </is>
      </c>
      <c r="B22" s="6" t="n">
        <v>44926.87573875</v>
      </c>
      <c r="C22" s="5" t="inlineStr">
        <is>
          <t>3884 RIBANA RUTH REA RUEDA</t>
        </is>
      </c>
      <c r="D22" s="7" t="n">
        <v>337483881</v>
      </c>
      <c r="E22" s="5" t="inlineStr">
        <is>
          <t>BANCO UNION-10000020161539</t>
        </is>
      </c>
      <c r="H22" s="9" t="n">
        <v>14195.16</v>
      </c>
      <c r="I22" s="5" t="inlineStr">
        <is>
          <t>DEPÓSITO BANCARIO</t>
        </is>
      </c>
      <c r="J22" s="5" t="inlineStr">
        <is>
          <t>2464 LUIS FERNANDO GUEVARA PECA</t>
        </is>
      </c>
    </row>
    <row r="23">
      <c r="A23" s="5" t="inlineStr">
        <is>
          <t>CCAJ-LP02/562/2022</t>
        </is>
      </c>
      <c r="B23" s="6" t="n">
        <v>44926.87573875</v>
      </c>
      <c r="C23" s="5" t="inlineStr">
        <is>
          <t>3884 RIBANA RUTH REA RUEDA</t>
        </is>
      </c>
      <c r="D23" s="15" t="n">
        <v>45163159680</v>
      </c>
      <c r="E23" s="8" t="inlineStr">
        <is>
          <t>BISA-100070022</t>
        </is>
      </c>
      <c r="H23" s="9" t="n">
        <v>235</v>
      </c>
      <c r="I23" s="5" t="inlineStr">
        <is>
          <t>DEPÓSITO BANCARIO</t>
        </is>
      </c>
      <c r="J23" s="5" t="inlineStr">
        <is>
          <t>2464 LUIS FERNANDO GUEVARA PECA</t>
        </is>
      </c>
    </row>
    <row r="24">
      <c r="A24" s="5" t="inlineStr">
        <is>
          <t>CCAJ-LP02/562/2022</t>
        </is>
      </c>
      <c r="B24" s="6" t="n">
        <v>44926.87573875</v>
      </c>
      <c r="C24" s="5" t="inlineStr">
        <is>
          <t>3884 RIBANA RUTH REA RUEDA</t>
        </is>
      </c>
      <c r="D24" s="15" t="n">
        <v>45123205364</v>
      </c>
      <c r="E24" s="8" t="inlineStr">
        <is>
          <t>BISA-100070022</t>
        </is>
      </c>
      <c r="H24" s="9" t="n">
        <v>41.17</v>
      </c>
      <c r="I24" s="5" t="inlineStr">
        <is>
          <t>DEPÓSITO BANCARIO</t>
        </is>
      </c>
      <c r="J24" s="5" t="inlineStr">
        <is>
          <t>2464 LUIS FERNANDO GUEVARA PECA</t>
        </is>
      </c>
    </row>
    <row r="25">
      <c r="A25" s="5" t="inlineStr">
        <is>
          <t>CCAJ-LP02/562/2022</t>
        </is>
      </c>
      <c r="B25" s="6" t="n">
        <v>44926.87573875</v>
      </c>
      <c r="C25" s="5" t="inlineStr">
        <is>
          <t>3884 RIBANA RUTH REA RUEDA</t>
        </is>
      </c>
      <c r="D25" s="15" t="n">
        <v>53512208779</v>
      </c>
      <c r="E25" s="8" t="inlineStr">
        <is>
          <t>BISA-100070022</t>
        </is>
      </c>
      <c r="H25" s="9" t="n">
        <v>880.8</v>
      </c>
      <c r="I25" s="5" t="inlineStr">
        <is>
          <t>DEPÓSITO BANCARIO</t>
        </is>
      </c>
      <c r="J25" s="5" t="inlineStr">
        <is>
          <t>2464 LUIS FERNANDO GUEVARA PECA</t>
        </is>
      </c>
    </row>
    <row r="26">
      <c r="A26" s="5" t="inlineStr">
        <is>
          <t>CCAJ-LP02/562/2022</t>
        </is>
      </c>
      <c r="B26" s="6" t="n">
        <v>44926.87573875</v>
      </c>
      <c r="C26" s="5" t="inlineStr">
        <is>
          <t>3884 RIBANA RUTH REA RUEDA</t>
        </is>
      </c>
      <c r="D26" s="15" t="n">
        <v>45153068120</v>
      </c>
      <c r="E26" s="8" t="inlineStr">
        <is>
          <t>BISA-100070022</t>
        </is>
      </c>
      <c r="H26" s="9" t="n">
        <v>804</v>
      </c>
      <c r="I26" s="5" t="inlineStr">
        <is>
          <t>DEPÓSITO BANCARIO</t>
        </is>
      </c>
      <c r="J26" s="5" t="inlineStr">
        <is>
          <t>2464 LUIS FERNANDO GUEVARA PECA</t>
        </is>
      </c>
    </row>
    <row r="27">
      <c r="A27" s="5" t="inlineStr">
        <is>
          <t>CCAJ-LP02/562/2022</t>
        </is>
      </c>
      <c r="B27" s="6" t="n">
        <v>44926.87573875</v>
      </c>
      <c r="C27" s="5" t="inlineStr">
        <is>
          <t>3884 RIBANA RUTH REA RUEDA</t>
        </is>
      </c>
      <c r="D27" s="15" t="n">
        <v>80520566756</v>
      </c>
      <c r="E27" s="8" t="inlineStr">
        <is>
          <t>BISA-100070022</t>
        </is>
      </c>
      <c r="H27" s="9" t="n">
        <v>726.47</v>
      </c>
      <c r="I27" s="5" t="inlineStr">
        <is>
          <t>DEPÓSITO BANCARIO</t>
        </is>
      </c>
      <c r="J27" s="5" t="inlineStr">
        <is>
          <t>2464 LUIS FERNANDO GUEVARA PECA</t>
        </is>
      </c>
    </row>
    <row r="28">
      <c r="A28" s="5" t="inlineStr">
        <is>
          <t>CCAJ-LP02/562/2022</t>
        </is>
      </c>
      <c r="B28" s="6" t="n">
        <v>44926.87573875</v>
      </c>
      <c r="C28" s="5" t="inlineStr">
        <is>
          <t>3884 RIBANA RUTH REA RUEDA</t>
        </is>
      </c>
      <c r="D28" s="15" t="n">
        <v>45133076730</v>
      </c>
      <c r="E28" s="8" t="inlineStr">
        <is>
          <t>BISA-100070022</t>
        </is>
      </c>
      <c r="H28" s="9" t="n">
        <v>3114</v>
      </c>
      <c r="I28" s="5" t="inlineStr">
        <is>
          <t>DEPÓSITO BANCARIO</t>
        </is>
      </c>
      <c r="J28" s="5" t="inlineStr">
        <is>
          <t>2464 LUIS FERNANDO GUEVARA PECA</t>
        </is>
      </c>
    </row>
    <row r="29">
      <c r="A29" s="5" t="inlineStr">
        <is>
          <t>CCAJ-LP02/562/2022</t>
        </is>
      </c>
      <c r="B29" s="6" t="n">
        <v>44926.87573875</v>
      </c>
      <c r="C29" s="5" t="inlineStr">
        <is>
          <t>3884 RIBANA RUTH REA RUEDA</t>
        </is>
      </c>
      <c r="D29" s="15" t="n">
        <v>45153064884</v>
      </c>
      <c r="E29" s="8" t="inlineStr">
        <is>
          <t>BISA-100070022</t>
        </is>
      </c>
      <c r="H29" s="9" t="n">
        <v>1018</v>
      </c>
      <c r="I29" s="5" t="inlineStr">
        <is>
          <t>DEPÓSITO BANCARIO</t>
        </is>
      </c>
      <c r="J29" s="5" t="inlineStr">
        <is>
          <t>2464 LUIS FERNANDO GUEVARA PECA</t>
        </is>
      </c>
    </row>
    <row r="30">
      <c r="A30" s="5" t="inlineStr">
        <is>
          <t>CCAJ-LP02/562/2022</t>
        </is>
      </c>
      <c r="B30" s="6" t="n">
        <v>44926.87573875</v>
      </c>
      <c r="C30" s="5" t="inlineStr">
        <is>
          <t>3884 RIBANA RUTH REA RUEDA</t>
        </is>
      </c>
      <c r="D30" s="7" t="n">
        <v>137568</v>
      </c>
      <c r="E30" s="8" t="inlineStr">
        <is>
          <t>BISA-100070022</t>
        </is>
      </c>
      <c r="H30" s="9" t="n">
        <v>24940.4</v>
      </c>
      <c r="I30" s="5" t="inlineStr">
        <is>
          <t>DEPÓSITO BANCARIO</t>
        </is>
      </c>
      <c r="J30" s="5" t="inlineStr">
        <is>
          <t>4190 JESUS FELCY MENDOZA CAHUANA</t>
        </is>
      </c>
    </row>
    <row r="31">
      <c r="A31" s="5" t="inlineStr">
        <is>
          <t>CCAJ-LP02/562/2022</t>
        </is>
      </c>
      <c r="B31" s="6" t="n">
        <v>44926.87573875</v>
      </c>
      <c r="C31" s="5" t="inlineStr">
        <is>
          <t>3884 RIBANA RUTH REA RUEDA</t>
        </is>
      </c>
      <c r="D31" s="15" t="n">
        <v>45163159176</v>
      </c>
      <c r="E31" s="8" t="inlineStr">
        <is>
          <t>BISA-100070022</t>
        </is>
      </c>
      <c r="H31" s="9" t="n">
        <v>144.4</v>
      </c>
      <c r="I31" s="5" t="inlineStr">
        <is>
          <t>DEPÓSITO BANCARIO</t>
        </is>
      </c>
      <c r="J31" s="5" t="inlineStr">
        <is>
          <t>2464 LUIS FERNANDO GUEVARA PECA</t>
        </is>
      </c>
    </row>
    <row r="32">
      <c r="A32" s="5" t="inlineStr">
        <is>
          <t>CCAJ-LP02/562/2022</t>
        </is>
      </c>
      <c r="B32" s="6" t="n">
        <v>44926.87573875</v>
      </c>
      <c r="C32" s="5" t="inlineStr">
        <is>
          <t>3884 RIBANA RUTH REA RUEDA</t>
        </is>
      </c>
      <c r="D32" s="7" t="n">
        <v>33756870</v>
      </c>
      <c r="E32" s="5" t="inlineStr">
        <is>
          <t>BANCO UNION-10000020161539</t>
        </is>
      </c>
      <c r="H32" s="9" t="n">
        <v>1512</v>
      </c>
      <c r="I32" s="5" t="inlineStr">
        <is>
          <t>DEPÓSITO BANCARIO</t>
        </is>
      </c>
      <c r="J32" s="5" t="inlineStr">
        <is>
          <t>2309 FERNANDO POMA ESCOBAR</t>
        </is>
      </c>
    </row>
    <row r="33">
      <c r="A33" s="5" t="inlineStr">
        <is>
          <t>CCAJ-LP02/562/2022</t>
        </is>
      </c>
      <c r="B33" s="6" t="n">
        <v>44926.87573875</v>
      </c>
      <c r="C33" s="5" t="inlineStr">
        <is>
          <t>3884 RIBANA RUTH REA RUEDA</t>
        </is>
      </c>
      <c r="D33" s="7" t="n">
        <v>33757439</v>
      </c>
      <c r="E33" s="5" t="inlineStr">
        <is>
          <t>BANCO UNION-10000020161539</t>
        </is>
      </c>
      <c r="H33" s="9" t="n">
        <v>21707</v>
      </c>
      <c r="I33" s="5" t="inlineStr">
        <is>
          <t>DEPÓSITO BANCARIO</t>
        </is>
      </c>
      <c r="J33" s="5" t="inlineStr">
        <is>
          <t>2309 FERNANDO POMA ESCOBAR</t>
        </is>
      </c>
    </row>
    <row r="34">
      <c r="A34" s="5" t="inlineStr">
        <is>
          <t>CCAJ-LP02/562/2022</t>
        </is>
      </c>
      <c r="B34" s="6" t="n">
        <v>44926.87573875</v>
      </c>
      <c r="C34" s="5" t="inlineStr">
        <is>
          <t>3884 RIBANA RUTH REA RUEDA</t>
        </is>
      </c>
      <c r="D34" s="7" t="n">
        <v>33764296</v>
      </c>
      <c r="E34" s="5" t="inlineStr">
        <is>
          <t>BANCO UNION-10000020161539</t>
        </is>
      </c>
      <c r="H34" s="9" t="n">
        <v>37096</v>
      </c>
      <c r="I34" s="5" t="inlineStr">
        <is>
          <t>DEPÓSITO BANCARIO</t>
        </is>
      </c>
      <c r="J34" s="5" t="inlineStr">
        <is>
          <t>2309 FERNANDO POMA ESCOBAR</t>
        </is>
      </c>
    </row>
    <row r="35">
      <c r="A35" s="5" t="inlineStr">
        <is>
          <t>CCAJ-LP02/562/2022</t>
        </is>
      </c>
      <c r="B35" s="6" t="n">
        <v>44926.87573875</v>
      </c>
      <c r="C35" s="5" t="inlineStr">
        <is>
          <t>3884 RIBANA RUTH REA RUEDA</t>
        </is>
      </c>
      <c r="D35" s="7" t="n">
        <v>3067336563</v>
      </c>
      <c r="E35" s="5" t="inlineStr">
        <is>
          <t>BANCO UNION-10000020161539</t>
        </is>
      </c>
      <c r="H35" s="9" t="n">
        <v>1543.21</v>
      </c>
      <c r="I35" s="5" t="inlineStr">
        <is>
          <t>DEPÓSITO BANCARIO</t>
        </is>
      </c>
      <c r="J35" s="5" t="inlineStr">
        <is>
          <t>2309 FERNANDO POMA ESCOBAR</t>
        </is>
      </c>
    </row>
    <row r="36">
      <c r="A36" s="5" t="inlineStr">
        <is>
          <t>CCAJ-LP02/562/2022</t>
        </is>
      </c>
      <c r="B36" s="6" t="n">
        <v>44926.87573875</v>
      </c>
      <c r="C36" s="5" t="inlineStr">
        <is>
          <t>3884 RIBANA RUTH REA RUEDA</t>
        </is>
      </c>
      <c r="D36" s="15" t="n">
        <v>45173137726</v>
      </c>
      <c r="E36" s="8" t="inlineStr">
        <is>
          <t>BISA-100070022</t>
        </is>
      </c>
      <c r="H36" s="9" t="n">
        <v>23904</v>
      </c>
      <c r="I36" s="5" t="inlineStr">
        <is>
          <t>DEPÓSITO BANCARIO</t>
        </is>
      </c>
      <c r="J36" s="5" t="inlineStr">
        <is>
          <t>4276 CARLOS MARCELO REQUENA TERAN</t>
        </is>
      </c>
    </row>
    <row r="37">
      <c r="A37" s="5" t="inlineStr">
        <is>
          <t>CCAJ-LP02/562/2022</t>
        </is>
      </c>
      <c r="B37" s="6" t="n">
        <v>44926.87573875</v>
      </c>
      <c r="C37" s="5" t="inlineStr">
        <is>
          <t>3884 RIBANA RUTH REA RUEDA</t>
        </is>
      </c>
      <c r="D37" s="7" t="n">
        <v>2366875</v>
      </c>
      <c r="E37" s="8" t="inlineStr">
        <is>
          <t>BISA-100070022</t>
        </is>
      </c>
      <c r="H37" s="9" t="n">
        <v>35748</v>
      </c>
      <c r="I37" s="5" t="inlineStr">
        <is>
          <t>DEPÓSITO BANCARIO</t>
        </is>
      </c>
      <c r="J37" s="5" t="inlineStr">
        <is>
          <t>4276 CARLOS MARCELO REQUENA TERAN</t>
        </is>
      </c>
    </row>
    <row r="38">
      <c r="A38" s="5" t="inlineStr">
        <is>
          <t>CCAJ-LP02/562/2022</t>
        </is>
      </c>
      <c r="B38" s="6" t="n">
        <v>44926.87573875</v>
      </c>
      <c r="C38" s="5" t="inlineStr">
        <is>
          <t>3884 RIBANA RUTH REA RUEDA</t>
        </is>
      </c>
      <c r="D38" s="15" t="n">
        <v>21560797006</v>
      </c>
      <c r="E38" s="8" t="inlineStr">
        <is>
          <t>BISA-100070022</t>
        </is>
      </c>
      <c r="H38" s="9" t="n">
        <v>2800</v>
      </c>
      <c r="I38" s="5" t="inlineStr">
        <is>
          <t>DEPÓSITO BANCARIO</t>
        </is>
      </c>
      <c r="J38" s="5" t="inlineStr">
        <is>
          <t>4276 CARLOS MARCELO REQUENA TERAN</t>
        </is>
      </c>
    </row>
    <row r="39">
      <c r="A39" s="5" t="inlineStr">
        <is>
          <t>CCAJ-LP02/562/2022</t>
        </is>
      </c>
      <c r="B39" s="6" t="n">
        <v>44926.87573875</v>
      </c>
      <c r="C39" s="5" t="inlineStr">
        <is>
          <t>3884 RIBANA RUTH REA RUEDA</t>
        </is>
      </c>
      <c r="D39" s="7" t="n"/>
      <c r="E39" s="8" t="n"/>
      <c r="F39" s="9" t="n">
        <v>40507.4</v>
      </c>
      <c r="I39" s="10" t="inlineStr">
        <is>
          <t>EFECTIVO</t>
        </is>
      </c>
      <c r="J39" s="5" t="inlineStr">
        <is>
          <t>2309 FERNANDO POMA ESCOBAR</t>
        </is>
      </c>
    </row>
    <row r="40">
      <c r="A40" s="5" t="inlineStr">
        <is>
          <t>CCAJ-LP02/562/2022</t>
        </is>
      </c>
      <c r="B40" s="6" t="n">
        <v>44926.87573875</v>
      </c>
      <c r="C40" s="5" t="inlineStr">
        <is>
          <t>3884 RIBANA RUTH REA RUEDA</t>
        </is>
      </c>
      <c r="D40" s="7" t="n"/>
      <c r="E40" s="8" t="n"/>
      <c r="F40" s="9" t="n">
        <v>0.6</v>
      </c>
      <c r="I40" s="10" t="inlineStr">
        <is>
          <t>EFECTIVO</t>
        </is>
      </c>
      <c r="J40" s="5" t="inlineStr">
        <is>
          <t>2464 LUIS FERNANDO GUEVARA PECA</t>
        </is>
      </c>
    </row>
    <row r="41">
      <c r="A41" s="5" t="inlineStr">
        <is>
          <t>CCAJ-LP02/562/2022</t>
        </is>
      </c>
      <c r="B41" s="6" t="n">
        <v>44926.87573875</v>
      </c>
      <c r="C41" s="5" t="inlineStr">
        <is>
          <t>3884 RIBANA RUTH REA RUEDA</t>
        </is>
      </c>
      <c r="D41" s="7" t="n"/>
      <c r="E41" s="8" t="n"/>
      <c r="F41" s="9" t="n">
        <v>1000</v>
      </c>
      <c r="I41" s="10" t="inlineStr">
        <is>
          <t>EFECTIVO</t>
        </is>
      </c>
      <c r="J41" s="5" t="inlineStr">
        <is>
          <t>4190 JESUS FELCY MENDOZA CAHUANA</t>
        </is>
      </c>
    </row>
    <row r="42">
      <c r="A42" s="5" t="inlineStr">
        <is>
          <t>CCAJ-LP02/562/2022</t>
        </is>
      </c>
      <c r="B42" s="6" t="n">
        <v>44926.87573875</v>
      </c>
      <c r="C42" s="5" t="inlineStr">
        <is>
          <t>3884 RIBANA RUTH REA RUEDA</t>
        </is>
      </c>
      <c r="D42" s="7" t="n"/>
      <c r="E42" s="8" t="n"/>
      <c r="F42" s="9" t="n">
        <v>19982.2</v>
      </c>
      <c r="I42" s="10" t="inlineStr">
        <is>
          <t>EFECTIVO</t>
        </is>
      </c>
      <c r="J42" s="5" t="inlineStr">
        <is>
          <t>4276 CARLOS MARCELO REQUENA TERAN</t>
        </is>
      </c>
    </row>
    <row r="43">
      <c r="A43" s="11" t="inlineStr">
        <is>
          <t>SAP</t>
        </is>
      </c>
      <c r="B43" s="3" t="n"/>
      <c r="C43" s="3" t="n"/>
      <c r="D43" s="7" t="n"/>
      <c r="E43" s="8" t="n"/>
      <c r="F43" s="12">
        <f>SUM(F17:G42)</f>
        <v/>
      </c>
      <c r="H43" s="9" t="n"/>
      <c r="I43" s="10" t="n"/>
      <c r="J43" s="5" t="n"/>
    </row>
    <row r="44" ht="15.75" customHeight="1">
      <c r="A44" s="13" t="inlineStr">
        <is>
          <t>FECHA</t>
        </is>
      </c>
      <c r="B44" s="13" t="inlineStr">
        <is>
          <t>CIERRE DE CAJA</t>
        </is>
      </c>
      <c r="C44" s="13" t="inlineStr">
        <is>
          <t>IMPORTE</t>
        </is>
      </c>
      <c r="D44" s="14" t="n">
        <v>112517521</v>
      </c>
      <c r="E44" s="8" t="n"/>
      <c r="H44" s="9" t="n"/>
      <c r="I44" s="10" t="n"/>
      <c r="J44" s="5" t="n"/>
    </row>
    <row r="45"/>
    <row r="46"/>
    <row r="47">
      <c r="A47" s="1" t="inlineStr">
        <is>
          <t>Cierre Caja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3" t="inlineStr">
        <is>
          <t>Del 02/01/2022</t>
        </is>
      </c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</row>
    <row r="49">
      <c r="A49" s="74" t="inlineStr">
        <is>
          <t>Cierre Caja</t>
        </is>
      </c>
      <c r="B49" s="74" t="inlineStr">
        <is>
          <t>Fecha</t>
        </is>
      </c>
      <c r="C49" s="74" t="inlineStr">
        <is>
          <t>Cajero</t>
        </is>
      </c>
      <c r="D49" s="74" t="inlineStr">
        <is>
          <t>Nro Voucher</t>
        </is>
      </c>
      <c r="E49" s="74" t="inlineStr">
        <is>
          <t>Nro Cuenta</t>
        </is>
      </c>
      <c r="F49" s="74" t="inlineStr">
        <is>
          <t>Tipo Ingreso</t>
        </is>
      </c>
      <c r="G49" s="75" t="n"/>
      <c r="H49" s="76" t="n"/>
      <c r="I49" s="74" t="inlineStr">
        <is>
          <t>TIPO DE INGRESO</t>
        </is>
      </c>
      <c r="J49" s="74" t="inlineStr">
        <is>
          <t>Cobrador</t>
        </is>
      </c>
    </row>
    <row r="50">
      <c r="A50" s="77" t="n"/>
      <c r="B50" s="77" t="n"/>
      <c r="C50" s="77" t="n"/>
      <c r="D50" s="77" t="n"/>
      <c r="E50" s="77" t="n"/>
      <c r="F50" s="4" t="inlineStr">
        <is>
          <t>EFECTIVO</t>
        </is>
      </c>
      <c r="G50" s="4" t="inlineStr">
        <is>
          <t>CHEQUE</t>
        </is>
      </c>
      <c r="H50" s="4" t="inlineStr">
        <is>
          <t>TRANSFERENCIA</t>
        </is>
      </c>
      <c r="I50" s="77" t="n"/>
      <c r="J50" s="77" t="n"/>
    </row>
    <row r="51">
      <c r="A51" s="16" t="inlineStr">
        <is>
          <t>NO HUBO CIERRES DE CAJA, DEBIDO A FERIADO POR AÑO NUEVO</t>
        </is>
      </c>
      <c r="B51" s="26" t="n"/>
      <c r="C51" s="26" t="n"/>
      <c r="D51" s="26" t="n"/>
    </row>
    <row r="52">
      <c r="A52" s="11" t="inlineStr">
        <is>
          <t>SAP</t>
        </is>
      </c>
      <c r="B52" s="3" t="n"/>
      <c r="C52" s="3" t="n"/>
    </row>
    <row r="53">
      <c r="A53" s="13" t="inlineStr">
        <is>
          <t>FECHA</t>
        </is>
      </c>
      <c r="B53" s="13" t="inlineStr">
        <is>
          <t>CIERRE DE CAJA</t>
        </is>
      </c>
      <c r="C53" s="13" t="inlineStr">
        <is>
          <t>IMPORTE</t>
        </is>
      </c>
    </row>
    <row r="54">
      <c r="A54" s="25" t="n"/>
      <c r="B54" s="25" t="n"/>
      <c r="C54" s="25" t="n"/>
    </row>
    <row r="55"/>
    <row r="56">
      <c r="A56" s="1" t="inlineStr">
        <is>
          <t>Cierre Caja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3" t="inlineStr">
        <is>
          <t>Del 03/01/2022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74" t="inlineStr">
        <is>
          <t>Cierre Caja</t>
        </is>
      </c>
      <c r="B58" s="74" t="inlineStr">
        <is>
          <t>Fecha</t>
        </is>
      </c>
      <c r="C58" s="74" t="inlineStr">
        <is>
          <t>Cajero</t>
        </is>
      </c>
      <c r="D58" s="74" t="inlineStr">
        <is>
          <t>Nro Voucher</t>
        </is>
      </c>
      <c r="E58" s="74" t="inlineStr">
        <is>
          <t>Nro Cuenta</t>
        </is>
      </c>
      <c r="F58" s="74" t="inlineStr">
        <is>
          <t>Tipo Ingreso</t>
        </is>
      </c>
      <c r="G58" s="75" t="n"/>
      <c r="H58" s="76" t="n"/>
      <c r="I58" s="74" t="inlineStr">
        <is>
          <t>TIPO DE INGRESO</t>
        </is>
      </c>
      <c r="J58" s="74" t="inlineStr">
        <is>
          <t>Cobrador</t>
        </is>
      </c>
    </row>
    <row r="59">
      <c r="A59" s="77" t="n"/>
      <c r="B59" s="77" t="n"/>
      <c r="C59" s="77" t="n"/>
      <c r="D59" s="77" t="n"/>
      <c r="E59" s="77" t="n"/>
      <c r="F59" s="4" t="inlineStr">
        <is>
          <t>EFECTIVO</t>
        </is>
      </c>
      <c r="G59" s="4" t="inlineStr">
        <is>
          <t>CHEQUE</t>
        </is>
      </c>
      <c r="H59" s="4" t="inlineStr">
        <is>
          <t>TRANSFERENCIA</t>
        </is>
      </c>
      <c r="I59" s="77" t="n"/>
      <c r="J59" s="77" t="n"/>
    </row>
    <row r="60">
      <c r="A60" s="5" t="inlineStr">
        <is>
          <t>CCAJ-LP02/1/2023</t>
        </is>
      </c>
      <c r="B60" s="6" t="n">
        <v>44929.48471592592</v>
      </c>
      <c r="C60" s="5" t="inlineStr">
        <is>
          <t>3884 RIBANA RUTH REA RUEDA</t>
        </is>
      </c>
      <c r="D60" s="10" t="n"/>
      <c r="E60" s="8" t="n"/>
      <c r="F60" s="9" t="n">
        <v>10623.5</v>
      </c>
      <c r="I60" s="10" t="inlineStr">
        <is>
          <t>EFECTIVO</t>
        </is>
      </c>
      <c r="J60" s="8" t="inlineStr">
        <is>
          <t>108 GREGORIO RAMIREZ APAZA</t>
        </is>
      </c>
    </row>
    <row r="61">
      <c r="A61" s="5" t="inlineStr">
        <is>
          <t>CCAJ-LP02/1/2023</t>
        </is>
      </c>
      <c r="B61" s="6" t="n">
        <v>44929.48471592592</v>
      </c>
      <c r="C61" s="5" t="inlineStr">
        <is>
          <t>3884 RIBANA RUTH REA RUEDA</t>
        </is>
      </c>
      <c r="D61" s="10" t="n"/>
      <c r="E61" s="8" t="n"/>
      <c r="F61" s="9" t="n">
        <v>2107</v>
      </c>
      <c r="I61" s="10" t="inlineStr">
        <is>
          <t>EFECTIVO</t>
        </is>
      </c>
      <c r="J61" s="5" t="inlineStr">
        <is>
          <t>136 OSCAR REYNALDO LIMACHI SURCO</t>
        </is>
      </c>
    </row>
    <row r="62">
      <c r="A62" s="5" t="inlineStr">
        <is>
          <t>CCAJ-LP02/1/2023</t>
        </is>
      </c>
      <c r="B62" s="6" t="n">
        <v>44929.48471592592</v>
      </c>
      <c r="C62" s="5" t="inlineStr">
        <is>
          <t>3884 RIBANA RUTH REA RUEDA</t>
        </is>
      </c>
      <c r="D62" s="10" t="n"/>
      <c r="E62" s="8" t="n"/>
      <c r="F62" s="9" t="n">
        <v>4378.9</v>
      </c>
      <c r="I62" s="10" t="inlineStr">
        <is>
          <t>EFECTIVO</t>
        </is>
      </c>
      <c r="J62" s="8" t="inlineStr">
        <is>
          <t>304 ALFREDO MENDOZA APAZA</t>
        </is>
      </c>
    </row>
    <row r="63">
      <c r="A63" s="5" t="inlineStr">
        <is>
          <t>CCAJ-LP02/1/2023</t>
        </is>
      </c>
      <c r="B63" s="6" t="n">
        <v>44929.48471592592</v>
      </c>
      <c r="C63" s="5" t="inlineStr">
        <is>
          <t>3884 RIBANA RUTH REA RUEDA</t>
        </is>
      </c>
      <c r="D63" s="10" t="n"/>
      <c r="E63" s="8" t="n"/>
      <c r="F63" s="9" t="n">
        <v>8725.700000000001</v>
      </c>
      <c r="I63" s="10" t="inlineStr">
        <is>
          <t>EFECTIVO</t>
        </is>
      </c>
      <c r="J63" s="5" t="inlineStr">
        <is>
          <t>331 CARLOS ALFREDO GUTIERREZ HUANCA</t>
        </is>
      </c>
    </row>
    <row r="64">
      <c r="A64" s="5" t="inlineStr">
        <is>
          <t>CCAJ-LP02/1/2023</t>
        </is>
      </c>
      <c r="B64" s="6" t="n">
        <v>44929.48471592592</v>
      </c>
      <c r="C64" s="5" t="inlineStr">
        <is>
          <t>3884 RIBANA RUTH REA RUEDA</t>
        </is>
      </c>
      <c r="D64" s="10" t="n"/>
      <c r="E64" s="8" t="n"/>
      <c r="F64" s="9" t="n">
        <v>12199.4</v>
      </c>
      <c r="I64" s="10" t="inlineStr">
        <is>
          <t>EFECTIVO</t>
        </is>
      </c>
      <c r="J64" s="5" t="inlineStr">
        <is>
          <t>584 FREDDY FEDERICO FLORES MARIN</t>
        </is>
      </c>
    </row>
    <row r="65">
      <c r="A65" s="5" t="inlineStr">
        <is>
          <t>CCAJ-LP02/1/2023</t>
        </is>
      </c>
      <c r="B65" s="6" t="n">
        <v>44929.48471592592</v>
      </c>
      <c r="C65" s="5" t="inlineStr">
        <is>
          <t>3884 RIBANA RUTH REA RUEDA</t>
        </is>
      </c>
      <c r="D65" s="10" t="n"/>
      <c r="E65" s="8" t="n"/>
      <c r="F65" s="9" t="n">
        <v>733.1</v>
      </c>
      <c r="I65" s="10" t="inlineStr">
        <is>
          <t>EFECTIVO</t>
        </is>
      </c>
      <c r="J65" s="5" t="inlineStr">
        <is>
          <t>667 WILLIAMS EDSON SANCHEZ SILVA</t>
        </is>
      </c>
    </row>
    <row r="66">
      <c r="A66" s="5" t="inlineStr">
        <is>
          <t>CCAJ-LP02/1/2023</t>
        </is>
      </c>
      <c r="B66" s="6" t="n">
        <v>44929.48471592592</v>
      </c>
      <c r="C66" s="5" t="inlineStr">
        <is>
          <t>3884 RIBANA RUTH REA RUEDA</t>
        </is>
      </c>
      <c r="D66" s="10" t="n"/>
      <c r="E66" s="8" t="n"/>
      <c r="F66" s="9" t="n">
        <v>6129.1</v>
      </c>
      <c r="I66" s="10" t="inlineStr">
        <is>
          <t>EFECTIVO</t>
        </is>
      </c>
      <c r="J66" s="5" t="inlineStr">
        <is>
          <t>883 FRANKLIN CARDOZO RIVERA</t>
        </is>
      </c>
    </row>
    <row r="67">
      <c r="A67" s="5" t="inlineStr">
        <is>
          <t>CCAJ-LP02/1/2023</t>
        </is>
      </c>
      <c r="B67" s="6" t="n">
        <v>44929.48471592592</v>
      </c>
      <c r="C67" s="5" t="inlineStr">
        <is>
          <t>3884 RIBANA RUTH REA RUEDA</t>
        </is>
      </c>
      <c r="D67" s="10" t="n"/>
      <c r="E67" s="8" t="n"/>
      <c r="F67" s="9" t="n">
        <v>12346.2</v>
      </c>
      <c r="I67" s="10" t="inlineStr">
        <is>
          <t>EFECTIVO</t>
        </is>
      </c>
      <c r="J67" s="5" t="inlineStr">
        <is>
          <t>1116 VLADIMIR FRANZ ATAHUACHI RODRIGUEZ</t>
        </is>
      </c>
    </row>
    <row r="68">
      <c r="A68" s="5" t="inlineStr">
        <is>
          <t>CCAJ-LP02/1/2023</t>
        </is>
      </c>
      <c r="B68" s="6" t="n">
        <v>44929.48471592592</v>
      </c>
      <c r="C68" s="5" t="inlineStr">
        <is>
          <t>3884 RIBANA RUTH REA RUEDA</t>
        </is>
      </c>
      <c r="D68" s="10" t="n"/>
      <c r="E68" s="8" t="n"/>
      <c r="F68" s="9" t="n">
        <v>11109.7</v>
      </c>
      <c r="I68" s="10" t="inlineStr">
        <is>
          <t>EFECTIVO</t>
        </is>
      </c>
      <c r="J68" s="5" t="inlineStr">
        <is>
          <t>1180 JAIME RAMIRO CHACON PAREDES</t>
        </is>
      </c>
    </row>
    <row r="69">
      <c r="A69" s="5" t="inlineStr">
        <is>
          <t>CCAJ-LP02/1/2023</t>
        </is>
      </c>
      <c r="B69" s="6" t="n">
        <v>44929.48471592592</v>
      </c>
      <c r="C69" s="5" t="inlineStr">
        <is>
          <t>3884 RIBANA RUTH REA RUEDA</t>
        </is>
      </c>
      <c r="D69" s="10" t="n"/>
      <c r="E69" s="8" t="n"/>
      <c r="F69" s="9" t="n">
        <v>12915.2</v>
      </c>
      <c r="I69" s="10" t="inlineStr">
        <is>
          <t>EFECTIVO</t>
        </is>
      </c>
      <c r="J69" s="5" t="inlineStr">
        <is>
          <t>3052 JUAN JOSE MACHACA TORREZ</t>
        </is>
      </c>
    </row>
    <row r="70">
      <c r="A70" s="5" t="inlineStr">
        <is>
          <t>CCAJ-LP02/1/2023</t>
        </is>
      </c>
      <c r="B70" s="6" t="n">
        <v>44929.48471592592</v>
      </c>
      <c r="C70" s="5" t="inlineStr">
        <is>
          <t>3884 RIBANA RUTH REA RUEDA</t>
        </is>
      </c>
      <c r="D70" s="10" t="n"/>
      <c r="E70" s="8" t="n"/>
      <c r="F70" s="9" t="n">
        <v>7472.7</v>
      </c>
      <c r="I70" s="10" t="inlineStr">
        <is>
          <t>EFECTIVO</t>
        </is>
      </c>
      <c r="J70" s="8" t="inlineStr">
        <is>
          <t>2597 JOSE MAIDANA LP - T01</t>
        </is>
      </c>
    </row>
    <row r="71">
      <c r="A71" s="5" t="inlineStr">
        <is>
          <t>CCAJ-LP02/1/2023</t>
        </is>
      </c>
      <c r="B71" s="6" t="n">
        <v>44929.48471592592</v>
      </c>
      <c r="C71" s="5" t="inlineStr">
        <is>
          <t>3884 RIBANA RUTH REA RUEDA</t>
        </is>
      </c>
      <c r="D71" s="10" t="n"/>
      <c r="E71" s="8" t="n"/>
      <c r="F71" s="9" t="n">
        <v>2863.5</v>
      </c>
      <c r="I71" s="10" t="inlineStr">
        <is>
          <t>EFECTIVO</t>
        </is>
      </c>
      <c r="J71" s="8" t="inlineStr">
        <is>
          <t>2597 JOSE MAIDANA LP - T02</t>
        </is>
      </c>
    </row>
    <row r="72">
      <c r="A72" s="5" t="inlineStr">
        <is>
          <t>CCAJ-LP02/1/2023</t>
        </is>
      </c>
      <c r="B72" s="6" t="n">
        <v>44929.48471592592</v>
      </c>
      <c r="C72" s="5" t="inlineStr">
        <is>
          <t>3884 RIBANA RUTH REA RUEDA</t>
        </is>
      </c>
      <c r="D72" s="10" t="n"/>
      <c r="E72" s="8" t="n"/>
      <c r="F72" s="9" t="n">
        <v>8966.299999999999</v>
      </c>
      <c r="I72" s="10" t="inlineStr">
        <is>
          <t>EFECTIVO</t>
        </is>
      </c>
      <c r="J72" s="8" t="inlineStr">
        <is>
          <t>2597 JOSE MAIDANA LP - T03</t>
        </is>
      </c>
    </row>
    <row r="73">
      <c r="A73" s="5" t="inlineStr">
        <is>
          <t>CCAJ-LP02/1/2023</t>
        </is>
      </c>
      <c r="B73" s="6" t="n">
        <v>44929.48471592592</v>
      </c>
      <c r="C73" s="5" t="inlineStr">
        <is>
          <t>3884 RIBANA RUTH REA RUEDA</t>
        </is>
      </c>
      <c r="D73" s="10" t="n"/>
      <c r="E73" s="8" t="n"/>
      <c r="F73" s="9" t="n">
        <v>8141.9</v>
      </c>
      <c r="I73" s="10" t="inlineStr">
        <is>
          <t>EFECTIVO</t>
        </is>
      </c>
      <c r="J73" s="8" t="inlineStr">
        <is>
          <t>2597 JOSE MAIDANA LP - T04</t>
        </is>
      </c>
    </row>
    <row r="74">
      <c r="A74" s="5" t="inlineStr">
        <is>
          <t>CCAJ-LP02/1/2023</t>
        </is>
      </c>
      <c r="B74" s="6" t="n">
        <v>44929.48471592592</v>
      </c>
      <c r="C74" s="5" t="inlineStr">
        <is>
          <t>3884 RIBANA RUTH REA RUEDA</t>
        </is>
      </c>
      <c r="D74" s="10" t="n"/>
      <c r="E74" s="8" t="n"/>
      <c r="F74" s="9" t="n">
        <v>7870.4</v>
      </c>
      <c r="I74" s="10" t="inlineStr">
        <is>
          <t>EFECTIVO</t>
        </is>
      </c>
      <c r="J74" s="8" t="inlineStr">
        <is>
          <t>2597 JOSE MAIDANA LP - T05</t>
        </is>
      </c>
    </row>
    <row r="75">
      <c r="A75" s="11" t="inlineStr">
        <is>
          <t>SAP</t>
        </is>
      </c>
      <c r="B75" s="3" t="n"/>
      <c r="C75" s="3" t="n"/>
      <c r="D75" s="7" t="n"/>
      <c r="E75" s="8" t="n"/>
      <c r="F75" s="12">
        <f>SUM(F60:G74)</f>
        <v/>
      </c>
      <c r="H75" s="9" t="n"/>
      <c r="I75" s="10" t="n"/>
      <c r="J75" s="8" t="n"/>
    </row>
    <row r="76" ht="15.75" customHeight="1">
      <c r="A76" s="13" t="inlineStr">
        <is>
          <t>FECHA</t>
        </is>
      </c>
      <c r="B76" s="13" t="inlineStr">
        <is>
          <t>CIERRE DE CAJA</t>
        </is>
      </c>
      <c r="C76" s="13" t="inlineStr">
        <is>
          <t>IMPORTE</t>
        </is>
      </c>
      <c r="D76" s="14" t="n">
        <v>112517522</v>
      </c>
      <c r="E76" s="8" t="n"/>
      <c r="H76" s="9" t="n"/>
      <c r="I76" s="10" t="n"/>
      <c r="J76" s="8" t="n"/>
    </row>
    <row r="77">
      <c r="A77" s="5" t="n"/>
      <c r="B77" s="6" t="n"/>
      <c r="C77" s="5" t="n"/>
      <c r="D77" s="7" t="n"/>
      <c r="E77" s="8" t="n"/>
      <c r="H77" s="9" t="n"/>
      <c r="I77" s="10" t="n"/>
      <c r="J77" s="8" t="n"/>
    </row>
    <row r="78">
      <c r="A78" s="5" t="n"/>
      <c r="B78" s="6" t="n"/>
      <c r="C78" s="5" t="n"/>
      <c r="D78" s="7" t="n"/>
      <c r="E78" s="8" t="n"/>
      <c r="H78" s="9" t="n"/>
      <c r="I78" s="10" t="n"/>
      <c r="J78" s="8" t="n"/>
    </row>
    <row r="79">
      <c r="A79" s="5" t="inlineStr">
        <is>
          <t>CCAJ-LP02/2/2023</t>
        </is>
      </c>
      <c r="B79" s="6" t="n">
        <v>44929.70590793982</v>
      </c>
      <c r="C79" s="5" t="inlineStr">
        <is>
          <t>3884 RIBANA RUTH REA RUEDA</t>
        </is>
      </c>
      <c r="D79" s="7" t="n">
        <v>5002468</v>
      </c>
      <c r="E79" s="5" t="inlineStr">
        <is>
          <t>BANCO UNION-10000020161539</t>
        </is>
      </c>
      <c r="H79" s="9" t="n">
        <v>76863.08</v>
      </c>
      <c r="I79" s="5" t="inlineStr">
        <is>
          <t>DEPÓSITO BANCARIO</t>
        </is>
      </c>
      <c r="J79" s="5" t="inlineStr">
        <is>
          <t>2464 LUIS FERNANDO GUEVARA PECA</t>
        </is>
      </c>
    </row>
    <row r="80">
      <c r="A80" s="5" t="inlineStr">
        <is>
          <t>CCAJ-LP02/2/2023</t>
        </is>
      </c>
      <c r="B80" s="6" t="n">
        <v>44929.70590793982</v>
      </c>
      <c r="C80" s="5" t="inlineStr">
        <is>
          <t>3884 RIBANA RUTH REA RUEDA</t>
        </is>
      </c>
      <c r="D80" s="15" t="n">
        <v>45173141404</v>
      </c>
      <c r="E80" s="8" t="inlineStr">
        <is>
          <t>BISA-100070022</t>
        </is>
      </c>
      <c r="H80" s="9" t="n">
        <v>1260</v>
      </c>
      <c r="I80" s="5" t="inlineStr">
        <is>
          <t>DEPÓSITO BANCARIO</t>
        </is>
      </c>
      <c r="J80" s="5" t="inlineStr">
        <is>
          <t>2464 LUIS FERNANDO GUEVARA PECA</t>
        </is>
      </c>
    </row>
    <row r="81">
      <c r="A81" s="5" t="inlineStr">
        <is>
          <t>CCAJ-LP02/2/2023</t>
        </is>
      </c>
      <c r="B81" s="6" t="n">
        <v>44929.70590793982</v>
      </c>
      <c r="C81" s="5" t="inlineStr">
        <is>
          <t>3884 RIBANA RUTH REA RUEDA</t>
        </is>
      </c>
      <c r="D81" s="7" t="n">
        <v>468523</v>
      </c>
      <c r="E81" s="8" t="inlineStr">
        <is>
          <t>BISA-100070022</t>
        </is>
      </c>
      <c r="H81" s="9" t="n">
        <v>33525.2</v>
      </c>
      <c r="I81" s="5" t="inlineStr">
        <is>
          <t>DEPÓSITO BANCARIO</t>
        </is>
      </c>
      <c r="J81" s="5" t="inlineStr">
        <is>
          <t>4190 JESUS FELCY MENDOZA CAHUANA</t>
        </is>
      </c>
    </row>
    <row r="82">
      <c r="A82" s="5" t="inlineStr">
        <is>
          <t>CCAJ-LP02/2/2023</t>
        </is>
      </c>
      <c r="B82" s="6" t="n">
        <v>44929.70590793982</v>
      </c>
      <c r="C82" s="5" t="inlineStr">
        <is>
          <t>3884 RIBANA RUTH REA RUEDA</t>
        </is>
      </c>
      <c r="D82" s="7" t="n">
        <v>236828</v>
      </c>
      <c r="E82" s="8" t="inlineStr">
        <is>
          <t>BISA-100070022</t>
        </is>
      </c>
      <c r="H82" s="9" t="n">
        <v>71440.3</v>
      </c>
      <c r="I82" s="5" t="inlineStr">
        <is>
          <t>DEPÓSITO BANCARIO</t>
        </is>
      </c>
      <c r="J82" s="5" t="inlineStr">
        <is>
          <t>4276 CARLOS MARCELO REQUENA TERAN</t>
        </is>
      </c>
    </row>
    <row r="83">
      <c r="A83" s="5" t="inlineStr">
        <is>
          <t>CCAJ-LP02/2/2023</t>
        </is>
      </c>
      <c r="B83" s="6" t="n">
        <v>44929.70590793982</v>
      </c>
      <c r="C83" s="5" t="inlineStr">
        <is>
          <t>3884 RIBANA RUTH REA RUEDA</t>
        </is>
      </c>
      <c r="D83" s="7" t="n"/>
      <c r="E83" s="8" t="n"/>
      <c r="F83" s="9" t="n">
        <v>736.4</v>
      </c>
      <c r="I83" s="10" t="inlineStr">
        <is>
          <t>EFECTIVO</t>
        </is>
      </c>
      <c r="J83" s="5" t="inlineStr">
        <is>
          <t>2464 LUIS FERNANDO GUEVARA PECA</t>
        </is>
      </c>
    </row>
    <row r="84">
      <c r="A84" s="11" t="inlineStr">
        <is>
          <t>SAP</t>
        </is>
      </c>
      <c r="B84" s="3" t="n"/>
      <c r="C84" s="3" t="n"/>
      <c r="D84" s="7" t="n"/>
      <c r="E84" s="8" t="n"/>
      <c r="H84" s="9" t="n"/>
      <c r="I84" s="10" t="n"/>
      <c r="J84" s="8" t="n"/>
    </row>
    <row r="85" ht="15.75" customHeight="1">
      <c r="A85" s="13" t="inlineStr">
        <is>
          <t>FECHA</t>
        </is>
      </c>
      <c r="B85" s="13" t="inlineStr">
        <is>
          <t>CIERRE DE CAJA</t>
        </is>
      </c>
      <c r="C85" s="13" t="inlineStr">
        <is>
          <t>IMPORTE</t>
        </is>
      </c>
      <c r="D85" s="14" t="n">
        <v>112519075</v>
      </c>
      <c r="E85" s="8" t="n"/>
      <c r="H85" s="9" t="n"/>
      <c r="I85" s="10" t="n"/>
      <c r="J85" s="8" t="n"/>
    </row>
    <row r="86"/>
    <row r="87"/>
    <row r="88">
      <c r="A88" s="1" t="inlineStr">
        <is>
          <t>Cierre Caja</t>
        </is>
      </c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</row>
    <row r="89">
      <c r="A89" s="3" t="inlineStr">
        <is>
          <t>Del 04/01/2022</t>
        </is>
      </c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</row>
    <row r="90">
      <c r="A90" s="74" t="inlineStr">
        <is>
          <t>Cierre Caja</t>
        </is>
      </c>
      <c r="B90" s="74" t="inlineStr">
        <is>
          <t>Fecha</t>
        </is>
      </c>
      <c r="C90" s="74" t="inlineStr">
        <is>
          <t>Cajero</t>
        </is>
      </c>
      <c r="D90" s="74" t="inlineStr">
        <is>
          <t>Nro Voucher</t>
        </is>
      </c>
      <c r="E90" s="74" t="inlineStr">
        <is>
          <t>Nro Cuenta</t>
        </is>
      </c>
      <c r="F90" s="74" t="inlineStr">
        <is>
          <t>Tipo Ingreso</t>
        </is>
      </c>
      <c r="G90" s="75" t="n"/>
      <c r="H90" s="76" t="n"/>
      <c r="I90" s="74" t="inlineStr">
        <is>
          <t>TIPO DE INGRESO</t>
        </is>
      </c>
      <c r="J90" s="74" t="inlineStr">
        <is>
          <t>Cobrador</t>
        </is>
      </c>
    </row>
    <row r="91">
      <c r="A91" s="77" t="n"/>
      <c r="B91" s="77" t="n"/>
      <c r="C91" s="77" t="n"/>
      <c r="D91" s="77" t="n"/>
      <c r="E91" s="77" t="n"/>
      <c r="F91" s="4" t="inlineStr">
        <is>
          <t>EFECTIVO</t>
        </is>
      </c>
      <c r="G91" s="4" t="inlineStr">
        <is>
          <t>CHEQUE</t>
        </is>
      </c>
      <c r="H91" s="4" t="inlineStr">
        <is>
          <t>TRANSFERENCIA</t>
        </is>
      </c>
      <c r="I91" s="77" t="n"/>
      <c r="J91" s="77" t="n"/>
    </row>
    <row r="92">
      <c r="A92" s="5" t="inlineStr">
        <is>
          <t>CCAJ-LP02/3/2023</t>
        </is>
      </c>
      <c r="B92" s="6" t="n">
        <v>44930.49367855324</v>
      </c>
      <c r="C92" s="5" t="inlineStr">
        <is>
          <t>3884 RIBANA RUTH REA RUEDA</t>
        </is>
      </c>
      <c r="D92" s="10" t="n"/>
      <c r="E92" s="8" t="n"/>
      <c r="F92" s="9" t="n">
        <v>4834.4</v>
      </c>
      <c r="I92" s="10" t="inlineStr">
        <is>
          <t>EFECTIVO</t>
        </is>
      </c>
      <c r="J92" s="8" t="inlineStr">
        <is>
          <t>108 GREGORIO RAMIREZ APAZA</t>
        </is>
      </c>
    </row>
    <row r="93">
      <c r="A93" s="5" t="inlineStr">
        <is>
          <t>CCAJ-LP02/3/2023</t>
        </is>
      </c>
      <c r="B93" s="6" t="n">
        <v>44930.49367855324</v>
      </c>
      <c r="C93" s="5" t="inlineStr">
        <is>
          <t>3884 RIBANA RUTH REA RUEDA</t>
        </is>
      </c>
      <c r="D93" s="10" t="n"/>
      <c r="E93" s="8" t="n"/>
      <c r="F93" s="9" t="n">
        <v>1060.8</v>
      </c>
      <c r="I93" s="10" t="inlineStr">
        <is>
          <t>EFECTIVO</t>
        </is>
      </c>
      <c r="J93" s="5" t="inlineStr">
        <is>
          <t>266 SANTIAGO MACHACA CALCINA</t>
        </is>
      </c>
    </row>
    <row r="94">
      <c r="A94" s="5" t="inlineStr">
        <is>
          <t>CCAJ-LP02/3/2023</t>
        </is>
      </c>
      <c r="B94" s="6" t="n">
        <v>44930.49367855324</v>
      </c>
      <c r="C94" s="5" t="inlineStr">
        <is>
          <t>3884 RIBANA RUTH REA RUEDA</t>
        </is>
      </c>
      <c r="D94" s="10" t="n"/>
      <c r="E94" s="8" t="n"/>
      <c r="F94" s="9" t="n">
        <v>1176</v>
      </c>
      <c r="I94" s="10" t="inlineStr">
        <is>
          <t>EFECTIVO</t>
        </is>
      </c>
      <c r="J94" s="8" t="inlineStr">
        <is>
          <t>304 ALFREDO MENDOZA APAZA</t>
        </is>
      </c>
    </row>
    <row r="95">
      <c r="A95" s="5" t="inlineStr">
        <is>
          <t>CCAJ-LP02/3/2023</t>
        </is>
      </c>
      <c r="B95" s="6" t="n">
        <v>44930.49367855324</v>
      </c>
      <c r="C95" s="5" t="inlineStr">
        <is>
          <t>3884 RIBANA RUTH REA RUEDA</t>
        </is>
      </c>
      <c r="D95" s="10" t="n"/>
      <c r="E95" s="8" t="n"/>
      <c r="F95" s="9" t="n">
        <v>7204.6</v>
      </c>
      <c r="I95" s="10" t="inlineStr">
        <is>
          <t>EFECTIVO</t>
        </is>
      </c>
      <c r="J95" s="5" t="inlineStr">
        <is>
          <t>331 CARLOS ALFREDO GUTIERREZ HUANCA</t>
        </is>
      </c>
    </row>
    <row r="96">
      <c r="A96" s="5" t="inlineStr">
        <is>
          <t>CCAJ-LP02/3/2023</t>
        </is>
      </c>
      <c r="B96" s="6" t="n">
        <v>44930.49367855324</v>
      </c>
      <c r="C96" s="5" t="inlineStr">
        <is>
          <t>3884 RIBANA RUTH REA RUEDA</t>
        </is>
      </c>
      <c r="D96" s="10" t="n"/>
      <c r="E96" s="8" t="n"/>
      <c r="F96" s="9" t="n">
        <v>4986.3</v>
      </c>
      <c r="I96" s="10" t="inlineStr">
        <is>
          <t>EFECTIVO</t>
        </is>
      </c>
      <c r="J96" s="5" t="inlineStr">
        <is>
          <t>584 FREDDY FEDERICO FLORES MARIN</t>
        </is>
      </c>
    </row>
    <row r="97">
      <c r="A97" s="5" t="inlineStr">
        <is>
          <t>CCAJ-LP02/3/2023</t>
        </is>
      </c>
      <c r="B97" s="6" t="n">
        <v>44930.49367855324</v>
      </c>
      <c r="C97" s="5" t="inlineStr">
        <is>
          <t>3884 RIBANA RUTH REA RUEDA</t>
        </is>
      </c>
      <c r="D97" s="10" t="n"/>
      <c r="E97" s="8" t="n"/>
      <c r="F97" s="9" t="n">
        <v>163.6</v>
      </c>
      <c r="I97" s="10" t="inlineStr">
        <is>
          <t>EFECTIVO</t>
        </is>
      </c>
      <c r="J97" s="5" t="inlineStr">
        <is>
          <t>1116 VLADIMIR FRANZ ATAHUACHI RODRIGUEZ</t>
        </is>
      </c>
    </row>
    <row r="98">
      <c r="A98" s="5" t="inlineStr">
        <is>
          <t>CCAJ-LP02/3/2023</t>
        </is>
      </c>
      <c r="B98" s="6" t="n">
        <v>44930.49367855324</v>
      </c>
      <c r="C98" s="5" t="inlineStr">
        <is>
          <t>3884 RIBANA RUTH REA RUEDA</t>
        </is>
      </c>
      <c r="D98" s="10" t="n"/>
      <c r="E98" s="8" t="n"/>
      <c r="F98" s="9" t="n">
        <v>5464.9</v>
      </c>
      <c r="I98" s="10" t="inlineStr">
        <is>
          <t>EFECTIVO</t>
        </is>
      </c>
      <c r="J98" s="5" t="inlineStr">
        <is>
          <t>1180 JAIME RAMIRO CHACON PAREDES</t>
        </is>
      </c>
    </row>
    <row r="99">
      <c r="A99" s="5" t="inlineStr">
        <is>
          <t>CCAJ-LP02/3/2023</t>
        </is>
      </c>
      <c r="B99" s="6" t="n">
        <v>44930.49367855324</v>
      </c>
      <c r="C99" s="5" t="inlineStr">
        <is>
          <t>3884 RIBANA RUTH REA RUEDA</t>
        </is>
      </c>
      <c r="D99" s="10" t="n"/>
      <c r="E99" s="8" t="n"/>
      <c r="F99" s="9" t="n">
        <v>11162.4</v>
      </c>
      <c r="I99" s="10" t="inlineStr">
        <is>
          <t>EFECTIVO</t>
        </is>
      </c>
      <c r="J99" s="5" t="inlineStr">
        <is>
          <t>3052 JUAN JOSE MACHACA TORREZ</t>
        </is>
      </c>
    </row>
    <row r="100">
      <c r="A100" s="5" t="inlineStr">
        <is>
          <t>CCAJ-LP02/3/2023</t>
        </is>
      </c>
      <c r="B100" s="6" t="n">
        <v>44930.49367855324</v>
      </c>
      <c r="C100" s="5" t="inlineStr">
        <is>
          <t>3884 RIBANA RUTH REA RUEDA</t>
        </is>
      </c>
      <c r="D100" s="10" t="n"/>
      <c r="E100" s="8" t="n"/>
      <c r="F100" s="9" t="n">
        <v>4573.9</v>
      </c>
      <c r="I100" s="10" t="inlineStr">
        <is>
          <t>EFECTIVO</t>
        </is>
      </c>
      <c r="J100" s="8" t="inlineStr">
        <is>
          <t>2597 JOSE MAIDANA LP - T01</t>
        </is>
      </c>
    </row>
    <row r="101">
      <c r="A101" s="11" t="inlineStr">
        <is>
          <t>SAP</t>
        </is>
      </c>
      <c r="B101" s="3" t="n"/>
      <c r="C101" s="3" t="n"/>
      <c r="D101" s="7" t="n"/>
      <c r="E101" s="8" t="n"/>
      <c r="F101" s="18">
        <f>SUM(F92:G100)</f>
        <v/>
      </c>
      <c r="H101" s="9" t="n"/>
      <c r="I101" s="10" t="n"/>
      <c r="J101" s="8" t="n"/>
    </row>
    <row r="102" ht="15.75" customHeight="1">
      <c r="A102" s="13" t="inlineStr">
        <is>
          <t>FECHA</t>
        </is>
      </c>
      <c r="B102" s="13" t="inlineStr">
        <is>
          <t>CIERRE DE CAJA</t>
        </is>
      </c>
      <c r="C102" s="13" t="inlineStr">
        <is>
          <t>IMPORTE</t>
        </is>
      </c>
      <c r="D102" s="14" t="n">
        <v>112519076</v>
      </c>
      <c r="E102" s="8" t="n"/>
      <c r="H102" s="9" t="n"/>
      <c r="I102" s="10" t="n"/>
      <c r="J102" s="8" t="n"/>
    </row>
    <row r="103">
      <c r="A103" s="5" t="n"/>
      <c r="B103" s="6" t="n"/>
      <c r="C103" s="5" t="n"/>
      <c r="D103" s="7" t="n"/>
      <c r="E103" s="8" t="n"/>
      <c r="H103" s="9" t="n"/>
      <c r="I103" s="10" t="n"/>
      <c r="J103" s="8" t="n"/>
    </row>
    <row r="104">
      <c r="A104" s="5" t="n"/>
      <c r="B104" s="6" t="n"/>
      <c r="C104" s="5" t="n"/>
      <c r="D104" s="7" t="n"/>
      <c r="E104" s="8" t="n"/>
      <c r="H104" s="9" t="n"/>
      <c r="I104" s="10" t="n"/>
      <c r="J104" s="8" t="n"/>
    </row>
    <row r="105">
      <c r="A105" s="5" t="inlineStr">
        <is>
          <t>CCAJ-LP02/4/2023</t>
        </is>
      </c>
      <c r="B105" s="6" t="n">
        <v>44930.79977839121</v>
      </c>
      <c r="C105" s="5" t="inlineStr">
        <is>
          <t>3884 RIBANA RUTH REA RUEDA</t>
        </is>
      </c>
      <c r="D105" s="7" t="n">
        <v>33768807</v>
      </c>
      <c r="E105" s="5" t="inlineStr">
        <is>
          <t>BANCO UNION-10000020161539</t>
        </is>
      </c>
      <c r="H105" s="9" t="n">
        <v>16869.63</v>
      </c>
      <c r="I105" s="5" t="inlineStr">
        <is>
          <t>DEPÓSITO BANCARIO</t>
        </is>
      </c>
      <c r="J105" s="5" t="inlineStr">
        <is>
          <t>2464 LUIS FERNANDO GUEVARA PECA</t>
        </is>
      </c>
    </row>
    <row r="106">
      <c r="A106" s="5" t="inlineStr">
        <is>
          <t>CCAJ-LP02/4/2023</t>
        </is>
      </c>
      <c r="B106" s="6" t="n">
        <v>44930.79977839121</v>
      </c>
      <c r="C106" s="5" t="inlineStr">
        <is>
          <t>3884 RIBANA RUTH REA RUEDA</t>
        </is>
      </c>
      <c r="D106" s="7" t="n">
        <v>337688071</v>
      </c>
      <c r="E106" s="5" t="inlineStr">
        <is>
          <t>BANCO UNION-10000020161539</t>
        </is>
      </c>
      <c r="H106" s="9" t="n">
        <v>3130.37</v>
      </c>
      <c r="I106" s="5" t="inlineStr">
        <is>
          <t>DEPÓSITO BANCARIO</t>
        </is>
      </c>
      <c r="J106" s="5" t="inlineStr">
        <is>
          <t>2464 LUIS FERNANDO GUEVARA PECA</t>
        </is>
      </c>
    </row>
    <row r="107">
      <c r="A107" s="5" t="inlineStr">
        <is>
          <t>CCAJ-LP02/4/2023</t>
        </is>
      </c>
      <c r="B107" s="6" t="n">
        <v>44930.79977839121</v>
      </c>
      <c r="C107" s="5" t="inlineStr">
        <is>
          <t>3884 RIBANA RUTH REA RUEDA</t>
        </is>
      </c>
      <c r="D107" s="7" t="n">
        <v>33750509</v>
      </c>
      <c r="E107" s="5" t="inlineStr">
        <is>
          <t>BANCO UNION-10000020161539</t>
        </is>
      </c>
      <c r="H107" s="9" t="n">
        <v>60565.7</v>
      </c>
      <c r="I107" s="5" t="inlineStr">
        <is>
          <t>DEPÓSITO BANCARIO</t>
        </is>
      </c>
      <c r="J107" s="5" t="inlineStr">
        <is>
          <t>2464 LUIS FERNANDO GUEVARA PECA</t>
        </is>
      </c>
    </row>
    <row r="108">
      <c r="A108" s="5" t="inlineStr">
        <is>
          <t>CCAJ-LP02/4/2023</t>
        </is>
      </c>
      <c r="B108" s="6" t="n">
        <v>44930.79977839121</v>
      </c>
      <c r="C108" s="5" t="inlineStr">
        <is>
          <t>3884 RIBANA RUTH REA RUEDA</t>
        </is>
      </c>
      <c r="D108" s="7" t="n">
        <v>3067358696</v>
      </c>
      <c r="E108" s="5" t="inlineStr">
        <is>
          <t>BANCO UNION-10000020161539</t>
        </is>
      </c>
      <c r="H108" s="9" t="n">
        <v>33000</v>
      </c>
      <c r="I108" s="5" t="inlineStr">
        <is>
          <t>DEPÓSITO BANCARIO</t>
        </is>
      </c>
      <c r="J108" s="5" t="inlineStr">
        <is>
          <t>2464 LUIS FERNANDO GUEVARA PECA</t>
        </is>
      </c>
    </row>
    <row r="109">
      <c r="A109" s="5" t="inlineStr">
        <is>
          <t>CCAJ-LP02/4/2023</t>
        </is>
      </c>
      <c r="B109" s="6" t="n">
        <v>44930.79977839121</v>
      </c>
      <c r="C109" s="5" t="inlineStr">
        <is>
          <t>3884 RIBANA RUTH REA RUEDA</t>
        </is>
      </c>
      <c r="D109" s="15" t="n">
        <v>45163171525</v>
      </c>
      <c r="E109" s="8" t="inlineStr">
        <is>
          <t>BISA-100070022</t>
        </is>
      </c>
      <c r="H109" s="9" t="n">
        <v>2275.2</v>
      </c>
      <c r="I109" s="5" t="inlineStr">
        <is>
          <t>DEPÓSITO BANCARIO</t>
        </is>
      </c>
      <c r="J109" s="5" t="inlineStr">
        <is>
          <t>2464 LUIS FERNANDO GUEVARA PECA</t>
        </is>
      </c>
    </row>
    <row r="110">
      <c r="A110" s="5" t="inlineStr">
        <is>
          <t>CCAJ-LP02/4/2023</t>
        </is>
      </c>
      <c r="B110" s="6" t="n">
        <v>44930.79977839121</v>
      </c>
      <c r="C110" s="5" t="inlineStr">
        <is>
          <t>3884 RIBANA RUTH REA RUEDA</t>
        </is>
      </c>
      <c r="D110" s="15" t="n">
        <v>45153079333</v>
      </c>
      <c r="E110" s="8" t="inlineStr">
        <is>
          <t>BISA-100070022</t>
        </is>
      </c>
      <c r="H110" s="9" t="n">
        <v>900</v>
      </c>
      <c r="I110" s="5" t="inlineStr">
        <is>
          <t>DEPÓSITO BANCARIO</t>
        </is>
      </c>
      <c r="J110" s="5" t="inlineStr">
        <is>
          <t>2464 LUIS FERNANDO GUEVARA PECA</t>
        </is>
      </c>
    </row>
    <row r="111">
      <c r="A111" s="5" t="inlineStr">
        <is>
          <t>CCAJ-LP02/4/2023</t>
        </is>
      </c>
      <c r="B111" s="6" t="n">
        <v>44930.79977839121</v>
      </c>
      <c r="C111" s="5" t="inlineStr">
        <is>
          <t>3884 RIBANA RUTH REA RUEDA</t>
        </is>
      </c>
      <c r="D111" s="15" t="n">
        <v>51117368532</v>
      </c>
      <c r="E111" s="8" t="inlineStr">
        <is>
          <t>BISA-100070022</t>
        </is>
      </c>
      <c r="H111" s="9" t="n">
        <v>2773.7</v>
      </c>
      <c r="I111" s="5" t="inlineStr">
        <is>
          <t>DEPÓSITO BANCARIO</t>
        </is>
      </c>
      <c r="J111" s="5" t="inlineStr">
        <is>
          <t>4276 CARLOS MARCELO REQUENA TERAN</t>
        </is>
      </c>
    </row>
    <row r="112">
      <c r="A112" s="5" t="inlineStr">
        <is>
          <t>CCAJ-LP02/4/2023</t>
        </is>
      </c>
      <c r="B112" s="6" t="n">
        <v>44930.79977839121</v>
      </c>
      <c r="C112" s="5" t="inlineStr">
        <is>
          <t>3884 RIBANA RUTH REA RUEDA</t>
        </is>
      </c>
      <c r="D112" s="15" t="n">
        <v>45133082051</v>
      </c>
      <c r="E112" s="8" t="inlineStr">
        <is>
          <t>BISA-100070022</t>
        </is>
      </c>
      <c r="H112" s="9" t="n">
        <v>560</v>
      </c>
      <c r="I112" s="5" t="inlineStr">
        <is>
          <t>DEPÓSITO BANCARIO</t>
        </is>
      </c>
      <c r="J112" s="5" t="inlineStr">
        <is>
          <t>4276 CARLOS MARCELO REQUENA TERAN</t>
        </is>
      </c>
    </row>
    <row r="113">
      <c r="A113" s="5" t="inlineStr">
        <is>
          <t>CCAJ-LP02/4/2023</t>
        </is>
      </c>
      <c r="B113" s="6" t="n">
        <v>44930.79977839121</v>
      </c>
      <c r="C113" s="5" t="inlineStr">
        <is>
          <t>3884 RIBANA RUTH REA RUEDA</t>
        </is>
      </c>
      <c r="D113" s="7" t="n">
        <v>287720</v>
      </c>
      <c r="E113" s="8" t="inlineStr">
        <is>
          <t>BISA-100070022</t>
        </is>
      </c>
      <c r="H113" s="9" t="n">
        <v>6007.74</v>
      </c>
      <c r="I113" s="5" t="inlineStr">
        <is>
          <t>DEPÓSITO BANCARIO</t>
        </is>
      </c>
      <c r="J113" s="5" t="inlineStr">
        <is>
          <t>4190 JESUS FELCY MENDOZA CAHUANA</t>
        </is>
      </c>
    </row>
    <row r="114">
      <c r="A114" s="5" t="inlineStr">
        <is>
          <t>CCAJ-LP02/4/2023</t>
        </is>
      </c>
      <c r="B114" s="6" t="n">
        <v>44930.79977839121</v>
      </c>
      <c r="C114" s="5" t="inlineStr">
        <is>
          <t>3884 RIBANA RUTH REA RUEDA</t>
        </is>
      </c>
      <c r="D114" s="7" t="n">
        <v>287724</v>
      </c>
      <c r="E114" s="8" t="inlineStr">
        <is>
          <t>BISA-100070022</t>
        </is>
      </c>
      <c r="H114" s="9" t="n">
        <v>19263.6</v>
      </c>
      <c r="I114" s="5" t="inlineStr">
        <is>
          <t>DEPÓSITO BANCARIO</t>
        </is>
      </c>
      <c r="J114" s="5" t="inlineStr">
        <is>
          <t>4190 JESUS FELCY MENDOZA CAHUANA</t>
        </is>
      </c>
    </row>
    <row r="115">
      <c r="A115" s="5" t="inlineStr">
        <is>
          <t>CCAJ-LP02/4/2023</t>
        </is>
      </c>
      <c r="B115" s="6" t="n">
        <v>44930.79977839121</v>
      </c>
      <c r="C115" s="5" t="inlineStr">
        <is>
          <t>3884 RIBANA RUTH REA RUEDA</t>
        </is>
      </c>
      <c r="D115" s="15" t="n">
        <v>45113229926</v>
      </c>
      <c r="E115" s="8" t="inlineStr">
        <is>
          <t>BISA-100070022</t>
        </is>
      </c>
      <c r="H115" s="9" t="n">
        <v>718.6</v>
      </c>
      <c r="I115" s="5" t="inlineStr">
        <is>
          <t>DEPÓSITO BANCARIO</t>
        </is>
      </c>
      <c r="J115" s="5" t="inlineStr">
        <is>
          <t>4276 CARLOS MARCELO REQUENA TERAN</t>
        </is>
      </c>
    </row>
    <row r="116">
      <c r="A116" s="5" t="inlineStr">
        <is>
          <t>CCAJ-LP02/4/2023</t>
        </is>
      </c>
      <c r="B116" s="6" t="n">
        <v>44930.79977839121</v>
      </c>
      <c r="C116" s="5" t="inlineStr">
        <is>
          <t>3884 RIBANA RUTH REA RUEDA</t>
        </is>
      </c>
      <c r="D116" s="15" t="n">
        <v>45153076420</v>
      </c>
      <c r="E116" s="8" t="inlineStr">
        <is>
          <t>BISA-100070022</t>
        </is>
      </c>
      <c r="H116" s="9" t="n">
        <v>1062.84</v>
      </c>
      <c r="I116" s="5" t="inlineStr">
        <is>
          <t>DEPÓSITO BANCARIO</t>
        </is>
      </c>
      <c r="J116" s="5" t="inlineStr">
        <is>
          <t>4276 CARLOS MARCELO REQUENA TERAN</t>
        </is>
      </c>
    </row>
    <row r="117">
      <c r="A117" s="5" t="inlineStr">
        <is>
          <t>CCAJ-LP02/4/2023</t>
        </is>
      </c>
      <c r="B117" s="6" t="n">
        <v>44930.79977839121</v>
      </c>
      <c r="C117" s="5" t="inlineStr">
        <is>
          <t>3884 RIBANA RUTH REA RUEDA</t>
        </is>
      </c>
      <c r="D117" s="15" t="n">
        <v>51517320952</v>
      </c>
      <c r="E117" s="8" t="inlineStr">
        <is>
          <t>BISA-100070022</t>
        </is>
      </c>
      <c r="H117" s="9" t="n">
        <v>8191.25</v>
      </c>
      <c r="I117" s="5" t="inlineStr">
        <is>
          <t>DEPÓSITO BANCARIO</t>
        </is>
      </c>
      <c r="J117" s="5" t="inlineStr">
        <is>
          <t>4276 CARLOS MARCELO REQUENA TERAN</t>
        </is>
      </c>
    </row>
    <row r="118">
      <c r="A118" s="5" t="inlineStr">
        <is>
          <t>CCAJ-LP02/4/2023</t>
        </is>
      </c>
      <c r="B118" s="6" t="n">
        <v>44930.79977839121</v>
      </c>
      <c r="C118" s="5" t="inlineStr">
        <is>
          <t>3884 RIBANA RUTH REA RUEDA</t>
        </is>
      </c>
      <c r="D118" s="7" t="n">
        <v>236977</v>
      </c>
      <c r="E118" s="8" t="inlineStr">
        <is>
          <t>BISA-100070022</t>
        </is>
      </c>
      <c r="H118" s="9" t="n">
        <v>23467.8</v>
      </c>
      <c r="I118" s="5" t="inlineStr">
        <is>
          <t>DEPÓSITO BANCARIO</t>
        </is>
      </c>
      <c r="J118" s="5" t="inlineStr">
        <is>
          <t>4276 CARLOS MARCELO REQUENA TERAN</t>
        </is>
      </c>
    </row>
    <row r="119">
      <c r="A119" s="5" t="inlineStr">
        <is>
          <t>CCAJ-LP02/4/2023</t>
        </is>
      </c>
      <c r="B119" s="6" t="n">
        <v>44930.79977839121</v>
      </c>
      <c r="C119" s="5" t="inlineStr">
        <is>
          <t>3884 RIBANA RUTH REA RUEDA</t>
        </is>
      </c>
      <c r="D119" s="7" t="n">
        <v>236976</v>
      </c>
      <c r="E119" s="8" t="inlineStr">
        <is>
          <t>BISA-100072017</t>
        </is>
      </c>
      <c r="H119" s="9" t="n">
        <v>2088</v>
      </c>
      <c r="I119" s="5" t="inlineStr">
        <is>
          <t>DEPÓSITO BANCARIO</t>
        </is>
      </c>
      <c r="J119" s="5" t="inlineStr">
        <is>
          <t>4276 CARLOS MARCELO REQUENA TERAN</t>
        </is>
      </c>
    </row>
    <row r="120">
      <c r="A120" s="5" t="inlineStr">
        <is>
          <t>CCAJ-LP02/4/2023</t>
        </is>
      </c>
      <c r="B120" s="6" t="n">
        <v>44930.79977839121</v>
      </c>
      <c r="C120" s="5" t="inlineStr">
        <is>
          <t>3884 RIBANA RUTH REA RUEDA</t>
        </is>
      </c>
      <c r="D120" s="7" t="n"/>
      <c r="E120" s="8" t="n"/>
      <c r="F120" s="9" t="n">
        <v>677.4</v>
      </c>
      <c r="I120" s="10" t="inlineStr">
        <is>
          <t>EFECTIVO</t>
        </is>
      </c>
      <c r="J120" s="8" t="inlineStr">
        <is>
          <t>108 GREGORIO RAMIREZ APAZA</t>
        </is>
      </c>
    </row>
    <row r="121">
      <c r="A121" s="5" t="inlineStr">
        <is>
          <t>CCAJ-LP02/4/2023</t>
        </is>
      </c>
      <c r="B121" s="6" t="n">
        <v>44930.79977839121</v>
      </c>
      <c r="C121" s="5" t="inlineStr">
        <is>
          <t>3884 RIBANA RUTH REA RUEDA</t>
        </is>
      </c>
      <c r="D121" s="7" t="n"/>
      <c r="E121" s="8" t="n"/>
      <c r="F121" s="9" t="n">
        <v>6124.4</v>
      </c>
      <c r="I121" s="10" t="inlineStr">
        <is>
          <t>EFECTIVO</t>
        </is>
      </c>
      <c r="J121" s="5" t="inlineStr">
        <is>
          <t>136 OSCAR REYNALDO LIMACHI SURCO</t>
        </is>
      </c>
    </row>
    <row r="122">
      <c r="A122" s="5" t="inlineStr">
        <is>
          <t>CCAJ-LP02/4/2023</t>
        </is>
      </c>
      <c r="B122" s="6" t="n">
        <v>44930.79977839121</v>
      </c>
      <c r="C122" s="5" t="inlineStr">
        <is>
          <t>3884 RIBANA RUTH REA RUEDA</t>
        </is>
      </c>
      <c r="D122" s="7" t="n"/>
      <c r="E122" s="8" t="n"/>
      <c r="F122" s="9" t="n">
        <v>984</v>
      </c>
      <c r="I122" s="10" t="inlineStr">
        <is>
          <t>EFECTIVO</t>
        </is>
      </c>
      <c r="J122" s="5" t="inlineStr">
        <is>
          <t>266 SANTIAGO MACHACA CALCINA</t>
        </is>
      </c>
    </row>
    <row r="123">
      <c r="A123" s="5" t="inlineStr">
        <is>
          <t>CCAJ-LP02/4/2023</t>
        </is>
      </c>
      <c r="B123" s="6" t="n">
        <v>44930.79977839121</v>
      </c>
      <c r="C123" s="5" t="inlineStr">
        <is>
          <t>3884 RIBANA RUTH REA RUEDA</t>
        </is>
      </c>
      <c r="D123" s="7" t="n"/>
      <c r="E123" s="8" t="n"/>
      <c r="F123" s="9" t="n">
        <v>1423.3</v>
      </c>
      <c r="I123" s="10" t="inlineStr">
        <is>
          <t>EFECTIVO</t>
        </is>
      </c>
      <c r="J123" s="8" t="inlineStr">
        <is>
          <t>304 ALFREDO MENDOZA APAZA</t>
        </is>
      </c>
    </row>
    <row r="124">
      <c r="A124" s="5" t="inlineStr">
        <is>
          <t>CCAJ-LP02/4/2023</t>
        </is>
      </c>
      <c r="B124" s="6" t="n">
        <v>44930.79977839121</v>
      </c>
      <c r="C124" s="5" t="inlineStr">
        <is>
          <t>3884 RIBANA RUTH REA RUEDA</t>
        </is>
      </c>
      <c r="D124" s="7" t="n"/>
      <c r="E124" s="8" t="n"/>
      <c r="F124" s="9" t="n">
        <v>5083.1</v>
      </c>
      <c r="I124" s="10" t="inlineStr">
        <is>
          <t>EFECTIVO</t>
        </is>
      </c>
      <c r="J124" s="5" t="inlineStr">
        <is>
          <t>584 FREDDY FEDERICO FLORES MARIN</t>
        </is>
      </c>
    </row>
    <row r="125">
      <c r="A125" s="5" t="inlineStr">
        <is>
          <t>CCAJ-LP02/4/2023</t>
        </is>
      </c>
      <c r="B125" s="6" t="n">
        <v>44930.79977839121</v>
      </c>
      <c r="C125" s="5" t="inlineStr">
        <is>
          <t>3884 RIBANA RUTH REA RUEDA</t>
        </is>
      </c>
      <c r="D125" s="7" t="n"/>
      <c r="E125" s="8" t="n"/>
      <c r="F125" s="9" t="n">
        <v>9447.9</v>
      </c>
      <c r="I125" s="10" t="inlineStr">
        <is>
          <t>EFECTIVO</t>
        </is>
      </c>
      <c r="J125" s="5" t="inlineStr">
        <is>
          <t>667 WILLIAMS EDSON SANCHEZ SILVA</t>
        </is>
      </c>
    </row>
    <row r="126">
      <c r="A126" s="5" t="inlineStr">
        <is>
          <t>CCAJ-LP02/4/2023</t>
        </is>
      </c>
      <c r="B126" s="6" t="n">
        <v>44930.79977839121</v>
      </c>
      <c r="C126" s="5" t="inlineStr">
        <is>
          <t>3884 RIBANA RUTH REA RUEDA</t>
        </is>
      </c>
      <c r="D126" s="7" t="n"/>
      <c r="E126" s="8" t="n"/>
      <c r="F126" s="9" t="n">
        <v>7958.7</v>
      </c>
      <c r="I126" s="10" t="inlineStr">
        <is>
          <t>EFECTIVO</t>
        </is>
      </c>
      <c r="J126" s="5" t="inlineStr">
        <is>
          <t>3052 JUAN JOSE MACHACA TORREZ</t>
        </is>
      </c>
    </row>
    <row r="127">
      <c r="A127" s="5" t="inlineStr">
        <is>
          <t>CCAJ-LP02/4/2023</t>
        </is>
      </c>
      <c r="B127" s="6" t="n">
        <v>44930.79977839121</v>
      </c>
      <c r="C127" s="5" t="inlineStr">
        <is>
          <t>3884 RIBANA RUTH REA RUEDA</t>
        </is>
      </c>
      <c r="D127" s="7" t="n"/>
      <c r="E127" s="8" t="n"/>
      <c r="F127" s="9" t="n">
        <v>18322.4</v>
      </c>
      <c r="I127" s="10" t="inlineStr">
        <is>
          <t>EFECTIVO</t>
        </is>
      </c>
      <c r="J127" s="8" t="inlineStr">
        <is>
          <t>2597 JOSE MAIDANA LP - T02</t>
        </is>
      </c>
    </row>
    <row r="128">
      <c r="A128" s="5" t="inlineStr">
        <is>
          <t>CCAJ-LP02/4/2023</t>
        </is>
      </c>
      <c r="B128" s="6" t="n">
        <v>44930.79977839121</v>
      </c>
      <c r="C128" s="5" t="inlineStr">
        <is>
          <t>3884 RIBANA RUTH REA RUEDA</t>
        </is>
      </c>
      <c r="D128" s="7" t="n"/>
      <c r="E128" s="8" t="n"/>
      <c r="F128" s="9" t="n">
        <v>11864</v>
      </c>
      <c r="I128" s="10" t="inlineStr">
        <is>
          <t>EFECTIVO</t>
        </is>
      </c>
      <c r="J128" s="8" t="inlineStr">
        <is>
          <t>2597 JOSE MAIDANA LP - T03</t>
        </is>
      </c>
    </row>
    <row r="129">
      <c r="A129" s="5" t="inlineStr">
        <is>
          <t>CCAJ-LP02/4/2023</t>
        </is>
      </c>
      <c r="B129" s="6" t="n">
        <v>44930.79977839121</v>
      </c>
      <c r="C129" s="5" t="inlineStr">
        <is>
          <t>3884 RIBANA RUTH REA RUEDA</t>
        </is>
      </c>
      <c r="D129" s="7" t="n"/>
      <c r="E129" s="8" t="n"/>
      <c r="F129" s="9" t="n">
        <v>2853.2</v>
      </c>
      <c r="I129" s="10" t="inlineStr">
        <is>
          <t>EFECTIVO</t>
        </is>
      </c>
      <c r="J129" s="8" t="inlineStr">
        <is>
          <t>2597 JOSE MAIDANA LP - T04</t>
        </is>
      </c>
    </row>
    <row r="130">
      <c r="A130" s="5" t="inlineStr">
        <is>
          <t>CCAJ-LP02/4/2023</t>
        </is>
      </c>
      <c r="B130" s="6" t="n">
        <v>44930.79977839121</v>
      </c>
      <c r="C130" s="5" t="inlineStr">
        <is>
          <t>3884 RIBANA RUTH REA RUEDA</t>
        </is>
      </c>
      <c r="D130" s="7" t="n"/>
      <c r="E130" s="8" t="n"/>
      <c r="F130" s="9" t="n">
        <v>18189.3</v>
      </c>
      <c r="I130" s="10" t="inlineStr">
        <is>
          <t>EFECTIVO</t>
        </is>
      </c>
      <c r="J130" s="8" t="inlineStr">
        <is>
          <t>2597 JOSE MAIDANA LP - T05</t>
        </is>
      </c>
    </row>
    <row r="131">
      <c r="A131" s="5" t="inlineStr">
        <is>
          <t>CCAJ-LP02/4/2023</t>
        </is>
      </c>
      <c r="B131" s="6" t="n">
        <v>44930.79977839121</v>
      </c>
      <c r="C131" s="5" t="inlineStr">
        <is>
          <t>3884 RIBANA RUTH REA RUEDA</t>
        </is>
      </c>
      <c r="D131" s="7" t="n"/>
      <c r="E131" s="8" t="n"/>
      <c r="F131" s="9" t="n">
        <v>2499.8</v>
      </c>
      <c r="I131" s="10" t="inlineStr">
        <is>
          <t>EFECTIVO</t>
        </is>
      </c>
      <c r="J131" s="8" t="inlineStr">
        <is>
          <t>2597 JOSE MAIDANA LP - T06</t>
        </is>
      </c>
    </row>
    <row r="132">
      <c r="A132" s="11" t="inlineStr">
        <is>
          <t>SAP</t>
        </is>
      </c>
      <c r="B132" s="3" t="n"/>
      <c r="C132" s="3" t="n"/>
      <c r="D132" s="7" t="n"/>
      <c r="E132" s="8" t="n"/>
      <c r="F132" s="19">
        <f>SUM(F105:G131)</f>
        <v/>
      </c>
      <c r="H132" s="9" t="n"/>
      <c r="I132" s="10" t="n"/>
      <c r="J132" s="8" t="n"/>
    </row>
    <row r="133" ht="15.75" customHeight="1">
      <c r="A133" s="13" t="inlineStr">
        <is>
          <t>FECHA</t>
        </is>
      </c>
      <c r="B133" s="13" t="inlineStr">
        <is>
          <t>CIERRE DE CAJA</t>
        </is>
      </c>
      <c r="C133" s="13" t="inlineStr">
        <is>
          <t>IMPORTE</t>
        </is>
      </c>
      <c r="D133" s="14" t="n">
        <v>112521067</v>
      </c>
      <c r="E133" s="8" t="n"/>
      <c r="H133" s="9" t="n"/>
      <c r="I133" s="10" t="n"/>
      <c r="J133" s="8" t="n"/>
    </row>
    <row r="134"/>
    <row r="135"/>
    <row r="136">
      <c r="A136" s="1" t="inlineStr">
        <is>
          <t>Cierre Caja</t>
        </is>
      </c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</row>
    <row r="137">
      <c r="A137" s="3" t="inlineStr">
        <is>
          <t>Del 05/01/2022</t>
        </is>
      </c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</row>
    <row r="138">
      <c r="A138" s="74" t="inlineStr">
        <is>
          <t>Cierre Caja</t>
        </is>
      </c>
      <c r="B138" s="74" t="inlineStr">
        <is>
          <t>Fecha</t>
        </is>
      </c>
      <c r="C138" s="74" t="inlineStr">
        <is>
          <t>Cajero</t>
        </is>
      </c>
      <c r="D138" s="74" t="inlineStr">
        <is>
          <t>Nro Voucher</t>
        </is>
      </c>
      <c r="E138" s="74" t="inlineStr">
        <is>
          <t>Nro Cuenta</t>
        </is>
      </c>
      <c r="F138" s="74" t="inlineStr">
        <is>
          <t>Tipo Ingreso</t>
        </is>
      </c>
      <c r="G138" s="75" t="n"/>
      <c r="H138" s="76" t="n"/>
      <c r="I138" s="74" t="inlineStr">
        <is>
          <t>TIPO DE INGRESO</t>
        </is>
      </c>
      <c r="J138" s="74" t="inlineStr">
        <is>
          <t>Cobrador</t>
        </is>
      </c>
    </row>
    <row r="139">
      <c r="A139" s="77" t="n"/>
      <c r="B139" s="77" t="n"/>
      <c r="C139" s="77" t="n"/>
      <c r="D139" s="77" t="n"/>
      <c r="E139" s="77" t="n"/>
      <c r="F139" s="4" t="inlineStr">
        <is>
          <t>EFECTIVO</t>
        </is>
      </c>
      <c r="G139" s="4" t="inlineStr">
        <is>
          <t>CHEQUE</t>
        </is>
      </c>
      <c r="H139" s="4" t="inlineStr">
        <is>
          <t>TRANSFERENCIA</t>
        </is>
      </c>
      <c r="I139" s="77" t="n"/>
      <c r="J139" s="77" t="n"/>
    </row>
    <row r="140">
      <c r="A140" s="5" t="inlineStr">
        <is>
          <t>CCAJ-LP02/5/2023</t>
        </is>
      </c>
      <c r="B140" s="6" t="n">
        <v>44931.4813544213</v>
      </c>
      <c r="C140" s="5" t="inlineStr">
        <is>
          <t>3884 RIBANA RUTH REA RUEDA</t>
        </is>
      </c>
      <c r="D140" s="10" t="n"/>
      <c r="E140" s="8" t="n"/>
      <c r="F140" s="9" t="n">
        <v>15835.4</v>
      </c>
      <c r="I140" s="10" t="inlineStr">
        <is>
          <t>EFECTIVO</t>
        </is>
      </c>
      <c r="J140" s="5" t="inlineStr">
        <is>
          <t>331 CARLOS ALFREDO GUTIERREZ HUANCA</t>
        </is>
      </c>
    </row>
    <row r="141">
      <c r="A141" s="5" t="inlineStr">
        <is>
          <t>CCAJ-LP02/5/2023</t>
        </is>
      </c>
      <c r="B141" s="6" t="n">
        <v>44931.4813544213</v>
      </c>
      <c r="C141" s="5" t="inlineStr">
        <is>
          <t>3884 RIBANA RUTH REA RUEDA</t>
        </is>
      </c>
      <c r="D141" s="10" t="n"/>
      <c r="E141" s="8" t="n"/>
      <c r="F141" s="9" t="n">
        <v>7798.6</v>
      </c>
      <c r="I141" s="10" t="inlineStr">
        <is>
          <t>EFECTIVO</t>
        </is>
      </c>
      <c r="J141" s="5" t="inlineStr">
        <is>
          <t>883 FRANKLIN CARDOZO RIVERA</t>
        </is>
      </c>
    </row>
    <row r="142">
      <c r="A142" s="5" t="inlineStr">
        <is>
          <t>CCAJ-LP02/5/2023</t>
        </is>
      </c>
      <c r="B142" s="6" t="n">
        <v>44931.4813544213</v>
      </c>
      <c r="C142" s="5" t="inlineStr">
        <is>
          <t>3884 RIBANA RUTH REA RUEDA</t>
        </is>
      </c>
      <c r="D142" s="10" t="n"/>
      <c r="E142" s="8" t="n"/>
      <c r="F142" s="9" t="n">
        <v>26008.1</v>
      </c>
      <c r="I142" s="10" t="inlineStr">
        <is>
          <t>EFECTIVO</t>
        </is>
      </c>
      <c r="J142" s="5" t="inlineStr">
        <is>
          <t>1116 VLADIMIR FRANZ ATAHUACHI RODRIGUEZ</t>
        </is>
      </c>
    </row>
    <row r="143">
      <c r="A143" s="5" t="inlineStr">
        <is>
          <t>CCAJ-LP02/5/2023</t>
        </is>
      </c>
      <c r="B143" s="6" t="n">
        <v>44931.4813544213</v>
      </c>
      <c r="C143" s="5" t="inlineStr">
        <is>
          <t>3884 RIBANA RUTH REA RUEDA</t>
        </is>
      </c>
      <c r="D143" s="10" t="n"/>
      <c r="E143" s="8" t="n"/>
      <c r="F143" s="9" t="n">
        <v>16033.2</v>
      </c>
      <c r="I143" s="10" t="inlineStr">
        <is>
          <t>EFECTIVO</t>
        </is>
      </c>
      <c r="J143" s="5" t="inlineStr">
        <is>
          <t>1180 JAIME RAMIRO CHACON PAREDES</t>
        </is>
      </c>
    </row>
    <row r="144">
      <c r="A144" s="5" t="inlineStr">
        <is>
          <t>CCAJ-LP02/5/2023</t>
        </is>
      </c>
      <c r="B144" s="6" t="n">
        <v>44931.4813544213</v>
      </c>
      <c r="C144" s="5" t="inlineStr">
        <is>
          <t>3884 RIBANA RUTH REA RUEDA</t>
        </is>
      </c>
      <c r="D144" s="10" t="n"/>
      <c r="E144" s="8" t="n"/>
      <c r="F144" s="9" t="n">
        <v>5363.6</v>
      </c>
      <c r="I144" s="10" t="inlineStr">
        <is>
          <t>EFECTIVO</t>
        </is>
      </c>
      <c r="J144" s="8" t="inlineStr">
        <is>
          <t>2597 JOSE MAIDANA LP - T01</t>
        </is>
      </c>
    </row>
    <row r="145">
      <c r="A145" s="5" t="inlineStr">
        <is>
          <t>CCAJ-LP02/5/2023</t>
        </is>
      </c>
      <c r="B145" s="6" t="n">
        <v>44931.4813544213</v>
      </c>
      <c r="C145" s="5" t="inlineStr">
        <is>
          <t>3884 RIBANA RUTH REA RUEDA</t>
        </is>
      </c>
      <c r="D145" s="10" t="n"/>
      <c r="E145" s="8" t="n"/>
      <c r="F145" s="9" t="n">
        <v>9505</v>
      </c>
      <c r="I145" s="10" t="inlineStr">
        <is>
          <t>EFECTIVO</t>
        </is>
      </c>
      <c r="J145" s="8" t="inlineStr">
        <is>
          <t>2597 JOSE MAIDANA LP - T04</t>
        </is>
      </c>
    </row>
    <row r="146">
      <c r="A146" s="11" t="inlineStr">
        <is>
          <t>SAP</t>
        </is>
      </c>
      <c r="B146" s="3" t="n"/>
      <c r="C146" s="3" t="n"/>
      <c r="D146" s="7" t="n"/>
      <c r="E146" s="8" t="n"/>
      <c r="F146" s="31">
        <f>SUM(F140:G145)</f>
        <v/>
      </c>
      <c r="H146" s="9" t="n"/>
      <c r="I146" s="10" t="n"/>
      <c r="J146" s="5" t="n"/>
    </row>
    <row r="147" ht="15.75" customHeight="1">
      <c r="A147" s="13" t="inlineStr">
        <is>
          <t>FECHA</t>
        </is>
      </c>
      <c r="B147" s="13" t="inlineStr">
        <is>
          <t>CIERRE DE CAJA</t>
        </is>
      </c>
      <c r="C147" s="13" t="inlineStr">
        <is>
          <t>IMPORTE</t>
        </is>
      </c>
      <c r="D147" s="14" t="n">
        <v>112521068</v>
      </c>
      <c r="E147" s="8" t="n"/>
      <c r="H147" s="9" t="n"/>
      <c r="I147" s="10" t="n"/>
      <c r="J147" s="5" t="n"/>
    </row>
    <row r="148">
      <c r="A148" s="5" t="n"/>
      <c r="B148" s="6" t="n"/>
      <c r="C148" s="5" t="n"/>
      <c r="D148" s="7" t="n"/>
      <c r="E148" s="8" t="n"/>
      <c r="H148" s="9" t="n"/>
      <c r="I148" s="10" t="n"/>
      <c r="J148" s="5" t="n"/>
    </row>
    <row r="149">
      <c r="A149" s="5" t="n"/>
      <c r="B149" s="6" t="n"/>
      <c r="C149" s="5" t="n"/>
      <c r="D149" s="7" t="n"/>
      <c r="E149" s="8" t="n"/>
      <c r="H149" s="9" t="n"/>
      <c r="I149" s="10" t="n"/>
      <c r="J149" s="5" t="n"/>
    </row>
    <row r="150">
      <c r="A150" s="5" t="inlineStr">
        <is>
          <t>CCAJ-LP02/6/2023</t>
        </is>
      </c>
      <c r="B150" s="6" t="n">
        <v>44931.732404375</v>
      </c>
      <c r="C150" s="5" t="inlineStr">
        <is>
          <t>3884 RIBANA RUTH REA RUEDA</t>
        </is>
      </c>
      <c r="D150" s="15" t="n">
        <v>51117374877</v>
      </c>
      <c r="E150" s="8" t="inlineStr">
        <is>
          <t>BISA-100070022</t>
        </is>
      </c>
      <c r="H150" s="9" t="n">
        <v>284</v>
      </c>
      <c r="I150" s="5" t="inlineStr">
        <is>
          <t>DEPÓSITO BANCARIO</t>
        </is>
      </c>
      <c r="J150" s="5" t="inlineStr">
        <is>
          <t>2464 LUIS FERNANDO GUEVARA PECA</t>
        </is>
      </c>
    </row>
    <row r="151">
      <c r="A151" s="5" t="inlineStr">
        <is>
          <t>CCAJ-LP02/6/2023</t>
        </is>
      </c>
      <c r="B151" s="6" t="n">
        <v>44931.732404375</v>
      </c>
      <c r="C151" s="5" t="inlineStr">
        <is>
          <t>3884 RIBANA RUTH REA RUEDA</t>
        </is>
      </c>
      <c r="D151" s="15" t="n">
        <v>45163173422</v>
      </c>
      <c r="E151" s="8" t="inlineStr">
        <is>
          <t>BISA-100070022</t>
        </is>
      </c>
      <c r="H151" s="9" t="n">
        <v>406.5</v>
      </c>
      <c r="I151" s="5" t="inlineStr">
        <is>
          <t>DEPÓSITO BANCARIO</t>
        </is>
      </c>
      <c r="J151" s="5" t="inlineStr">
        <is>
          <t>2464 LUIS FERNANDO GUEVARA PECA</t>
        </is>
      </c>
    </row>
    <row r="152">
      <c r="A152" s="5" t="inlineStr">
        <is>
          <t>CCAJ-LP02/6/2023</t>
        </is>
      </c>
      <c r="B152" s="6" t="n">
        <v>44931.732404375</v>
      </c>
      <c r="C152" s="5" t="inlineStr">
        <is>
          <t>3884 RIBANA RUTH REA RUEDA</t>
        </is>
      </c>
      <c r="D152" s="15" t="n">
        <v>51117373369</v>
      </c>
      <c r="E152" s="8" t="inlineStr">
        <is>
          <t>BISA-100070022</t>
        </is>
      </c>
      <c r="H152" s="9" t="n">
        <v>182</v>
      </c>
      <c r="I152" s="5" t="inlineStr">
        <is>
          <t>DEPÓSITO BANCARIO</t>
        </is>
      </c>
      <c r="J152" s="5" t="inlineStr">
        <is>
          <t>2464 LUIS FERNANDO GUEVARA PECA</t>
        </is>
      </c>
    </row>
    <row r="153">
      <c r="A153" s="5" t="inlineStr">
        <is>
          <t>CCAJ-LP02/6/2023</t>
        </is>
      </c>
      <c r="B153" s="6" t="n">
        <v>44931.732404375</v>
      </c>
      <c r="C153" s="5" t="inlineStr">
        <is>
          <t>3884 RIBANA RUTH REA RUEDA</t>
        </is>
      </c>
      <c r="D153" s="15" t="n">
        <v>45123215722</v>
      </c>
      <c r="E153" s="8" t="inlineStr">
        <is>
          <t>BISA-100070022</t>
        </is>
      </c>
      <c r="H153" s="9" t="n">
        <v>177.3</v>
      </c>
      <c r="I153" s="5" t="inlineStr">
        <is>
          <t>DEPÓSITO BANCARIO</t>
        </is>
      </c>
      <c r="J153" s="5" t="inlineStr">
        <is>
          <t>2464 LUIS FERNANDO GUEVARA PECA</t>
        </is>
      </c>
    </row>
    <row r="154">
      <c r="A154" s="5" t="inlineStr">
        <is>
          <t>CCAJ-LP02/6/2023</t>
        </is>
      </c>
      <c r="B154" s="6" t="n">
        <v>44931.732404375</v>
      </c>
      <c r="C154" s="5" t="inlineStr">
        <is>
          <t>3884 RIBANA RUTH REA RUEDA</t>
        </is>
      </c>
      <c r="D154" s="15" t="n">
        <v>45113228726</v>
      </c>
      <c r="E154" s="8" t="inlineStr">
        <is>
          <t>BISA-100070022</t>
        </is>
      </c>
      <c r="H154" s="9" t="n">
        <v>1176.13</v>
      </c>
      <c r="I154" s="5" t="inlineStr">
        <is>
          <t>DEPÓSITO BANCARIO</t>
        </is>
      </c>
      <c r="J154" s="5" t="inlineStr">
        <is>
          <t>4276 CARLOS MARCELO REQUENA TERAN</t>
        </is>
      </c>
    </row>
    <row r="155">
      <c r="A155" s="5" t="inlineStr">
        <is>
          <t>CCAJ-LP02/6/2023</t>
        </is>
      </c>
      <c r="B155" s="6" t="n">
        <v>44931.732404375</v>
      </c>
      <c r="C155" s="5" t="inlineStr">
        <is>
          <t>3884 RIBANA RUTH REA RUEDA</t>
        </is>
      </c>
      <c r="D155" s="15" t="n">
        <v>51517332500</v>
      </c>
      <c r="E155" s="8" t="inlineStr">
        <is>
          <t>BISA-100070022</t>
        </is>
      </c>
      <c r="H155" s="9" t="n">
        <v>1059.55</v>
      </c>
      <c r="I155" s="5" t="inlineStr">
        <is>
          <t>DEPÓSITO BANCARIO</t>
        </is>
      </c>
      <c r="J155" s="5" t="inlineStr">
        <is>
          <t>2464 LUIS FERNANDO GUEVARA PECA</t>
        </is>
      </c>
    </row>
    <row r="156">
      <c r="A156" s="5" t="inlineStr">
        <is>
          <t>CCAJ-LP02/6/2023</t>
        </is>
      </c>
      <c r="B156" s="6" t="n">
        <v>44931.732404375</v>
      </c>
      <c r="C156" s="5" t="inlineStr">
        <is>
          <t>3884 RIBANA RUTH REA RUEDA</t>
        </is>
      </c>
      <c r="D156" s="15" t="n">
        <v>51217413918</v>
      </c>
      <c r="E156" s="8" t="inlineStr">
        <is>
          <t>BISA-100070022</t>
        </is>
      </c>
      <c r="H156" s="9" t="n">
        <v>170</v>
      </c>
      <c r="I156" s="5" t="inlineStr">
        <is>
          <t>DEPÓSITO BANCARIO</t>
        </is>
      </c>
      <c r="J156" s="5" t="inlineStr">
        <is>
          <t>2464 LUIS FERNANDO GUEVARA PECA</t>
        </is>
      </c>
    </row>
    <row r="157">
      <c r="A157" s="5" t="inlineStr">
        <is>
          <t>CCAJ-LP02/6/2023</t>
        </is>
      </c>
      <c r="B157" s="6" t="n">
        <v>44931.732404375</v>
      </c>
      <c r="C157" s="5" t="inlineStr">
        <is>
          <t>3884 RIBANA RUTH REA RUEDA</t>
        </is>
      </c>
      <c r="D157" s="15" t="n">
        <v>45163175964</v>
      </c>
      <c r="E157" s="8" t="inlineStr">
        <is>
          <t>BISA-100070022</t>
        </is>
      </c>
      <c r="H157" s="9" t="n">
        <v>474.4</v>
      </c>
      <c r="I157" s="5" t="inlineStr">
        <is>
          <t>DEPÓSITO BANCARIO</t>
        </is>
      </c>
      <c r="J157" s="5" t="inlineStr">
        <is>
          <t>2464 LUIS FERNANDO GUEVARA PECA</t>
        </is>
      </c>
    </row>
    <row r="158">
      <c r="A158" s="5" t="inlineStr">
        <is>
          <t>CCAJ-LP02/6/2023</t>
        </is>
      </c>
      <c r="B158" s="6" t="n">
        <v>44931.732404375</v>
      </c>
      <c r="C158" s="5" t="inlineStr">
        <is>
          <t>3884 RIBANA RUTH REA RUEDA</t>
        </is>
      </c>
      <c r="D158" s="15" t="n">
        <v>45153081970</v>
      </c>
      <c r="E158" s="8" t="inlineStr">
        <is>
          <t>BISA-100070022</t>
        </is>
      </c>
      <c r="H158" s="9" t="n">
        <v>606</v>
      </c>
      <c r="I158" s="5" t="inlineStr">
        <is>
          <t>DEPÓSITO BANCARIO</t>
        </is>
      </c>
      <c r="J158" s="5" t="inlineStr">
        <is>
          <t>2464 LUIS FERNANDO GUEVARA PECA</t>
        </is>
      </c>
    </row>
    <row r="159">
      <c r="A159" s="5" t="inlineStr">
        <is>
          <t>CCAJ-LP02/6/2023</t>
        </is>
      </c>
      <c r="B159" s="6" t="n">
        <v>44931.732404375</v>
      </c>
      <c r="C159" s="5" t="inlineStr">
        <is>
          <t>3884 RIBANA RUTH REA RUEDA</t>
        </is>
      </c>
      <c r="D159" s="15" t="n">
        <v>53612217731</v>
      </c>
      <c r="E159" s="8" t="inlineStr">
        <is>
          <t>BISA-100070022</t>
        </is>
      </c>
      <c r="H159" s="9" t="n">
        <v>226.8</v>
      </c>
      <c r="I159" s="5" t="inlineStr">
        <is>
          <t>DEPÓSITO BANCARIO</t>
        </is>
      </c>
      <c r="J159" s="5" t="inlineStr">
        <is>
          <t>2464 LUIS FERNANDO GUEVARA PECA</t>
        </is>
      </c>
    </row>
    <row r="160">
      <c r="A160" s="5" t="inlineStr">
        <is>
          <t>CCAJ-LP02/6/2023</t>
        </is>
      </c>
      <c r="B160" s="6" t="n">
        <v>44931.732404375</v>
      </c>
      <c r="C160" s="5" t="inlineStr">
        <is>
          <t>3884 RIBANA RUTH REA RUEDA</t>
        </is>
      </c>
      <c r="D160" s="15" t="n">
        <v>45123217819</v>
      </c>
      <c r="E160" s="8" t="inlineStr">
        <is>
          <t>BISA-100070022</t>
        </is>
      </c>
      <c r="H160" s="9" t="n">
        <v>604</v>
      </c>
      <c r="I160" s="5" t="inlineStr">
        <is>
          <t>DEPÓSITO BANCARIO</t>
        </is>
      </c>
      <c r="J160" s="5" t="inlineStr">
        <is>
          <t>2464 LUIS FERNANDO GUEVARA PECA</t>
        </is>
      </c>
    </row>
    <row r="161">
      <c r="A161" s="5" t="inlineStr">
        <is>
          <t>CCAJ-LP02/6/2023</t>
        </is>
      </c>
      <c r="B161" s="6" t="n">
        <v>44931.732404375</v>
      </c>
      <c r="C161" s="5" t="inlineStr">
        <is>
          <t>3884 RIBANA RUTH REA RUEDA</t>
        </is>
      </c>
      <c r="D161" s="7" t="n">
        <v>237115</v>
      </c>
      <c r="E161" s="8" t="inlineStr">
        <is>
          <t>BISA-100070022</t>
        </is>
      </c>
      <c r="H161" s="9" t="n">
        <v>23921.5</v>
      </c>
      <c r="I161" s="5" t="inlineStr">
        <is>
          <t>DEPÓSITO BANCARIO</t>
        </is>
      </c>
      <c r="J161" s="5" t="inlineStr">
        <is>
          <t>4276 CARLOS MARCELO REQUENA TERAN</t>
        </is>
      </c>
    </row>
    <row r="162">
      <c r="A162" s="5" t="inlineStr">
        <is>
          <t>CCAJ-LP02/6/2023</t>
        </is>
      </c>
      <c r="B162" s="6" t="n">
        <v>44931.732404375</v>
      </c>
      <c r="C162" s="5" t="inlineStr">
        <is>
          <t>3884 RIBANA RUTH REA RUEDA</t>
        </is>
      </c>
      <c r="D162" s="7" t="n">
        <v>298164</v>
      </c>
      <c r="E162" s="8" t="inlineStr">
        <is>
          <t>BISA-100070022</t>
        </is>
      </c>
      <c r="H162" s="9" t="n">
        <v>6157.3</v>
      </c>
      <c r="I162" s="5" t="inlineStr">
        <is>
          <t>DEPÓSITO BANCARIO</t>
        </is>
      </c>
      <c r="J162" s="5" t="inlineStr">
        <is>
          <t>4190 JESUS FELCY MENDOZA CAHUANA</t>
        </is>
      </c>
    </row>
    <row r="163">
      <c r="A163" s="5" t="inlineStr">
        <is>
          <t>CCAJ-LP02/6/2023</t>
        </is>
      </c>
      <c r="B163" s="6" t="n">
        <v>44931.732404375</v>
      </c>
      <c r="C163" s="5" t="inlineStr">
        <is>
          <t>3884 RIBANA RUTH REA RUEDA</t>
        </is>
      </c>
      <c r="D163" s="7" t="n">
        <v>298165</v>
      </c>
      <c r="E163" s="8" t="inlineStr">
        <is>
          <t>BISA-100070022</t>
        </is>
      </c>
      <c r="H163" s="9" t="n">
        <v>844.4</v>
      </c>
      <c r="I163" s="5" t="inlineStr">
        <is>
          <t>DEPÓSITO BANCARIO</t>
        </is>
      </c>
      <c r="J163" s="5" t="inlineStr">
        <is>
          <t>4190 JESUS FELCY MENDOZA CAHUANA</t>
        </is>
      </c>
    </row>
    <row r="164">
      <c r="A164" s="5" t="inlineStr">
        <is>
          <t>CCAJ-LP02/6/2023</t>
        </is>
      </c>
      <c r="B164" s="6" t="n">
        <v>44931.732404375</v>
      </c>
      <c r="C164" s="5" t="inlineStr">
        <is>
          <t>3884 RIBANA RUTH REA RUEDA</t>
        </is>
      </c>
      <c r="D164" s="7" t="n">
        <v>298166</v>
      </c>
      <c r="E164" s="8" t="inlineStr">
        <is>
          <t>BISA-100070022</t>
        </is>
      </c>
      <c r="H164" s="9" t="n">
        <v>6000</v>
      </c>
      <c r="I164" s="5" t="inlineStr">
        <is>
          <t>DEPÓSITO BANCARIO</t>
        </is>
      </c>
      <c r="J164" s="5" t="inlineStr">
        <is>
          <t>4190 JESUS FELCY MENDOZA CAHUANA</t>
        </is>
      </c>
    </row>
    <row r="165">
      <c r="A165" s="5" t="inlineStr">
        <is>
          <t>CCAJ-LP02/6/2023</t>
        </is>
      </c>
      <c r="B165" s="6" t="n">
        <v>44931.732404375</v>
      </c>
      <c r="C165" s="5" t="inlineStr">
        <is>
          <t>3884 RIBANA RUTH REA RUEDA</t>
        </is>
      </c>
      <c r="D165" s="7" t="n">
        <v>298167</v>
      </c>
      <c r="E165" s="8" t="inlineStr">
        <is>
          <t>BISA-100070022</t>
        </is>
      </c>
      <c r="H165" s="9" t="n">
        <v>15075.59</v>
      </c>
      <c r="I165" s="5" t="inlineStr">
        <is>
          <t>DEPÓSITO BANCARIO</t>
        </is>
      </c>
      <c r="J165" s="5" t="inlineStr">
        <is>
          <t>4190 JESUS FELCY MENDOZA CAHUANA</t>
        </is>
      </c>
    </row>
    <row r="166">
      <c r="A166" s="5" t="inlineStr">
        <is>
          <t>CCAJ-LP02/6/2023</t>
        </is>
      </c>
      <c r="B166" s="6" t="n">
        <v>44931.732404375</v>
      </c>
      <c r="C166" s="5" t="inlineStr">
        <is>
          <t>3884 RIBANA RUTH REA RUEDA</t>
        </is>
      </c>
      <c r="D166" s="7" t="n">
        <v>298170</v>
      </c>
      <c r="E166" s="8" t="inlineStr">
        <is>
          <t>BISA-100070022</t>
        </is>
      </c>
      <c r="H166" s="9" t="n">
        <v>7249.2</v>
      </c>
      <c r="I166" s="5" t="inlineStr">
        <is>
          <t>DEPÓSITO BANCARIO</t>
        </is>
      </c>
      <c r="J166" s="5" t="inlineStr">
        <is>
          <t>4190 JESUS FELCY MENDOZA CAHUANA</t>
        </is>
      </c>
    </row>
    <row r="167">
      <c r="A167" s="5" t="inlineStr">
        <is>
          <t>CCAJ-LP02/6/2023</t>
        </is>
      </c>
      <c r="B167" s="6" t="n">
        <v>44931.732404375</v>
      </c>
      <c r="C167" s="5" t="inlineStr">
        <is>
          <t>3884 RIBANA RUTH REA RUEDA</t>
        </is>
      </c>
      <c r="D167" s="7" t="n">
        <v>298168</v>
      </c>
      <c r="E167" s="8" t="inlineStr">
        <is>
          <t>BISA-100070022</t>
        </is>
      </c>
      <c r="H167" s="9" t="n">
        <v>1456.15</v>
      </c>
      <c r="I167" s="5" t="inlineStr">
        <is>
          <t>DEPÓSITO BANCARIO</t>
        </is>
      </c>
      <c r="J167" s="5" t="inlineStr">
        <is>
          <t>4190 JESUS FELCY MENDOZA CAHUANA</t>
        </is>
      </c>
    </row>
    <row r="168">
      <c r="A168" s="5" t="inlineStr">
        <is>
          <t>CCAJ-LP02/6/2023</t>
        </is>
      </c>
      <c r="B168" s="6" t="n">
        <v>44931.732404375</v>
      </c>
      <c r="C168" s="5" t="inlineStr">
        <is>
          <t>3884 RIBANA RUTH REA RUEDA</t>
        </is>
      </c>
      <c r="D168" s="7" t="n"/>
      <c r="E168" s="8" t="n"/>
      <c r="F168" s="9" t="n">
        <v>6463.2</v>
      </c>
      <c r="I168" s="10" t="inlineStr">
        <is>
          <t>EFECTIVO</t>
        </is>
      </c>
      <c r="J168" s="8" t="inlineStr">
        <is>
          <t>108 GREGORIO RAMIREZ APAZA</t>
        </is>
      </c>
    </row>
    <row r="169">
      <c r="A169" s="5" t="inlineStr">
        <is>
          <t>CCAJ-LP02/6/2023</t>
        </is>
      </c>
      <c r="B169" s="6" t="n">
        <v>44931.732404375</v>
      </c>
      <c r="C169" s="5" t="inlineStr">
        <is>
          <t>3884 RIBANA RUTH REA RUEDA</t>
        </is>
      </c>
      <c r="D169" s="7" t="n"/>
      <c r="E169" s="8" t="n"/>
      <c r="F169" s="9" t="n">
        <v>2087.7</v>
      </c>
      <c r="I169" s="10" t="inlineStr">
        <is>
          <t>EFECTIVO</t>
        </is>
      </c>
      <c r="J169" s="5" t="inlineStr">
        <is>
          <t>136 OSCAR REYNALDO LIMACHI SURCO</t>
        </is>
      </c>
    </row>
    <row r="170">
      <c r="A170" s="5" t="inlineStr">
        <is>
          <t>CCAJ-LP02/6/2023</t>
        </is>
      </c>
      <c r="B170" s="6" t="n">
        <v>44931.732404375</v>
      </c>
      <c r="C170" s="5" t="inlineStr">
        <is>
          <t>3884 RIBANA RUTH REA RUEDA</t>
        </is>
      </c>
      <c r="D170" s="7" t="n"/>
      <c r="E170" s="8" t="n"/>
      <c r="F170" s="9" t="n">
        <v>7925.8</v>
      </c>
      <c r="I170" s="10" t="inlineStr">
        <is>
          <t>EFECTIVO</t>
        </is>
      </c>
      <c r="J170" s="5" t="inlineStr">
        <is>
          <t>266 SANTIAGO MACHACA CALCINA</t>
        </is>
      </c>
    </row>
    <row r="171">
      <c r="A171" s="5" t="inlineStr">
        <is>
          <t>CCAJ-LP02/6/2023</t>
        </is>
      </c>
      <c r="B171" s="6" t="n">
        <v>44931.732404375</v>
      </c>
      <c r="C171" s="5" t="inlineStr">
        <is>
          <t>3884 RIBANA RUTH REA RUEDA</t>
        </is>
      </c>
      <c r="D171" s="7" t="n"/>
      <c r="E171" s="8" t="n"/>
      <c r="F171" s="9" t="n">
        <v>4337.5</v>
      </c>
      <c r="I171" s="10" t="inlineStr">
        <is>
          <t>EFECTIVO</t>
        </is>
      </c>
      <c r="J171" s="8" t="inlineStr">
        <is>
          <t>304 ALFREDO MENDOZA APAZA</t>
        </is>
      </c>
    </row>
    <row r="172">
      <c r="A172" s="5" t="inlineStr">
        <is>
          <t>CCAJ-LP02/6/2023</t>
        </is>
      </c>
      <c r="B172" s="6" t="n">
        <v>44931.732404375</v>
      </c>
      <c r="C172" s="5" t="inlineStr">
        <is>
          <t>3884 RIBANA RUTH REA RUEDA</t>
        </is>
      </c>
      <c r="D172" s="7" t="n"/>
      <c r="E172" s="8" t="n"/>
      <c r="F172" s="9" t="n">
        <v>1227.1</v>
      </c>
      <c r="I172" s="10" t="inlineStr">
        <is>
          <t>EFECTIVO</t>
        </is>
      </c>
      <c r="J172" s="5" t="inlineStr">
        <is>
          <t>667 WILLIAMS EDSON SANCHEZ SILVA</t>
        </is>
      </c>
    </row>
    <row r="173">
      <c r="A173" s="5" t="inlineStr">
        <is>
          <t>CCAJ-LP02/6/2023</t>
        </is>
      </c>
      <c r="B173" s="6" t="n">
        <v>44931.732404375</v>
      </c>
      <c r="C173" s="5" t="inlineStr">
        <is>
          <t>3884 RIBANA RUTH REA RUEDA</t>
        </is>
      </c>
      <c r="D173" s="7" t="n"/>
      <c r="E173" s="8" t="n"/>
      <c r="F173" s="9" t="n">
        <v>8475.299999999999</v>
      </c>
      <c r="I173" s="10" t="inlineStr">
        <is>
          <t>EFECTIVO</t>
        </is>
      </c>
      <c r="J173" s="5" t="inlineStr">
        <is>
          <t>883 FRANKLIN CARDOZO RIVERA</t>
        </is>
      </c>
    </row>
    <row r="174">
      <c r="A174" s="5" t="inlineStr">
        <is>
          <t>CCAJ-LP02/6/2023</t>
        </is>
      </c>
      <c r="B174" s="6" t="n">
        <v>44931.732404375</v>
      </c>
      <c r="C174" s="5" t="inlineStr">
        <is>
          <t>3884 RIBANA RUTH REA RUEDA</t>
        </is>
      </c>
      <c r="D174" s="7" t="n"/>
      <c r="E174" s="8" t="n"/>
      <c r="F174" s="9" t="n">
        <v>0.1</v>
      </c>
      <c r="I174" s="10" t="inlineStr">
        <is>
          <t>EFECTIVO</t>
        </is>
      </c>
      <c r="J174" s="5" t="inlineStr">
        <is>
          <t>2464 LUIS FERNANDO GUEVARA PECA</t>
        </is>
      </c>
    </row>
    <row r="175">
      <c r="A175" s="5" t="inlineStr">
        <is>
          <t>CCAJ-LP02/6/2023</t>
        </is>
      </c>
      <c r="B175" s="6" t="n">
        <v>44931.732404375</v>
      </c>
      <c r="C175" s="5" t="inlineStr">
        <is>
          <t>3884 RIBANA RUTH REA RUEDA</t>
        </is>
      </c>
      <c r="D175" s="7" t="n"/>
      <c r="E175" s="8" t="n"/>
      <c r="F175" s="9" t="n">
        <v>6081.4</v>
      </c>
      <c r="I175" s="10" t="inlineStr">
        <is>
          <t>EFECTIVO</t>
        </is>
      </c>
      <c r="J175" s="8" t="inlineStr">
        <is>
          <t>2597 JOSE MAIDANA LP - T03</t>
        </is>
      </c>
    </row>
    <row r="176">
      <c r="A176" s="5" t="inlineStr">
        <is>
          <t>CCAJ-LP02/6/2023</t>
        </is>
      </c>
      <c r="B176" s="6" t="n">
        <v>44931.732404375</v>
      </c>
      <c r="C176" s="5" t="inlineStr">
        <is>
          <t>3884 RIBANA RUTH REA RUEDA</t>
        </is>
      </c>
      <c r="D176" s="7" t="n"/>
      <c r="E176" s="8" t="n"/>
      <c r="F176" s="9" t="n">
        <v>5048.6</v>
      </c>
      <c r="I176" s="10" t="inlineStr">
        <is>
          <t>EFECTIVO</t>
        </is>
      </c>
      <c r="J176" s="8" t="inlineStr">
        <is>
          <t>2597 JOSE MAIDANA LP - T05</t>
        </is>
      </c>
    </row>
    <row r="177">
      <c r="A177" s="5" t="inlineStr">
        <is>
          <t>CCAJ-LP02/6/2023</t>
        </is>
      </c>
      <c r="B177" s="6" t="n">
        <v>44931.732404375</v>
      </c>
      <c r="C177" s="5" t="inlineStr">
        <is>
          <t>3884 RIBANA RUTH REA RUEDA</t>
        </is>
      </c>
      <c r="D177" s="7" t="n"/>
      <c r="E177" s="8" t="n"/>
      <c r="F177" s="9" t="n">
        <v>2335.5</v>
      </c>
      <c r="I177" s="10" t="inlineStr">
        <is>
          <t>EFECTIVO</t>
        </is>
      </c>
      <c r="J177" s="8" t="inlineStr">
        <is>
          <t>2597 JOSE MAIDANA LP - T06</t>
        </is>
      </c>
    </row>
    <row r="178">
      <c r="A178" s="11" t="inlineStr">
        <is>
          <t>SAP</t>
        </is>
      </c>
      <c r="B178" s="3" t="n"/>
      <c r="C178" s="3" t="n"/>
      <c r="D178" s="7" t="n"/>
      <c r="E178" s="8" t="n"/>
      <c r="F178" s="31">
        <f>SUM(F150:G177)</f>
        <v/>
      </c>
      <c r="H178" s="9" t="n"/>
      <c r="I178" s="10" t="n"/>
      <c r="J178" s="5" t="n"/>
    </row>
    <row r="179" ht="15.75" customHeight="1">
      <c r="A179" s="13" t="inlineStr">
        <is>
          <t>FECHA</t>
        </is>
      </c>
      <c r="B179" s="13" t="inlineStr">
        <is>
          <t>CIERRE DE CAJA</t>
        </is>
      </c>
      <c r="C179" s="13" t="inlineStr">
        <is>
          <t>IMPORTE</t>
        </is>
      </c>
      <c r="D179" s="14" t="n">
        <v>112542650</v>
      </c>
      <c r="E179" s="8" t="n"/>
      <c r="H179" s="9" t="n"/>
      <c r="I179" s="10" t="n"/>
      <c r="J179" s="5" t="n"/>
    </row>
    <row r="180"/>
    <row r="181"/>
    <row r="182">
      <c r="A182" s="1" t="inlineStr">
        <is>
          <t>Cierre Caja</t>
        </is>
      </c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</row>
    <row r="183">
      <c r="A183" s="3" t="inlineStr">
        <is>
          <t>Del 06/01/2022</t>
        </is>
      </c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</row>
    <row r="184">
      <c r="A184" s="74" t="inlineStr">
        <is>
          <t>Cierre Caja</t>
        </is>
      </c>
      <c r="B184" s="74" t="inlineStr">
        <is>
          <t>Fecha</t>
        </is>
      </c>
      <c r="C184" s="74" t="inlineStr">
        <is>
          <t>Cajero</t>
        </is>
      </c>
      <c r="D184" s="74" t="inlineStr">
        <is>
          <t>Nro Voucher</t>
        </is>
      </c>
      <c r="E184" s="74" t="inlineStr">
        <is>
          <t>Nro Cuenta</t>
        </is>
      </c>
      <c r="F184" s="74" t="inlineStr">
        <is>
          <t>Tipo Ingreso</t>
        </is>
      </c>
      <c r="G184" s="75" t="n"/>
      <c r="H184" s="76" t="n"/>
      <c r="I184" s="74" t="inlineStr">
        <is>
          <t>TIPO DE INGRESO</t>
        </is>
      </c>
      <c r="J184" s="74" t="inlineStr">
        <is>
          <t>Cobrador</t>
        </is>
      </c>
    </row>
    <row r="185">
      <c r="A185" s="77" t="n"/>
      <c r="B185" s="77" t="n"/>
      <c r="C185" s="77" t="n"/>
      <c r="D185" s="77" t="n"/>
      <c r="E185" s="77" t="n"/>
      <c r="F185" s="4" t="inlineStr">
        <is>
          <t>EFECTIVO</t>
        </is>
      </c>
      <c r="G185" s="4" t="inlineStr">
        <is>
          <t>CHEQUE</t>
        </is>
      </c>
      <c r="H185" s="4" t="inlineStr">
        <is>
          <t>TRANSFERENCIA</t>
        </is>
      </c>
      <c r="I185" s="77" t="n"/>
      <c r="J185" s="77" t="n"/>
    </row>
    <row r="186">
      <c r="A186" s="5" t="inlineStr">
        <is>
          <t>CCAJ-LP02/7/2023</t>
        </is>
      </c>
      <c r="B186" s="6" t="n">
        <v>44932.47522160879</v>
      </c>
      <c r="C186" s="5" t="inlineStr">
        <is>
          <t>3884 RIBANA RUTH REA RUEDA</t>
        </is>
      </c>
      <c r="D186" s="10" t="n"/>
      <c r="E186" s="8" t="n"/>
      <c r="F186" s="9" t="n">
        <v>8015.5</v>
      </c>
      <c r="I186" s="10" t="inlineStr">
        <is>
          <t>EFECTIVO</t>
        </is>
      </c>
      <c r="J186" s="5" t="inlineStr">
        <is>
          <t>136 OSCAR REYNALDO LIMACHI SURCO</t>
        </is>
      </c>
    </row>
    <row r="187">
      <c r="A187" s="5" t="inlineStr">
        <is>
          <t>CCAJ-LP02/7/2023</t>
        </is>
      </c>
      <c r="B187" s="6" t="n">
        <v>44932.47522160879</v>
      </c>
      <c r="C187" s="5" t="inlineStr">
        <is>
          <t>3884 RIBANA RUTH REA RUEDA</t>
        </is>
      </c>
      <c r="D187" s="10" t="n"/>
      <c r="E187" s="8" t="n"/>
      <c r="F187" s="9" t="n">
        <v>9094.4</v>
      </c>
      <c r="I187" s="10" t="inlineStr">
        <is>
          <t>EFECTIVO</t>
        </is>
      </c>
      <c r="J187" s="5" t="inlineStr">
        <is>
          <t>331 CARLOS ALFREDO GUTIERREZ HUANCA</t>
        </is>
      </c>
    </row>
    <row r="188">
      <c r="A188" s="5" t="inlineStr">
        <is>
          <t>CCAJ-LP02/7/2023</t>
        </is>
      </c>
      <c r="B188" s="6" t="n">
        <v>44932.47522160879</v>
      </c>
      <c r="C188" s="5" t="inlineStr">
        <is>
          <t>3884 RIBANA RUTH REA RUEDA</t>
        </is>
      </c>
      <c r="D188" s="10" t="n"/>
      <c r="E188" s="8" t="n"/>
      <c r="F188" s="9" t="n">
        <v>15482.4</v>
      </c>
      <c r="I188" s="10" t="inlineStr">
        <is>
          <t>EFECTIVO</t>
        </is>
      </c>
      <c r="J188" s="5" t="inlineStr">
        <is>
          <t>584 FREDDY FEDERICO FLORES MARIN</t>
        </is>
      </c>
    </row>
    <row r="189">
      <c r="A189" s="5" t="inlineStr">
        <is>
          <t>CCAJ-LP02/7/2023</t>
        </is>
      </c>
      <c r="B189" s="6" t="n">
        <v>44932.47522160879</v>
      </c>
      <c r="C189" s="5" t="inlineStr">
        <is>
          <t>3884 RIBANA RUTH REA RUEDA</t>
        </is>
      </c>
      <c r="D189" s="10" t="n"/>
      <c r="E189" s="8" t="n"/>
      <c r="F189" s="9" t="n">
        <v>6853.8</v>
      </c>
      <c r="I189" s="10" t="inlineStr">
        <is>
          <t>EFECTIVO</t>
        </is>
      </c>
      <c r="J189" s="5" t="inlineStr">
        <is>
          <t>883 FRANKLIN CARDOZO RIVERA</t>
        </is>
      </c>
    </row>
    <row r="190">
      <c r="A190" s="5" t="inlineStr">
        <is>
          <t>CCAJ-LP02/7/2023</t>
        </is>
      </c>
      <c r="B190" s="6" t="n">
        <v>44932.47522160879</v>
      </c>
      <c r="C190" s="5" t="inlineStr">
        <is>
          <t>3884 RIBANA RUTH REA RUEDA</t>
        </is>
      </c>
      <c r="D190" s="10" t="n"/>
      <c r="E190" s="8" t="n"/>
      <c r="F190" s="9" t="n">
        <v>12646.9</v>
      </c>
      <c r="I190" s="10" t="inlineStr">
        <is>
          <t>EFECTIVO</t>
        </is>
      </c>
      <c r="J190" s="5" t="inlineStr">
        <is>
          <t>1116 VLADIMIR FRANZ ATAHUACHI RODRIGUEZ</t>
        </is>
      </c>
    </row>
    <row r="191">
      <c r="A191" s="5" t="inlineStr">
        <is>
          <t>CCAJ-LP02/7/2023</t>
        </is>
      </c>
      <c r="B191" s="6" t="n">
        <v>44932.47522160879</v>
      </c>
      <c r="C191" s="5" t="inlineStr">
        <is>
          <t>3884 RIBANA RUTH REA RUEDA</t>
        </is>
      </c>
      <c r="D191" s="10" t="n"/>
      <c r="E191" s="8" t="n"/>
      <c r="F191" s="9" t="n">
        <v>12411.4</v>
      </c>
      <c r="I191" s="10" t="inlineStr">
        <is>
          <t>EFECTIVO</t>
        </is>
      </c>
      <c r="J191" s="5" t="inlineStr">
        <is>
          <t>1180 JAIME RAMIRO CHACON PAREDES</t>
        </is>
      </c>
    </row>
    <row r="192">
      <c r="A192" s="5" t="inlineStr">
        <is>
          <t>CCAJ-LP02/7/2023</t>
        </is>
      </c>
      <c r="B192" s="6" t="n">
        <v>44932.47522160879</v>
      </c>
      <c r="C192" s="5" t="inlineStr">
        <is>
          <t>3884 RIBANA RUTH REA RUEDA</t>
        </is>
      </c>
      <c r="D192" s="10" t="n"/>
      <c r="E192" s="8" t="n"/>
      <c r="F192" s="9" t="n">
        <v>9652</v>
      </c>
      <c r="I192" s="10" t="inlineStr">
        <is>
          <t>EFECTIVO</t>
        </is>
      </c>
      <c r="J192" s="5" t="inlineStr">
        <is>
          <t>3052 JUAN JOSE MACHACA TORREZ</t>
        </is>
      </c>
    </row>
    <row r="193">
      <c r="A193" s="5" t="inlineStr">
        <is>
          <t>CCAJ-LP02/7/2023</t>
        </is>
      </c>
      <c r="B193" s="6" t="n">
        <v>44932.47522160879</v>
      </c>
      <c r="C193" s="5" t="inlineStr">
        <is>
          <t>3884 RIBANA RUTH REA RUEDA</t>
        </is>
      </c>
      <c r="D193" s="10" t="n"/>
      <c r="E193" s="8" t="n"/>
      <c r="F193" s="9" t="n">
        <v>7287.4</v>
      </c>
      <c r="I193" s="10" t="inlineStr">
        <is>
          <t>EFECTIVO</t>
        </is>
      </c>
      <c r="J193" s="8" t="inlineStr">
        <is>
          <t>2597 JOSE MAIDANA LP - T01</t>
        </is>
      </c>
    </row>
    <row r="194">
      <c r="A194" s="5" t="inlineStr">
        <is>
          <t>CCAJ-LP02/7/2023</t>
        </is>
      </c>
      <c r="B194" s="6" t="n">
        <v>44932.47522160879</v>
      </c>
      <c r="C194" s="5" t="inlineStr">
        <is>
          <t>3884 RIBANA RUTH REA RUEDA</t>
        </is>
      </c>
      <c r="D194" s="10" t="n"/>
      <c r="E194" s="8" t="n"/>
      <c r="F194" s="9" t="n">
        <v>11547.2</v>
      </c>
      <c r="I194" s="10" t="inlineStr">
        <is>
          <t>EFECTIVO</t>
        </is>
      </c>
      <c r="J194" s="8" t="inlineStr">
        <is>
          <t>2597 JOSE MAIDANA LP - T02</t>
        </is>
      </c>
    </row>
    <row r="195">
      <c r="A195" s="5" t="inlineStr">
        <is>
          <t>CCAJ-LP02/7/2023</t>
        </is>
      </c>
      <c r="B195" s="6" t="n">
        <v>44932.47522160879</v>
      </c>
      <c r="C195" s="5" t="inlineStr">
        <is>
          <t>3884 RIBANA RUTH REA RUEDA</t>
        </is>
      </c>
      <c r="D195" s="10" t="n"/>
      <c r="E195" s="8" t="n"/>
      <c r="F195" s="9" t="n">
        <v>6220.5</v>
      </c>
      <c r="I195" s="10" t="inlineStr">
        <is>
          <t>EFECTIVO</t>
        </is>
      </c>
      <c r="J195" s="8" t="inlineStr">
        <is>
          <t>2597 JOSE MAIDANA LP - T04</t>
        </is>
      </c>
    </row>
    <row r="196">
      <c r="A196" s="11" t="inlineStr">
        <is>
          <t>SAP</t>
        </is>
      </c>
      <c r="B196" s="3" t="n"/>
      <c r="C196" s="3" t="n"/>
      <c r="D196" s="7" t="n"/>
      <c r="E196" s="8" t="n"/>
      <c r="F196" s="31">
        <f>SUM(F186:G195)</f>
        <v/>
      </c>
      <c r="H196" s="9" t="n"/>
      <c r="I196" s="10" t="n"/>
      <c r="J196" s="5" t="n"/>
    </row>
    <row r="197" ht="15.75" customHeight="1">
      <c r="A197" s="13" t="inlineStr">
        <is>
          <t>FECHA</t>
        </is>
      </c>
      <c r="B197" s="13" t="inlineStr">
        <is>
          <t>CIERRE DE CAJA</t>
        </is>
      </c>
      <c r="C197" s="13" t="inlineStr">
        <is>
          <t>IMPORTE</t>
        </is>
      </c>
      <c r="D197" s="14" t="n">
        <v>112542784</v>
      </c>
      <c r="E197" s="8" t="n"/>
      <c r="H197" s="9" t="n"/>
      <c r="I197" s="10" t="n"/>
      <c r="J197" s="5" t="n"/>
    </row>
    <row r="198">
      <c r="A198" s="5" t="n"/>
      <c r="B198" s="6" t="n"/>
      <c r="C198" s="5" t="n"/>
      <c r="D198" s="7" t="n"/>
      <c r="E198" s="8" t="n"/>
      <c r="H198" s="9" t="n"/>
      <c r="I198" s="10" t="n"/>
      <c r="J198" s="5" t="n"/>
    </row>
    <row r="199">
      <c r="A199" s="5" t="n"/>
      <c r="B199" s="6" t="n"/>
      <c r="C199" s="5" t="n"/>
      <c r="D199" s="7" t="n"/>
      <c r="E199" s="8" t="n"/>
      <c r="H199" s="9" t="n"/>
      <c r="I199" s="10" t="n"/>
      <c r="J199" s="5" t="n"/>
    </row>
    <row r="200">
      <c r="A200" s="5" t="inlineStr">
        <is>
          <t>CCAJ-LP02/8/2023</t>
        </is>
      </c>
      <c r="B200" s="6" t="n">
        <v>44932.73388966435</v>
      </c>
      <c r="C200" s="5" t="inlineStr">
        <is>
          <t>3884 RIBANA RUTH REA RUEDA</t>
        </is>
      </c>
      <c r="D200" s="7" t="n"/>
      <c r="E200" s="8" t="n"/>
      <c r="G200" s="9" t="n">
        <v>9602.139999999999</v>
      </c>
      <c r="I200" s="10" t="inlineStr">
        <is>
          <t>CHEQUE</t>
        </is>
      </c>
      <c r="J200" s="5" t="inlineStr">
        <is>
          <t>4276 CARLOS MARCELO REQUENA TERAN</t>
        </is>
      </c>
    </row>
    <row r="201">
      <c r="A201" s="5" t="inlineStr">
        <is>
          <t>CCAJ-LP02/8/2023</t>
        </is>
      </c>
      <c r="B201" s="6" t="n">
        <v>44932.73388966435</v>
      </c>
      <c r="C201" s="5" t="inlineStr">
        <is>
          <t>3884 RIBANA RUTH REA RUEDA</t>
        </is>
      </c>
      <c r="D201" s="15" t="n">
        <v>45173146191</v>
      </c>
      <c r="E201" s="8" t="inlineStr">
        <is>
          <t>BISA-100070022</t>
        </is>
      </c>
      <c r="H201" s="9" t="n">
        <v>1088.06</v>
      </c>
      <c r="I201" s="5" t="inlineStr">
        <is>
          <t>DEPÓSITO BANCARIO</t>
        </is>
      </c>
      <c r="J201" s="5" t="inlineStr">
        <is>
          <t>4276 CARLOS MARCELO REQUENA TERAN</t>
        </is>
      </c>
    </row>
    <row r="202">
      <c r="A202" s="5" t="inlineStr">
        <is>
          <t>CCAJ-LP02/8/2023</t>
        </is>
      </c>
      <c r="B202" s="6" t="n">
        <v>44932.73388966435</v>
      </c>
      <c r="C202" s="5" t="inlineStr">
        <is>
          <t>3884 RIBANA RUTH REA RUEDA</t>
        </is>
      </c>
      <c r="D202" s="15" t="n">
        <v>80460448525</v>
      </c>
      <c r="E202" s="8" t="inlineStr">
        <is>
          <t>BISA-100070022</t>
        </is>
      </c>
      <c r="H202" s="9" t="n">
        <v>1115.44</v>
      </c>
      <c r="I202" s="5" t="inlineStr">
        <is>
          <t>DEPÓSITO BANCARIO</t>
        </is>
      </c>
      <c r="J202" s="5" t="inlineStr">
        <is>
          <t>4276 CARLOS MARCELO REQUENA TERAN</t>
        </is>
      </c>
    </row>
    <row r="203">
      <c r="A203" s="5" t="inlineStr">
        <is>
          <t>CCAJ-LP02/8/2023</t>
        </is>
      </c>
      <c r="B203" s="6" t="n">
        <v>44932.73388966435</v>
      </c>
      <c r="C203" s="5" t="inlineStr">
        <is>
          <t>3884 RIBANA RUTH REA RUEDA</t>
        </is>
      </c>
      <c r="D203" s="15" t="n">
        <v>45173151616</v>
      </c>
      <c r="E203" s="8" t="inlineStr">
        <is>
          <t>BISA-100070022</t>
        </is>
      </c>
      <c r="H203" s="9" t="n">
        <v>962.8</v>
      </c>
      <c r="I203" s="5" t="inlineStr">
        <is>
          <t>DEPÓSITO BANCARIO</t>
        </is>
      </c>
      <c r="J203" s="5" t="inlineStr">
        <is>
          <t>2464 LUIS FERNANDO GUEVARA PECA</t>
        </is>
      </c>
    </row>
    <row r="204">
      <c r="A204" s="5" t="inlineStr">
        <is>
          <t>CCAJ-LP02/8/2023</t>
        </is>
      </c>
      <c r="B204" s="6" t="n">
        <v>44932.73388966435</v>
      </c>
      <c r="C204" s="5" t="inlineStr">
        <is>
          <t>3884 RIBANA RUTH REA RUEDA</t>
        </is>
      </c>
      <c r="D204" s="15" t="n">
        <v>45173149361</v>
      </c>
      <c r="E204" s="8" t="inlineStr">
        <is>
          <t>BISA-100070022</t>
        </is>
      </c>
      <c r="H204" s="9" t="n">
        <v>150.5</v>
      </c>
      <c r="I204" s="5" t="inlineStr">
        <is>
          <t>DEPÓSITO BANCARIO</t>
        </is>
      </c>
      <c r="J204" s="5" t="inlineStr">
        <is>
          <t>2464 LUIS FERNANDO GUEVARA PECA</t>
        </is>
      </c>
    </row>
    <row r="205">
      <c r="A205" s="5" t="inlineStr">
        <is>
          <t>CCAJ-LP02/8/2023</t>
        </is>
      </c>
      <c r="B205" s="6" t="n">
        <v>44932.73388966435</v>
      </c>
      <c r="C205" s="5" t="inlineStr">
        <is>
          <t>3884 RIBANA RUTH REA RUEDA</t>
        </is>
      </c>
      <c r="D205" s="15" t="n">
        <v>51217420763</v>
      </c>
      <c r="E205" s="8" t="inlineStr">
        <is>
          <t>BISA-100070022</t>
        </is>
      </c>
      <c r="H205" s="9" t="n">
        <v>150.87</v>
      </c>
      <c r="I205" s="5" t="inlineStr">
        <is>
          <t>DEPÓSITO BANCARIO</t>
        </is>
      </c>
      <c r="J205" s="5" t="inlineStr">
        <is>
          <t>2464 LUIS FERNANDO GUEVARA PECA</t>
        </is>
      </c>
    </row>
    <row r="206">
      <c r="A206" s="5" t="inlineStr">
        <is>
          <t>CCAJ-LP02/8/2023</t>
        </is>
      </c>
      <c r="B206" s="6" t="n">
        <v>44932.73388966435</v>
      </c>
      <c r="C206" s="5" t="inlineStr">
        <is>
          <t>3884 RIBANA RUTH REA RUEDA</t>
        </is>
      </c>
      <c r="D206" s="15" t="n">
        <v>45133088512</v>
      </c>
      <c r="E206" s="8" t="inlineStr">
        <is>
          <t>BISA-100070022</t>
        </is>
      </c>
      <c r="H206" s="9" t="n">
        <v>69.3</v>
      </c>
      <c r="I206" s="5" t="inlineStr">
        <is>
          <t>DEPÓSITO BANCARIO</t>
        </is>
      </c>
      <c r="J206" s="5" t="inlineStr">
        <is>
          <t>2464 LUIS FERNANDO GUEVARA PECA</t>
        </is>
      </c>
    </row>
    <row r="207">
      <c r="A207" s="5" t="inlineStr">
        <is>
          <t>CCAJ-LP02/8/2023</t>
        </is>
      </c>
      <c r="B207" s="6" t="n">
        <v>44932.73388966435</v>
      </c>
      <c r="C207" s="5" t="inlineStr">
        <is>
          <t>3884 RIBANA RUTH REA RUEDA</t>
        </is>
      </c>
      <c r="D207" s="15" t="n">
        <v>45143456023</v>
      </c>
      <c r="E207" s="8" t="inlineStr">
        <is>
          <t>BISA-100070022</t>
        </is>
      </c>
      <c r="H207" s="9" t="n">
        <v>404.69</v>
      </c>
      <c r="I207" s="5" t="inlineStr">
        <is>
          <t>DEPÓSITO BANCARIO</t>
        </is>
      </c>
      <c r="J207" s="5" t="inlineStr">
        <is>
          <t>2464 LUIS FERNANDO GUEVARA PECA</t>
        </is>
      </c>
    </row>
    <row r="208">
      <c r="A208" s="5" t="inlineStr">
        <is>
          <t>CCAJ-LP02/8/2023</t>
        </is>
      </c>
      <c r="B208" s="6" t="n">
        <v>44932.73388966435</v>
      </c>
      <c r="C208" s="5" t="inlineStr">
        <is>
          <t>3884 RIBANA RUTH REA RUEDA</t>
        </is>
      </c>
      <c r="D208" s="15" t="n">
        <v>45163176781</v>
      </c>
      <c r="E208" s="8" t="inlineStr">
        <is>
          <t>BISA-100070022</t>
        </is>
      </c>
      <c r="H208" s="9" t="n">
        <v>4672.5</v>
      </c>
      <c r="I208" s="5" t="inlineStr">
        <is>
          <t>DEPÓSITO BANCARIO</t>
        </is>
      </c>
      <c r="J208" s="5" t="inlineStr">
        <is>
          <t>2464 LUIS FERNANDO GUEVARA PECA</t>
        </is>
      </c>
    </row>
    <row r="209">
      <c r="A209" s="5" t="inlineStr">
        <is>
          <t>CCAJ-LP02/8/2023</t>
        </is>
      </c>
      <c r="B209" s="6" t="n">
        <v>44932.73388966435</v>
      </c>
      <c r="C209" s="5" t="inlineStr">
        <is>
          <t>3884 RIBANA RUTH REA RUEDA</t>
        </is>
      </c>
      <c r="D209" s="15" t="n">
        <v>51217420565</v>
      </c>
      <c r="E209" s="8" t="inlineStr">
        <is>
          <t>BISA-100070022</t>
        </is>
      </c>
      <c r="H209" s="9" t="n">
        <v>277440</v>
      </c>
      <c r="I209" s="5" t="inlineStr">
        <is>
          <t>DEPÓSITO BANCARIO</t>
        </is>
      </c>
      <c r="J209" s="5" t="inlineStr">
        <is>
          <t>2464 LUIS FERNANDO GUEVARA PECA</t>
        </is>
      </c>
    </row>
    <row r="210">
      <c r="A210" s="5" t="inlineStr">
        <is>
          <t>CCAJ-LP02/8/2023</t>
        </is>
      </c>
      <c r="B210" s="6" t="n">
        <v>44932.73388966435</v>
      </c>
      <c r="C210" s="5" t="inlineStr">
        <is>
          <t>3884 RIBANA RUTH REA RUEDA</t>
        </is>
      </c>
      <c r="D210" s="15" t="n">
        <v>51117385086</v>
      </c>
      <c r="E210" s="8" t="inlineStr">
        <is>
          <t>BISA-100070022</t>
        </is>
      </c>
      <c r="H210" s="9" t="n">
        <v>8288.559999999999</v>
      </c>
      <c r="I210" s="5" t="inlineStr">
        <is>
          <t>DEPÓSITO BANCARIO</t>
        </is>
      </c>
      <c r="J210" s="5" t="inlineStr">
        <is>
          <t>4276 CARLOS MARCELO REQUENA TERAN</t>
        </is>
      </c>
    </row>
    <row r="211">
      <c r="A211" s="5" t="inlineStr">
        <is>
          <t>CCAJ-LP02/8/2023</t>
        </is>
      </c>
      <c r="B211" s="6" t="n">
        <v>44932.73388966435</v>
      </c>
      <c r="C211" s="5" t="inlineStr">
        <is>
          <t>3884 RIBANA RUTH REA RUEDA</t>
        </is>
      </c>
      <c r="D211" s="7" t="n">
        <v>34360165</v>
      </c>
      <c r="E211" s="5" t="inlineStr">
        <is>
          <t>BANCO UNION-10000020161539</t>
        </is>
      </c>
      <c r="H211" s="9" t="n">
        <v>580</v>
      </c>
      <c r="I211" s="5" t="inlineStr">
        <is>
          <t>DEPÓSITO BANCARIO</t>
        </is>
      </c>
      <c r="J211" s="5" t="inlineStr">
        <is>
          <t>2464 LUIS FERNANDO GUEVARA PECA</t>
        </is>
      </c>
    </row>
    <row r="212">
      <c r="A212" s="5" t="inlineStr">
        <is>
          <t>CCAJ-LP02/8/2023</t>
        </is>
      </c>
      <c r="B212" s="6" t="n">
        <v>44932.73388966435</v>
      </c>
      <c r="C212" s="5" t="inlineStr">
        <is>
          <t>3884 RIBANA RUTH REA RUEDA</t>
        </is>
      </c>
      <c r="D212" s="15" t="n">
        <v>45153085387</v>
      </c>
      <c r="E212" s="8" t="inlineStr">
        <is>
          <t>BISA-100070022</t>
        </is>
      </c>
      <c r="H212" s="9" t="n">
        <v>1.99</v>
      </c>
      <c r="I212" s="5" t="inlineStr">
        <is>
          <t>DEPÓSITO BANCARIO</t>
        </is>
      </c>
      <c r="J212" s="5" t="inlineStr">
        <is>
          <t>2464 LUIS FERNANDO GUEVARA PECA</t>
        </is>
      </c>
    </row>
    <row r="213">
      <c r="A213" s="5" t="inlineStr">
        <is>
          <t>CCAJ-LP02/8/2023</t>
        </is>
      </c>
      <c r="B213" s="6" t="n">
        <v>44932.73388966435</v>
      </c>
      <c r="C213" s="5" t="inlineStr">
        <is>
          <t>3884 RIBANA RUTH REA RUEDA</t>
        </is>
      </c>
      <c r="D213" s="7" t="n">
        <v>138095</v>
      </c>
      <c r="E213" s="8" t="inlineStr">
        <is>
          <t>BISA-100070022</t>
        </is>
      </c>
      <c r="H213" s="9" t="n">
        <v>12695.1</v>
      </c>
      <c r="I213" s="5" t="inlineStr">
        <is>
          <t>DEPÓSITO BANCARIO</t>
        </is>
      </c>
      <c r="J213" s="5" t="inlineStr">
        <is>
          <t>4276 CARLOS MARCELO REQUENA TERAN</t>
        </is>
      </c>
    </row>
    <row r="214">
      <c r="A214" s="5" t="inlineStr">
        <is>
          <t>CCAJ-LP02/8/2023</t>
        </is>
      </c>
      <c r="B214" s="6" t="n">
        <v>44932.73388966435</v>
      </c>
      <c r="C214" s="5" t="inlineStr">
        <is>
          <t>3884 RIBANA RUTH REA RUEDA</t>
        </is>
      </c>
      <c r="D214" s="7" t="n">
        <v>456943</v>
      </c>
      <c r="E214" s="8" t="inlineStr">
        <is>
          <t>BISA-100070022</t>
        </is>
      </c>
      <c r="H214" s="9" t="n">
        <v>40656.4</v>
      </c>
      <c r="I214" s="5" t="inlineStr">
        <is>
          <t>DEPÓSITO BANCARIO</t>
        </is>
      </c>
      <c r="J214" s="5" t="inlineStr">
        <is>
          <t>4190 JESUS FELCY MENDOZA CAHUANA</t>
        </is>
      </c>
    </row>
    <row r="215">
      <c r="A215" s="5" t="inlineStr">
        <is>
          <t>CCAJ-LP02/8/2023</t>
        </is>
      </c>
      <c r="B215" s="6" t="n">
        <v>44932.73388966435</v>
      </c>
      <c r="C215" s="5" t="inlineStr">
        <is>
          <t>3884 RIBANA RUTH REA RUEDA</t>
        </is>
      </c>
      <c r="D215" s="7" t="n"/>
      <c r="E215" s="8" t="n"/>
      <c r="F215" s="9" t="n">
        <v>9040.700000000001</v>
      </c>
      <c r="I215" s="10" t="inlineStr">
        <is>
          <t>EFECTIVO</t>
        </is>
      </c>
      <c r="J215" s="8" t="inlineStr">
        <is>
          <t>304 ALFREDO MENDOZA APAZA</t>
        </is>
      </c>
    </row>
    <row r="216">
      <c r="A216" s="5" t="inlineStr">
        <is>
          <t>CCAJ-LP02/8/2023</t>
        </is>
      </c>
      <c r="B216" s="6" t="n">
        <v>44932.73388966435</v>
      </c>
      <c r="C216" s="5" t="inlineStr">
        <is>
          <t>3884 RIBANA RUTH REA RUEDA</t>
        </is>
      </c>
      <c r="D216" s="7" t="n"/>
      <c r="E216" s="8" t="n"/>
      <c r="F216" s="9" t="n">
        <v>0.3</v>
      </c>
      <c r="I216" s="10" t="inlineStr">
        <is>
          <t>EFECTIVO</t>
        </is>
      </c>
      <c r="J216" s="5" t="inlineStr">
        <is>
          <t>2464 LUIS FERNANDO GUEVARA PECA</t>
        </is>
      </c>
    </row>
    <row r="217">
      <c r="A217" s="5" t="inlineStr">
        <is>
          <t>CCAJ-LP02/8/2023</t>
        </is>
      </c>
      <c r="B217" s="6" t="n">
        <v>44932.73388966435</v>
      </c>
      <c r="C217" s="5" t="inlineStr">
        <is>
          <t>3884 RIBANA RUTH REA RUEDA</t>
        </is>
      </c>
      <c r="D217" s="7" t="n"/>
      <c r="E217" s="8" t="n"/>
      <c r="F217" s="9" t="n">
        <v>4908.1</v>
      </c>
      <c r="I217" s="10" t="inlineStr">
        <is>
          <t>EFECTIVO</t>
        </is>
      </c>
      <c r="J217" s="8" t="inlineStr">
        <is>
          <t>2597 JOSE MAIDANA LP - T05</t>
        </is>
      </c>
    </row>
    <row r="218">
      <c r="A218" s="11" t="inlineStr">
        <is>
          <t>SAP</t>
        </is>
      </c>
      <c r="B218" s="3" t="n"/>
      <c r="C218" s="3" t="n"/>
      <c r="D218" s="7" t="n"/>
      <c r="E218" s="8" t="n"/>
      <c r="F218" s="31">
        <f>SUM(F200:G217)</f>
        <v/>
      </c>
      <c r="H218" s="9" t="n"/>
      <c r="I218" s="10" t="n"/>
      <c r="J218" s="5" t="n"/>
    </row>
    <row r="219" ht="15.75" customHeight="1">
      <c r="A219" s="13" t="inlineStr">
        <is>
          <t>FECHA</t>
        </is>
      </c>
      <c r="B219" s="13" t="inlineStr">
        <is>
          <t>CIERRE DE CAJA</t>
        </is>
      </c>
      <c r="C219" s="13" t="inlineStr">
        <is>
          <t>IMPORTE</t>
        </is>
      </c>
      <c r="D219" s="14" t="n">
        <v>112563545</v>
      </c>
      <c r="E219" s="8" t="n"/>
      <c r="H219" s="9" t="n"/>
      <c r="I219" s="10" t="n"/>
      <c r="J219" s="5" t="n"/>
    </row>
    <row r="220">
      <c r="A220" s="5" t="n"/>
      <c r="B220" s="6" t="n"/>
      <c r="C220" s="5" t="n"/>
      <c r="D220" s="7" t="n"/>
      <c r="E220" s="8" t="n"/>
      <c r="H220" s="9" t="n"/>
      <c r="I220" s="10" t="n"/>
      <c r="J220" s="5" t="n"/>
    </row>
    <row r="221">
      <c r="A221" s="5" t="n"/>
      <c r="B221" s="6" t="n"/>
      <c r="C221" s="5" t="n"/>
      <c r="D221" s="7" t="n"/>
      <c r="E221" s="8" t="n"/>
      <c r="H221" s="9" t="n"/>
      <c r="I221" s="10" t="n"/>
      <c r="J221" s="5" t="n"/>
    </row>
    <row r="222">
      <c r="A222" s="1" t="inlineStr">
        <is>
          <t>Cierre Caja</t>
        </is>
      </c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</row>
    <row r="223">
      <c r="A223" s="3" t="inlineStr">
        <is>
          <t>Del 07/01/2022</t>
        </is>
      </c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</row>
    <row r="224">
      <c r="A224" s="74" t="inlineStr">
        <is>
          <t>Cierre Caja</t>
        </is>
      </c>
      <c r="B224" s="74" t="inlineStr">
        <is>
          <t>Fecha</t>
        </is>
      </c>
      <c r="C224" s="74" t="inlineStr">
        <is>
          <t>Cajero</t>
        </is>
      </c>
      <c r="D224" s="74" t="inlineStr">
        <is>
          <t>Nro Voucher</t>
        </is>
      </c>
      <c r="E224" s="74" t="inlineStr">
        <is>
          <t>Nro Cuenta</t>
        </is>
      </c>
      <c r="F224" s="74" t="inlineStr">
        <is>
          <t>Tipo Ingreso</t>
        </is>
      </c>
      <c r="G224" s="75" t="n"/>
      <c r="H224" s="76" t="n"/>
      <c r="I224" s="74" t="inlineStr">
        <is>
          <t>TIPO DE INGRESO</t>
        </is>
      </c>
      <c r="J224" s="74" t="inlineStr">
        <is>
          <t>Cobrador</t>
        </is>
      </c>
    </row>
    <row r="225">
      <c r="A225" s="77" t="n"/>
      <c r="B225" s="77" t="n"/>
      <c r="C225" s="77" t="n"/>
      <c r="D225" s="77" t="n"/>
      <c r="E225" s="77" t="n"/>
      <c r="F225" s="4" t="inlineStr">
        <is>
          <t>EFECTIVO</t>
        </is>
      </c>
      <c r="G225" s="4" t="inlineStr">
        <is>
          <t>CHEQUE</t>
        </is>
      </c>
      <c r="H225" s="4" t="inlineStr">
        <is>
          <t>TRANSFERENCIA</t>
        </is>
      </c>
      <c r="I225" s="77" t="n"/>
      <c r="J225" s="77" t="n"/>
    </row>
    <row r="226">
      <c r="A226" s="5" t="inlineStr">
        <is>
          <t>CCAJ-LP02/9/2023</t>
        </is>
      </c>
      <c r="B226" s="6" t="n">
        <v>44933.56595582176</v>
      </c>
      <c r="C226" s="5" t="inlineStr">
        <is>
          <t>3884 RIBANA RUTH REA RUEDA</t>
        </is>
      </c>
      <c r="D226" s="15" t="n">
        <v>80520567547</v>
      </c>
      <c r="E226" s="8" t="inlineStr">
        <is>
          <t>BISA-100070022</t>
        </is>
      </c>
      <c r="H226" s="9" t="n">
        <v>816</v>
      </c>
      <c r="I226" s="5" t="inlineStr">
        <is>
          <t>DEPÓSITO BANCARIO</t>
        </is>
      </c>
      <c r="J226" s="5" t="inlineStr">
        <is>
          <t>4276 CARLOS MARCELO REQUENA TERAN</t>
        </is>
      </c>
    </row>
    <row r="227">
      <c r="A227" s="5" t="inlineStr">
        <is>
          <t>CCAJ-LP02/9/2023</t>
        </is>
      </c>
      <c r="B227" s="6" t="n">
        <v>44933.56595582176</v>
      </c>
      <c r="C227" s="5" t="inlineStr">
        <is>
          <t>3884 RIBANA RUTH REA RUEDA</t>
        </is>
      </c>
      <c r="D227" s="15" t="n">
        <v>45153085532</v>
      </c>
      <c r="E227" s="8" t="inlineStr">
        <is>
          <t>BISA-100070022</t>
        </is>
      </c>
      <c r="H227" s="9" t="n">
        <v>1081.29</v>
      </c>
      <c r="I227" s="5" t="inlineStr">
        <is>
          <t>DEPÓSITO BANCARIO</t>
        </is>
      </c>
      <c r="J227" s="5" t="inlineStr">
        <is>
          <t>4276 CARLOS MARCELO REQUENA TERAN</t>
        </is>
      </c>
    </row>
    <row r="228">
      <c r="A228" s="5" t="inlineStr">
        <is>
          <t>CCAJ-LP02/9/2023</t>
        </is>
      </c>
      <c r="B228" s="6" t="n">
        <v>44933.56595582176</v>
      </c>
      <c r="C228" s="5" t="inlineStr">
        <is>
          <t>3884 RIBANA RUTH REA RUEDA</t>
        </is>
      </c>
      <c r="D228" s="15" t="n">
        <v>45153084564</v>
      </c>
      <c r="E228" s="8" t="inlineStr">
        <is>
          <t>BISA-100070022</t>
        </is>
      </c>
      <c r="H228" s="9" t="n">
        <v>5871</v>
      </c>
      <c r="I228" s="5" t="inlineStr">
        <is>
          <t>DEPÓSITO BANCARIO</t>
        </is>
      </c>
      <c r="J228" s="5" t="inlineStr">
        <is>
          <t>2464 LUIS FERNANDO GUEVARA PECA</t>
        </is>
      </c>
    </row>
    <row r="229">
      <c r="A229" s="5" t="inlineStr">
        <is>
          <t>CCAJ-LP02/9/2023</t>
        </is>
      </c>
      <c r="B229" s="6" t="n">
        <v>44933.56595582176</v>
      </c>
      <c r="C229" s="5" t="inlineStr">
        <is>
          <t>3884 RIBANA RUTH REA RUEDA</t>
        </is>
      </c>
      <c r="D229" s="7" t="n">
        <v>439602</v>
      </c>
      <c r="E229" s="8" t="inlineStr">
        <is>
          <t>BISA-100070022</t>
        </is>
      </c>
      <c r="H229" s="9" t="n">
        <v>11122.9</v>
      </c>
      <c r="I229" s="5" t="inlineStr">
        <is>
          <t>DEPÓSITO BANCARIO</t>
        </is>
      </c>
      <c r="J229" s="5" t="inlineStr">
        <is>
          <t>4276 CARLOS MARCELO REQUENA TERAN</t>
        </is>
      </c>
    </row>
    <row r="230">
      <c r="A230" s="5" t="inlineStr">
        <is>
          <t>CCAJ-LP02/9/2023</t>
        </is>
      </c>
      <c r="B230" s="6" t="n">
        <v>44933.56595582176</v>
      </c>
      <c r="C230" s="5" t="inlineStr">
        <is>
          <t>3884 RIBANA RUTH REA RUEDA</t>
        </is>
      </c>
      <c r="D230" s="7" t="n">
        <v>439600</v>
      </c>
      <c r="E230" s="8" t="inlineStr">
        <is>
          <t>BISA-100072017</t>
        </is>
      </c>
      <c r="H230" s="9" t="n">
        <v>2784</v>
      </c>
      <c r="I230" s="5" t="inlineStr">
        <is>
          <t>DEPÓSITO BANCARIO</t>
        </is>
      </c>
      <c r="J230" s="5" t="inlineStr">
        <is>
          <t>4276 CARLOS MARCELO REQUENA TERAN</t>
        </is>
      </c>
    </row>
    <row r="231">
      <c r="A231" s="5" t="inlineStr">
        <is>
          <t>CCAJ-LP02/9/2023</t>
        </is>
      </c>
      <c r="B231" s="6" t="n">
        <v>44933.56595582176</v>
      </c>
      <c r="C231" s="5" t="inlineStr">
        <is>
          <t>3884 RIBANA RUTH REA RUEDA</t>
        </is>
      </c>
      <c r="D231" s="7" t="n">
        <v>200498</v>
      </c>
      <c r="E231" s="8" t="inlineStr">
        <is>
          <t>BISA-100070022</t>
        </is>
      </c>
      <c r="H231" s="9" t="n">
        <v>17889.7</v>
      </c>
      <c r="I231" s="5" t="inlineStr">
        <is>
          <t>DEPÓSITO BANCARIO</t>
        </is>
      </c>
      <c r="J231" s="5" t="inlineStr">
        <is>
          <t>4190 JESUS FELCY MENDOZA CAHUANA</t>
        </is>
      </c>
    </row>
    <row r="232">
      <c r="A232" s="5" t="inlineStr">
        <is>
          <t>CCAJ-LP02/9/2023</t>
        </is>
      </c>
      <c r="B232" s="6" t="n">
        <v>44933.56595582176</v>
      </c>
      <c r="C232" s="5" t="inlineStr">
        <is>
          <t>3884 RIBANA RUTH REA RUEDA</t>
        </is>
      </c>
      <c r="D232" s="7" t="n"/>
      <c r="E232" s="8" t="n"/>
      <c r="F232" s="9" t="n">
        <v>9979.9</v>
      </c>
      <c r="I232" s="10" t="inlineStr">
        <is>
          <t>EFECTIVO</t>
        </is>
      </c>
      <c r="J232" s="8" t="inlineStr">
        <is>
          <t>108 GREGORIO RAMIREZ APAZA</t>
        </is>
      </c>
    </row>
    <row r="233">
      <c r="A233" s="5" t="inlineStr">
        <is>
          <t>CCAJ-LP02/9/2023</t>
        </is>
      </c>
      <c r="B233" s="6" t="n">
        <v>44933.56595582176</v>
      </c>
      <c r="C233" s="5" t="inlineStr">
        <is>
          <t>3884 RIBANA RUTH REA RUEDA</t>
        </is>
      </c>
      <c r="D233" s="7" t="n"/>
      <c r="E233" s="8" t="n"/>
      <c r="F233" s="9" t="n">
        <v>5765.1</v>
      </c>
      <c r="I233" s="10" t="inlineStr">
        <is>
          <t>EFECTIVO</t>
        </is>
      </c>
      <c r="J233" s="5" t="inlineStr">
        <is>
          <t>136 OSCAR REYNALDO LIMACHI SURCO</t>
        </is>
      </c>
    </row>
    <row r="234">
      <c r="A234" s="5" t="inlineStr">
        <is>
          <t>CCAJ-LP02/9/2023</t>
        </is>
      </c>
      <c r="B234" s="6" t="n">
        <v>44933.56595582176</v>
      </c>
      <c r="C234" s="5" t="inlineStr">
        <is>
          <t>3884 RIBANA RUTH REA RUEDA</t>
        </is>
      </c>
      <c r="D234" s="7" t="n"/>
      <c r="E234" s="8" t="n"/>
      <c r="F234" s="9" t="n">
        <v>4444.5</v>
      </c>
      <c r="I234" s="10" t="inlineStr">
        <is>
          <t>EFECTIVO</t>
        </is>
      </c>
      <c r="J234" s="5" t="inlineStr">
        <is>
          <t>266 SANTIAGO MACHACA CALCINA</t>
        </is>
      </c>
    </row>
    <row r="235">
      <c r="A235" s="5" t="inlineStr">
        <is>
          <t>CCAJ-LP02/9/2023</t>
        </is>
      </c>
      <c r="B235" s="6" t="n">
        <v>44933.56595582176</v>
      </c>
      <c r="C235" s="5" t="inlineStr">
        <is>
          <t>3884 RIBANA RUTH REA RUEDA</t>
        </is>
      </c>
      <c r="D235" s="7" t="n"/>
      <c r="E235" s="8" t="n"/>
      <c r="F235" s="9" t="n">
        <v>10232.3</v>
      </c>
      <c r="I235" s="10" t="inlineStr">
        <is>
          <t>EFECTIVO</t>
        </is>
      </c>
      <c r="J235" s="5" t="inlineStr">
        <is>
          <t>331 CARLOS ALFREDO GUTIERREZ HUANCA</t>
        </is>
      </c>
    </row>
    <row r="236">
      <c r="A236" s="5" t="inlineStr">
        <is>
          <t>CCAJ-LP02/9/2023</t>
        </is>
      </c>
      <c r="B236" s="6" t="n">
        <v>44933.56595582176</v>
      </c>
      <c r="C236" s="5" t="inlineStr">
        <is>
          <t>3884 RIBANA RUTH REA RUEDA</t>
        </is>
      </c>
      <c r="D236" s="7" t="n"/>
      <c r="E236" s="8" t="n"/>
      <c r="F236" s="9" t="n">
        <v>11723.2</v>
      </c>
      <c r="I236" s="10" t="inlineStr">
        <is>
          <t>EFECTIVO</t>
        </is>
      </c>
      <c r="J236" s="5" t="inlineStr">
        <is>
          <t>584 FREDDY FEDERICO FLORES MARIN</t>
        </is>
      </c>
    </row>
    <row r="237">
      <c r="A237" s="5" t="inlineStr">
        <is>
          <t>CCAJ-LP02/9/2023</t>
        </is>
      </c>
      <c r="B237" s="6" t="n">
        <v>44933.56595582176</v>
      </c>
      <c r="C237" s="5" t="inlineStr">
        <is>
          <t>3884 RIBANA RUTH REA RUEDA</t>
        </is>
      </c>
      <c r="D237" s="7" t="n"/>
      <c r="E237" s="8" t="n"/>
      <c r="F237" s="9" t="n">
        <v>171.6</v>
      </c>
      <c r="I237" s="10" t="inlineStr">
        <is>
          <t>EFECTIVO</t>
        </is>
      </c>
      <c r="J237" s="5" t="inlineStr">
        <is>
          <t>667 WILLIAMS EDSON SANCHEZ SILVA</t>
        </is>
      </c>
    </row>
    <row r="238">
      <c r="A238" s="5" t="inlineStr">
        <is>
          <t>CCAJ-LP02/9/2023</t>
        </is>
      </c>
      <c r="B238" s="6" t="n">
        <v>44933.56595582176</v>
      </c>
      <c r="C238" s="5" t="inlineStr">
        <is>
          <t>3884 RIBANA RUTH REA RUEDA</t>
        </is>
      </c>
      <c r="D238" s="7" t="n"/>
      <c r="E238" s="8" t="n"/>
      <c r="F238" s="9" t="n">
        <v>9187.9</v>
      </c>
      <c r="I238" s="10" t="inlineStr">
        <is>
          <t>EFECTIVO</t>
        </is>
      </c>
      <c r="J238" s="5" t="inlineStr">
        <is>
          <t>883 FRANKLIN CARDOZO RIVERA</t>
        </is>
      </c>
    </row>
    <row r="239">
      <c r="A239" s="5" t="inlineStr">
        <is>
          <t>CCAJ-LP02/9/2023</t>
        </is>
      </c>
      <c r="B239" s="6" t="n">
        <v>44933.56595582176</v>
      </c>
      <c r="C239" s="5" t="inlineStr">
        <is>
          <t>3884 RIBANA RUTH REA RUEDA</t>
        </is>
      </c>
      <c r="D239" s="7" t="n"/>
      <c r="E239" s="8" t="n"/>
      <c r="F239" s="9" t="n">
        <v>17243.2</v>
      </c>
      <c r="I239" s="10" t="inlineStr">
        <is>
          <t>EFECTIVO</t>
        </is>
      </c>
      <c r="J239" s="5" t="inlineStr">
        <is>
          <t>1116 VLADIMIR FRANZ ATAHUACHI RODRIGUEZ</t>
        </is>
      </c>
    </row>
    <row r="240">
      <c r="A240" s="5" t="inlineStr">
        <is>
          <t>CCAJ-LP02/9/2023</t>
        </is>
      </c>
      <c r="B240" s="6" t="n">
        <v>44933.56595582176</v>
      </c>
      <c r="C240" s="5" t="inlineStr">
        <is>
          <t>3884 RIBANA RUTH REA RUEDA</t>
        </is>
      </c>
      <c r="D240" s="7" t="n"/>
      <c r="E240" s="8" t="n"/>
      <c r="F240" s="9" t="n">
        <v>4913.6</v>
      </c>
      <c r="I240" s="10" t="inlineStr">
        <is>
          <t>EFECTIVO</t>
        </is>
      </c>
      <c r="J240" s="5" t="inlineStr">
        <is>
          <t>1180 JAIME RAMIRO CHACON PAREDES</t>
        </is>
      </c>
    </row>
    <row r="241">
      <c r="A241" s="5" t="inlineStr">
        <is>
          <t>CCAJ-LP02/9/2023</t>
        </is>
      </c>
      <c r="B241" s="6" t="n">
        <v>44933.56595582176</v>
      </c>
      <c r="C241" s="5" t="inlineStr">
        <is>
          <t>3884 RIBANA RUTH REA RUEDA</t>
        </is>
      </c>
      <c r="D241" s="7" t="n"/>
      <c r="E241" s="8" t="n"/>
      <c r="F241" s="9" t="n">
        <v>16391.3</v>
      </c>
      <c r="I241" s="10" t="inlineStr">
        <is>
          <t>EFECTIVO</t>
        </is>
      </c>
      <c r="J241" s="5" t="inlineStr">
        <is>
          <t>3052 JUAN JOSE MACHACA TORREZ</t>
        </is>
      </c>
    </row>
    <row r="242">
      <c r="A242" s="5" t="inlineStr">
        <is>
          <t>CCAJ-LP02/9/2023</t>
        </is>
      </c>
      <c r="B242" s="6" t="n">
        <v>44933.56595582176</v>
      </c>
      <c r="C242" s="5" t="inlineStr">
        <is>
          <t>3884 RIBANA RUTH REA RUEDA</t>
        </is>
      </c>
      <c r="D242" s="7" t="n"/>
      <c r="E242" s="8" t="n"/>
      <c r="F242" s="9" t="n">
        <v>10909.6</v>
      </c>
      <c r="I242" s="10" t="inlineStr">
        <is>
          <t>EFECTIVO</t>
        </is>
      </c>
      <c r="J242" s="8" t="inlineStr">
        <is>
          <t>2597 JOSE MAIDANA LP - T01</t>
        </is>
      </c>
    </row>
    <row r="243">
      <c r="A243" s="5" t="inlineStr">
        <is>
          <t>CCAJ-LP02/9/2023</t>
        </is>
      </c>
      <c r="B243" s="6" t="n">
        <v>44933.56595582176</v>
      </c>
      <c r="C243" s="5" t="inlineStr">
        <is>
          <t>3884 RIBANA RUTH REA RUEDA</t>
        </is>
      </c>
      <c r="D243" s="7" t="n"/>
      <c r="E243" s="8" t="n"/>
      <c r="F243" s="9" t="n">
        <v>5317.1</v>
      </c>
      <c r="I243" s="10" t="inlineStr">
        <is>
          <t>EFECTIVO</t>
        </is>
      </c>
      <c r="J243" s="8" t="inlineStr">
        <is>
          <t>2597 JOSE MAIDANA LP - T02</t>
        </is>
      </c>
    </row>
    <row r="244">
      <c r="A244" s="5" t="inlineStr">
        <is>
          <t>CCAJ-LP02/9/2023</t>
        </is>
      </c>
      <c r="B244" s="6" t="n">
        <v>44933.56595582176</v>
      </c>
      <c r="C244" s="5" t="inlineStr">
        <is>
          <t>3884 RIBANA RUTH REA RUEDA</t>
        </is>
      </c>
      <c r="D244" s="7" t="n"/>
      <c r="E244" s="8" t="n"/>
      <c r="F244" s="9" t="n">
        <v>10487.8</v>
      </c>
      <c r="I244" s="10" t="inlineStr">
        <is>
          <t>EFECTIVO</t>
        </is>
      </c>
      <c r="J244" s="8" t="inlineStr">
        <is>
          <t>2597 JOSE MAIDANA LP - T03</t>
        </is>
      </c>
    </row>
    <row r="245">
      <c r="A245" s="5" t="inlineStr">
        <is>
          <t>CCAJ-LP02/9/2023</t>
        </is>
      </c>
      <c r="B245" s="6" t="n">
        <v>44933.56595582176</v>
      </c>
      <c r="C245" s="5" t="inlineStr">
        <is>
          <t>3884 RIBANA RUTH REA RUEDA</t>
        </is>
      </c>
      <c r="D245" s="7" t="n"/>
      <c r="E245" s="8" t="n"/>
      <c r="F245" s="9" t="n">
        <v>11429</v>
      </c>
      <c r="I245" s="10" t="inlineStr">
        <is>
          <t>EFECTIVO</t>
        </is>
      </c>
      <c r="J245" s="8" t="inlineStr">
        <is>
          <t>2597 JOSE MAIDANA LP - T04</t>
        </is>
      </c>
    </row>
    <row r="246">
      <c r="A246" s="5" t="inlineStr">
        <is>
          <t>CCAJ-LP02/9/2023</t>
        </is>
      </c>
      <c r="B246" s="6" t="n">
        <v>44933.56595582176</v>
      </c>
      <c r="C246" s="5" t="inlineStr">
        <is>
          <t>3884 RIBANA RUTH REA RUEDA</t>
        </is>
      </c>
      <c r="D246" s="7" t="n"/>
      <c r="E246" s="8" t="n"/>
      <c r="F246" s="9" t="n">
        <v>1934.2</v>
      </c>
      <c r="I246" s="10" t="inlineStr">
        <is>
          <t>EFECTIVO</t>
        </is>
      </c>
      <c r="J246" s="8" t="inlineStr">
        <is>
          <t>2597 JOSE MAIDANA LP - T06</t>
        </is>
      </c>
    </row>
    <row r="247">
      <c r="A247" s="11" t="inlineStr">
        <is>
          <t>SAP</t>
        </is>
      </c>
      <c r="B247" s="3" t="n"/>
      <c r="C247" s="3" t="n"/>
      <c r="D247" s="7" t="n"/>
      <c r="E247" s="8" t="n"/>
      <c r="F247" s="31">
        <f>SUM(F226:G246)</f>
        <v/>
      </c>
      <c r="H247" s="9" t="n"/>
      <c r="I247" s="10" t="n"/>
      <c r="J247" s="5" t="n"/>
    </row>
    <row r="248" ht="15.75" customHeight="1">
      <c r="A248" s="13" t="inlineStr">
        <is>
          <t>FECHA</t>
        </is>
      </c>
      <c r="B248" s="13" t="inlineStr">
        <is>
          <t>CIERRE DE CAJA</t>
        </is>
      </c>
      <c r="C248" s="13" t="inlineStr">
        <is>
          <t>IMPORTE</t>
        </is>
      </c>
      <c r="D248" s="14" t="n">
        <v>112563548</v>
      </c>
      <c r="E248" s="8" t="n"/>
      <c r="H248" s="9" t="n"/>
      <c r="I248" s="10" t="n"/>
      <c r="J248" s="5" t="n"/>
    </row>
    <row r="249"/>
    <row r="250"/>
    <row r="251">
      <c r="A251" s="1" t="inlineStr">
        <is>
          <t>Cierre Caja</t>
        </is>
      </c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</row>
    <row r="252">
      <c r="A252" s="3" t="inlineStr">
        <is>
          <t>Del 09/01/2022</t>
        </is>
      </c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</row>
    <row r="253">
      <c r="A253" s="74" t="inlineStr">
        <is>
          <t>Cierre Caja</t>
        </is>
      </c>
      <c r="B253" s="74" t="inlineStr">
        <is>
          <t>Fecha</t>
        </is>
      </c>
      <c r="C253" s="74" t="inlineStr">
        <is>
          <t>Cajero</t>
        </is>
      </c>
      <c r="D253" s="74" t="inlineStr">
        <is>
          <t>Nro Voucher</t>
        </is>
      </c>
      <c r="E253" s="74" t="inlineStr">
        <is>
          <t>Nro Cuenta</t>
        </is>
      </c>
      <c r="F253" s="74" t="inlineStr">
        <is>
          <t>Tipo Ingreso</t>
        </is>
      </c>
      <c r="G253" s="75" t="n"/>
      <c r="H253" s="76" t="n"/>
      <c r="I253" s="74" t="inlineStr">
        <is>
          <t>TIPO DE INGRESO</t>
        </is>
      </c>
      <c r="J253" s="74" t="inlineStr">
        <is>
          <t>Cobrador</t>
        </is>
      </c>
    </row>
    <row r="254">
      <c r="A254" s="77" t="n"/>
      <c r="B254" s="77" t="n"/>
      <c r="C254" s="77" t="n"/>
      <c r="D254" s="77" t="n"/>
      <c r="E254" s="77" t="n"/>
      <c r="F254" s="4" t="inlineStr">
        <is>
          <t>EFECTIVO</t>
        </is>
      </c>
      <c r="G254" s="4" t="inlineStr">
        <is>
          <t>CHEQUE</t>
        </is>
      </c>
      <c r="H254" s="4" t="inlineStr">
        <is>
          <t>TRANSFERENCIA</t>
        </is>
      </c>
      <c r="I254" s="77" t="n"/>
      <c r="J254" s="77" t="n"/>
    </row>
    <row r="255">
      <c r="A255" s="5" t="inlineStr">
        <is>
          <t>CCAJ-LP02/10/2023</t>
        </is>
      </c>
      <c r="B255" s="6" t="n">
        <v>44935.51509054398</v>
      </c>
      <c r="C255" s="5" t="inlineStr">
        <is>
          <t>3884 RIBANA RUTH REA RUEDA</t>
        </is>
      </c>
      <c r="D255" s="7" t="n"/>
      <c r="E255" s="8" t="n"/>
      <c r="F255" s="9" t="n">
        <v>9911.299999999999</v>
      </c>
      <c r="I255" s="10" t="inlineStr">
        <is>
          <t>EFECTIVO</t>
        </is>
      </c>
      <c r="J255" s="8" t="inlineStr">
        <is>
          <t>108 GREGORIO RAMIREZ APAZA</t>
        </is>
      </c>
    </row>
    <row r="256">
      <c r="A256" s="5" t="inlineStr">
        <is>
          <t>CCAJ-LP02/10/2023</t>
        </is>
      </c>
      <c r="B256" s="6" t="n">
        <v>44935.51509054398</v>
      </c>
      <c r="C256" s="5" t="inlineStr">
        <is>
          <t>3884 RIBANA RUTH REA RUEDA</t>
        </is>
      </c>
      <c r="D256" s="7" t="n"/>
      <c r="E256" s="8" t="n"/>
      <c r="F256" s="9" t="n">
        <v>3687</v>
      </c>
      <c r="I256" s="10" t="inlineStr">
        <is>
          <t>EFECTIVO</t>
        </is>
      </c>
      <c r="J256" s="5" t="inlineStr">
        <is>
          <t>136 OSCAR REYNALDO LIMACHI SURCO</t>
        </is>
      </c>
    </row>
    <row r="257">
      <c r="A257" s="5" t="inlineStr">
        <is>
          <t>CCAJ-LP02/10/2023</t>
        </is>
      </c>
      <c r="B257" s="6" t="n">
        <v>44935.51509054398</v>
      </c>
      <c r="C257" s="5" t="inlineStr">
        <is>
          <t>3884 RIBANA RUTH REA RUEDA</t>
        </is>
      </c>
      <c r="D257" s="7" t="n"/>
      <c r="E257" s="8" t="n"/>
      <c r="F257" s="9" t="n">
        <v>808.1</v>
      </c>
      <c r="I257" s="10" t="inlineStr">
        <is>
          <t>EFECTIVO</t>
        </is>
      </c>
      <c r="J257" s="5" t="inlineStr">
        <is>
          <t>266 SANTIAGO MACHACA CALCINA</t>
        </is>
      </c>
    </row>
    <row r="258">
      <c r="A258" s="5" t="inlineStr">
        <is>
          <t>CCAJ-LP02/10/2023</t>
        </is>
      </c>
      <c r="B258" s="6" t="n">
        <v>44935.51509054398</v>
      </c>
      <c r="C258" s="5" t="inlineStr">
        <is>
          <t>3884 RIBANA RUTH REA RUEDA</t>
        </is>
      </c>
      <c r="D258" s="7" t="n"/>
      <c r="E258" s="8" t="n"/>
      <c r="F258" s="9" t="n">
        <v>10715</v>
      </c>
      <c r="I258" s="10" t="inlineStr">
        <is>
          <t>EFECTIVO</t>
        </is>
      </c>
      <c r="J258" s="8" t="inlineStr">
        <is>
          <t>304 ALFREDO MENDOZA APAZA</t>
        </is>
      </c>
    </row>
    <row r="259">
      <c r="A259" s="5" t="inlineStr">
        <is>
          <t>CCAJ-LP02/10/2023</t>
        </is>
      </c>
      <c r="B259" s="6" t="n">
        <v>44935.51509054398</v>
      </c>
      <c r="C259" s="5" t="inlineStr">
        <is>
          <t>3884 RIBANA RUTH REA RUEDA</t>
        </is>
      </c>
      <c r="D259" s="7" t="n"/>
      <c r="E259" s="8" t="n"/>
      <c r="F259" s="9" t="n">
        <v>8196.700000000001</v>
      </c>
      <c r="I259" s="10" t="inlineStr">
        <is>
          <t>EFECTIVO</t>
        </is>
      </c>
      <c r="J259" s="5" t="inlineStr">
        <is>
          <t>331 CARLOS ALFREDO GUTIERREZ HUANCA</t>
        </is>
      </c>
    </row>
    <row r="260">
      <c r="A260" s="5" t="inlineStr">
        <is>
          <t>CCAJ-LP02/10/2023</t>
        </is>
      </c>
      <c r="B260" s="6" t="n">
        <v>44935.51509054398</v>
      </c>
      <c r="C260" s="5" t="inlineStr">
        <is>
          <t>3884 RIBANA RUTH REA RUEDA</t>
        </is>
      </c>
      <c r="D260" s="7" t="n"/>
      <c r="E260" s="8" t="n"/>
      <c r="F260" s="9" t="n">
        <v>1609</v>
      </c>
      <c r="I260" s="10" t="inlineStr">
        <is>
          <t>EFECTIVO</t>
        </is>
      </c>
      <c r="J260" s="5" t="inlineStr">
        <is>
          <t>584 FREDDY FEDERICO FLORES MARIN</t>
        </is>
      </c>
    </row>
    <row r="261">
      <c r="A261" s="5" t="inlineStr">
        <is>
          <t>CCAJ-LP02/10/2023</t>
        </is>
      </c>
      <c r="B261" s="6" t="n">
        <v>44935.51509054398</v>
      </c>
      <c r="C261" s="5" t="inlineStr">
        <is>
          <t>3884 RIBANA RUTH REA RUEDA</t>
        </is>
      </c>
      <c r="D261" s="7" t="n"/>
      <c r="E261" s="8" t="n"/>
      <c r="F261" s="9" t="n">
        <v>4361</v>
      </c>
      <c r="I261" s="10" t="inlineStr">
        <is>
          <t>EFECTIVO</t>
        </is>
      </c>
      <c r="J261" s="5" t="inlineStr">
        <is>
          <t>883 FRANKLIN CARDOZO RIVERA</t>
        </is>
      </c>
    </row>
    <row r="262">
      <c r="A262" s="5" t="inlineStr">
        <is>
          <t>CCAJ-LP02/10/2023</t>
        </is>
      </c>
      <c r="B262" s="6" t="n">
        <v>44935.51509054398</v>
      </c>
      <c r="C262" s="5" t="inlineStr">
        <is>
          <t>3884 RIBANA RUTH REA RUEDA</t>
        </is>
      </c>
      <c r="D262" s="7" t="n"/>
      <c r="E262" s="8" t="n"/>
      <c r="F262" s="9" t="n">
        <v>15610.7</v>
      </c>
      <c r="I262" s="10" t="inlineStr">
        <is>
          <t>EFECTIVO</t>
        </is>
      </c>
      <c r="J262" s="5" t="inlineStr">
        <is>
          <t>1116 VLADIMIR FRANZ ATAHUACHI RODRIGUEZ</t>
        </is>
      </c>
    </row>
    <row r="263">
      <c r="A263" s="5" t="inlineStr">
        <is>
          <t>CCAJ-LP02/10/2023</t>
        </is>
      </c>
      <c r="B263" s="6" t="n">
        <v>44935.51509054398</v>
      </c>
      <c r="C263" s="5" t="inlineStr">
        <is>
          <t>3884 RIBANA RUTH REA RUEDA</t>
        </is>
      </c>
      <c r="D263" s="7" t="n"/>
      <c r="E263" s="8" t="n"/>
      <c r="F263" s="9" t="n">
        <v>22753.8</v>
      </c>
      <c r="I263" s="10" t="inlineStr">
        <is>
          <t>EFECTIVO</t>
        </is>
      </c>
      <c r="J263" s="5" t="inlineStr">
        <is>
          <t>1180 JAIME RAMIRO CHACON PAREDES</t>
        </is>
      </c>
    </row>
    <row r="264">
      <c r="A264" s="5" t="inlineStr">
        <is>
          <t>CCAJ-LP02/10/2023</t>
        </is>
      </c>
      <c r="B264" s="6" t="n">
        <v>44935.51509054398</v>
      </c>
      <c r="C264" s="5" t="inlineStr">
        <is>
          <t>3884 RIBANA RUTH REA RUEDA</t>
        </is>
      </c>
      <c r="D264" s="7" t="n"/>
      <c r="E264" s="8" t="n"/>
      <c r="F264" s="9" t="n">
        <v>15587.1</v>
      </c>
      <c r="I264" s="10" t="inlineStr">
        <is>
          <t>EFECTIVO</t>
        </is>
      </c>
      <c r="J264" s="5" t="inlineStr">
        <is>
          <t>3052 JUAN JOSE MACHACA TORREZ</t>
        </is>
      </c>
    </row>
    <row r="265">
      <c r="A265" s="5" t="inlineStr">
        <is>
          <t>CCAJ-LP02/10/2023</t>
        </is>
      </c>
      <c r="B265" s="6" t="n">
        <v>44935.51509054398</v>
      </c>
      <c r="C265" s="5" t="inlineStr">
        <is>
          <t>3884 RIBANA RUTH REA RUEDA</t>
        </is>
      </c>
      <c r="D265" s="7" t="n"/>
      <c r="E265" s="8" t="n"/>
      <c r="F265" s="9" t="n">
        <v>9245.799999999999</v>
      </c>
      <c r="I265" s="10" t="inlineStr">
        <is>
          <t>EFECTIVO</t>
        </is>
      </c>
      <c r="J265" s="8" t="inlineStr">
        <is>
          <t>2597 JOSE MAIDANA LP - T01</t>
        </is>
      </c>
    </row>
    <row r="266">
      <c r="A266" s="5" t="inlineStr">
        <is>
          <t>CCAJ-LP02/10/2023</t>
        </is>
      </c>
      <c r="B266" s="6" t="n">
        <v>44935.51509054398</v>
      </c>
      <c r="C266" s="5" t="inlineStr">
        <is>
          <t>3884 RIBANA RUTH REA RUEDA</t>
        </is>
      </c>
      <c r="D266" s="7" t="n"/>
      <c r="E266" s="8" t="n"/>
      <c r="F266" s="9" t="n">
        <v>6777.5</v>
      </c>
      <c r="I266" s="10" t="inlineStr">
        <is>
          <t>EFECTIVO</t>
        </is>
      </c>
      <c r="J266" s="8" t="inlineStr">
        <is>
          <t>2597 JOSE MAIDANA LP - T02</t>
        </is>
      </c>
    </row>
    <row r="267">
      <c r="A267" s="5" t="inlineStr">
        <is>
          <t>CCAJ-LP02/10/2023</t>
        </is>
      </c>
      <c r="B267" s="6" t="n">
        <v>44935.51509054398</v>
      </c>
      <c r="C267" s="5" t="inlineStr">
        <is>
          <t>3884 RIBANA RUTH REA RUEDA</t>
        </is>
      </c>
      <c r="D267" s="7" t="n"/>
      <c r="E267" s="8" t="n"/>
      <c r="F267" s="9" t="n">
        <v>6640.9</v>
      </c>
      <c r="I267" s="10" t="inlineStr">
        <is>
          <t>EFECTIVO</t>
        </is>
      </c>
      <c r="J267" s="8" t="inlineStr">
        <is>
          <t>2597 JOSE MAIDANA LP - T03</t>
        </is>
      </c>
    </row>
    <row r="268">
      <c r="A268" s="5" t="inlineStr">
        <is>
          <t>CCAJ-LP02/10/2023</t>
        </is>
      </c>
      <c r="B268" s="6" t="n">
        <v>44935.51509054398</v>
      </c>
      <c r="C268" s="5" t="inlineStr">
        <is>
          <t>3884 RIBANA RUTH REA RUEDA</t>
        </is>
      </c>
      <c r="D268" s="7" t="n"/>
      <c r="E268" s="8" t="n"/>
      <c r="F268" s="9" t="n">
        <v>5523.3</v>
      </c>
      <c r="I268" s="10" t="inlineStr">
        <is>
          <t>EFECTIVO</t>
        </is>
      </c>
      <c r="J268" s="8" t="inlineStr">
        <is>
          <t>2597 JOSE MAIDANA LP - T04</t>
        </is>
      </c>
    </row>
    <row r="269">
      <c r="A269" s="5" t="inlineStr">
        <is>
          <t>CCAJ-LP02/10/2023</t>
        </is>
      </c>
      <c r="B269" s="6" t="n">
        <v>44935.51509054398</v>
      </c>
      <c r="C269" s="5" t="inlineStr">
        <is>
          <t>3884 RIBANA RUTH REA RUEDA</t>
        </is>
      </c>
      <c r="D269" s="7" t="n"/>
      <c r="E269" s="8" t="n"/>
      <c r="F269" s="9" t="n">
        <v>4432.6</v>
      </c>
      <c r="I269" s="10" t="inlineStr">
        <is>
          <t>EFECTIVO</t>
        </is>
      </c>
      <c r="J269" s="8" t="inlineStr">
        <is>
          <t>2597 JOSE MAIDANA LP - T05</t>
        </is>
      </c>
    </row>
    <row r="270">
      <c r="A270" s="11" t="inlineStr">
        <is>
          <t>SAP</t>
        </is>
      </c>
      <c r="B270" s="3" t="n"/>
      <c r="C270" s="3" t="n"/>
      <c r="D270" s="7" t="n"/>
      <c r="E270" s="8" t="n"/>
      <c r="F270" s="31">
        <f>SUM(F255:G269)</f>
        <v/>
      </c>
      <c r="H270" s="9" t="n"/>
      <c r="I270" s="10" t="n"/>
      <c r="J270" s="5" t="n"/>
    </row>
    <row r="271" ht="15.75" customHeight="1">
      <c r="A271" s="13" t="inlineStr">
        <is>
          <t>FECHA</t>
        </is>
      </c>
      <c r="B271" s="13" t="inlineStr">
        <is>
          <t>CIERRE DE CAJA</t>
        </is>
      </c>
      <c r="C271" s="13" t="inlineStr">
        <is>
          <t>IMPORTE</t>
        </is>
      </c>
      <c r="D271" s="14" t="n">
        <v>112563552</v>
      </c>
      <c r="E271" s="8" t="n"/>
      <c r="H271" s="9" t="n"/>
      <c r="I271" s="10" t="n"/>
      <c r="J271" s="5" t="n"/>
    </row>
    <row r="272">
      <c r="A272" s="5" t="n"/>
      <c r="B272" s="6" t="n"/>
      <c r="C272" s="5" t="n"/>
      <c r="D272" s="7" t="n"/>
      <c r="E272" s="8" t="n"/>
      <c r="H272" s="9" t="n"/>
      <c r="I272" s="10" t="n"/>
      <c r="J272" s="5" t="n"/>
    </row>
    <row r="273">
      <c r="A273" s="5" t="n"/>
      <c r="B273" s="6" t="n"/>
      <c r="C273" s="5" t="n"/>
      <c r="D273" s="7" t="n"/>
      <c r="E273" s="8" t="n"/>
      <c r="H273" s="9" t="n"/>
      <c r="I273" s="10" t="n"/>
      <c r="J273" s="5" t="n"/>
    </row>
    <row r="274">
      <c r="A274" s="5" t="inlineStr">
        <is>
          <t>CCAJ-LP02/11/2023</t>
        </is>
      </c>
      <c r="B274" s="6" t="n">
        <v>44935.75537138889</v>
      </c>
      <c r="C274" s="5" t="inlineStr">
        <is>
          <t>3884 RIBANA RUTH REA RUEDA</t>
        </is>
      </c>
      <c r="D274" s="15" t="n">
        <v>45173152322</v>
      </c>
      <c r="E274" s="8" t="inlineStr">
        <is>
          <t>BISA-100070022</t>
        </is>
      </c>
      <c r="H274" s="9" t="n">
        <v>16247.5</v>
      </c>
      <c r="I274" s="5" t="inlineStr">
        <is>
          <t>DEPÓSITO BANCARIO</t>
        </is>
      </c>
      <c r="J274" s="5" t="inlineStr">
        <is>
          <t>2464 LUIS FERNANDO GUEVARA PECA</t>
        </is>
      </c>
    </row>
    <row r="275">
      <c r="A275" s="5" t="inlineStr">
        <is>
          <t>CCAJ-LP02/11/2023</t>
        </is>
      </c>
      <c r="B275" s="6" t="n">
        <v>44935.75537138889</v>
      </c>
      <c r="C275" s="5" t="inlineStr">
        <is>
          <t>3884 RIBANA RUTH REA RUEDA</t>
        </is>
      </c>
      <c r="D275" s="15" t="n">
        <v>45133091632</v>
      </c>
      <c r="E275" s="8" t="inlineStr">
        <is>
          <t>BISA-100070022</t>
        </is>
      </c>
      <c r="H275" s="9" t="n">
        <v>1829.6</v>
      </c>
      <c r="I275" s="5" t="inlineStr">
        <is>
          <t>DEPÓSITO BANCARIO</t>
        </is>
      </c>
      <c r="J275" s="5" t="inlineStr">
        <is>
          <t>2464 LUIS FERNANDO GUEVARA PECA</t>
        </is>
      </c>
    </row>
    <row r="276">
      <c r="A276" s="5" t="inlineStr">
        <is>
          <t>CCAJ-LP02/11/2023</t>
        </is>
      </c>
      <c r="B276" s="6" t="n">
        <v>44935.75537138889</v>
      </c>
      <c r="C276" s="5" t="inlineStr">
        <is>
          <t>3884 RIBANA RUTH REA RUEDA</t>
        </is>
      </c>
      <c r="D276" s="15" t="n">
        <v>45133092973</v>
      </c>
      <c r="E276" s="8" t="inlineStr">
        <is>
          <t>BISA-100070022</t>
        </is>
      </c>
      <c r="H276" s="9" t="n">
        <v>2268</v>
      </c>
      <c r="I276" s="5" t="inlineStr">
        <is>
          <t>DEPÓSITO BANCARIO</t>
        </is>
      </c>
      <c r="J276" s="5" t="inlineStr">
        <is>
          <t>2464 LUIS FERNANDO GUEVARA PECA</t>
        </is>
      </c>
    </row>
    <row r="277">
      <c r="A277" s="5" t="inlineStr">
        <is>
          <t>CCAJ-LP02/11/2023</t>
        </is>
      </c>
      <c r="B277" s="6" t="n">
        <v>44935.75537138889</v>
      </c>
      <c r="C277" s="5" t="inlineStr">
        <is>
          <t>3884 RIBANA RUTH REA RUEDA</t>
        </is>
      </c>
      <c r="D277" s="15" t="n">
        <v>45163181002</v>
      </c>
      <c r="E277" s="8" t="inlineStr">
        <is>
          <t>BISA-100070022</t>
        </is>
      </c>
      <c r="H277" s="9" t="n">
        <v>339.84</v>
      </c>
      <c r="I277" s="5" t="inlineStr">
        <is>
          <t>DEPÓSITO BANCARIO</t>
        </is>
      </c>
      <c r="J277" s="5" t="inlineStr">
        <is>
          <t>2464 LUIS FERNANDO GUEVARA PECA</t>
        </is>
      </c>
    </row>
    <row r="278">
      <c r="A278" s="5" t="inlineStr">
        <is>
          <t>CCAJ-LP02/11/2023</t>
        </is>
      </c>
      <c r="B278" s="6" t="n">
        <v>44935.75537138889</v>
      </c>
      <c r="C278" s="5" t="inlineStr">
        <is>
          <t>3884 RIBANA RUTH REA RUEDA</t>
        </is>
      </c>
      <c r="D278" s="15" t="n">
        <v>45143460843</v>
      </c>
      <c r="E278" s="8" t="inlineStr">
        <is>
          <t>BISA-100070022</t>
        </is>
      </c>
      <c r="H278" s="9" t="n">
        <v>54</v>
      </c>
      <c r="I278" s="5" t="inlineStr">
        <is>
          <t>DEPÓSITO BANCARIO</t>
        </is>
      </c>
      <c r="J278" s="5" t="inlineStr">
        <is>
          <t>2464 LUIS FERNANDO GUEVARA PECA</t>
        </is>
      </c>
    </row>
    <row r="279">
      <c r="A279" s="5" t="inlineStr">
        <is>
          <t>CCAJ-LP02/11/2023</t>
        </is>
      </c>
      <c r="B279" s="6" t="n">
        <v>44935.75537138889</v>
      </c>
      <c r="C279" s="5" t="inlineStr">
        <is>
          <t>3884 RIBANA RUTH REA RUEDA</t>
        </is>
      </c>
      <c r="D279" s="15" t="n">
        <v>45133093758</v>
      </c>
      <c r="E279" s="8" t="inlineStr">
        <is>
          <t>BISA-100070022</t>
        </is>
      </c>
      <c r="H279" s="9" t="n">
        <v>90.09999999999999</v>
      </c>
      <c r="I279" s="5" t="inlineStr">
        <is>
          <t>DEPÓSITO BANCARIO</t>
        </is>
      </c>
      <c r="J279" s="5" t="inlineStr">
        <is>
          <t>2464 LUIS FERNANDO GUEVARA PECA</t>
        </is>
      </c>
    </row>
    <row r="280">
      <c r="A280" s="5" t="inlineStr">
        <is>
          <t>CCAJ-LP02/11/2023</t>
        </is>
      </c>
      <c r="B280" s="6" t="n">
        <v>44935.75537138889</v>
      </c>
      <c r="C280" s="5" t="inlineStr">
        <is>
          <t>3884 RIBANA RUTH REA RUEDA</t>
        </is>
      </c>
      <c r="D280" s="15" t="n">
        <v>45163181268</v>
      </c>
      <c r="E280" s="8" t="inlineStr">
        <is>
          <t>BISA-100070022</t>
        </is>
      </c>
      <c r="H280" s="9" t="n">
        <v>5694.63</v>
      </c>
      <c r="I280" s="5" t="inlineStr">
        <is>
          <t>DEPÓSITO BANCARIO</t>
        </is>
      </c>
      <c r="J280" s="5" t="inlineStr">
        <is>
          <t>2464 LUIS FERNANDO GUEVARA PECA</t>
        </is>
      </c>
    </row>
    <row r="281">
      <c r="A281" s="5" t="inlineStr">
        <is>
          <t>CCAJ-LP02/11/2023</t>
        </is>
      </c>
      <c r="B281" s="6" t="n">
        <v>44935.75537138889</v>
      </c>
      <c r="C281" s="5" t="inlineStr">
        <is>
          <t>3884 RIBANA RUTH REA RUEDA</t>
        </is>
      </c>
      <c r="D281" s="15" t="n">
        <v>45153091009</v>
      </c>
      <c r="E281" s="8" t="inlineStr">
        <is>
          <t>BISA-100070022</t>
        </is>
      </c>
      <c r="H281" s="9" t="n">
        <v>5346</v>
      </c>
      <c r="I281" s="5" t="inlineStr">
        <is>
          <t>DEPÓSITO BANCARIO</t>
        </is>
      </c>
      <c r="J281" s="5" t="inlineStr">
        <is>
          <t>4190 JESUS FELCY MENDOZA CAHUANA</t>
        </is>
      </c>
    </row>
    <row r="282">
      <c r="A282" s="5" t="inlineStr">
        <is>
          <t>CCAJ-LP02/11/2023</t>
        </is>
      </c>
      <c r="B282" s="6" t="n">
        <v>44935.75537138889</v>
      </c>
      <c r="C282" s="5" t="inlineStr">
        <is>
          <t>3884 RIBANA RUTH REA RUEDA</t>
        </is>
      </c>
      <c r="D282" s="7" t="n">
        <v>200709</v>
      </c>
      <c r="E282" s="8" t="inlineStr">
        <is>
          <t>BISA-100070022</t>
        </is>
      </c>
      <c r="H282" s="9" t="n">
        <v>10504.5</v>
      </c>
      <c r="I282" s="5" t="inlineStr">
        <is>
          <t>DEPÓSITO BANCARIO</t>
        </is>
      </c>
      <c r="J282" s="5" t="inlineStr">
        <is>
          <t>4190 JESUS FELCY MENDOZA CAHUANA</t>
        </is>
      </c>
    </row>
    <row r="283">
      <c r="A283" s="5" t="inlineStr">
        <is>
          <t>CCAJ-LP02/11/2023</t>
        </is>
      </c>
      <c r="B283" s="6" t="n">
        <v>44935.75537138889</v>
      </c>
      <c r="C283" s="5" t="inlineStr">
        <is>
          <t>3884 RIBANA RUTH REA RUEDA</t>
        </is>
      </c>
      <c r="D283" s="7" t="n">
        <v>200707</v>
      </c>
      <c r="E283" s="8" t="inlineStr">
        <is>
          <t>BISA-100070022</t>
        </is>
      </c>
      <c r="H283" s="9" t="n">
        <v>100</v>
      </c>
      <c r="I283" s="5" t="inlineStr">
        <is>
          <t>DEPÓSITO BANCARIO</t>
        </is>
      </c>
      <c r="J283" s="5" t="inlineStr">
        <is>
          <t>4190 JESUS FELCY MENDOZA CAHUANA</t>
        </is>
      </c>
    </row>
    <row r="284">
      <c r="A284" s="5" t="inlineStr">
        <is>
          <t>CCAJ-LP02/11/2023</t>
        </is>
      </c>
      <c r="B284" s="6" t="n">
        <v>44935.75537138889</v>
      </c>
      <c r="C284" s="5" t="inlineStr">
        <is>
          <t>3884 RIBANA RUTH REA RUEDA</t>
        </is>
      </c>
      <c r="D284" s="7" t="n">
        <v>234184</v>
      </c>
      <c r="E284" s="8" t="inlineStr">
        <is>
          <t>BISA-100070022</t>
        </is>
      </c>
      <c r="H284" s="9" t="n">
        <v>2400</v>
      </c>
      <c r="I284" s="5" t="inlineStr">
        <is>
          <t>DEPÓSITO BANCARIO</t>
        </is>
      </c>
      <c r="J284" s="5" t="inlineStr">
        <is>
          <t>4190 JESUS FELCY MENDOZA CAHUANA</t>
        </is>
      </c>
    </row>
    <row r="285">
      <c r="A285" s="5" t="inlineStr">
        <is>
          <t>CCAJ-LP02/11/2023</t>
        </is>
      </c>
      <c r="B285" s="6" t="n">
        <v>44935.75537138889</v>
      </c>
      <c r="C285" s="5" t="inlineStr">
        <is>
          <t>3884 RIBANA RUTH REA RUEDA</t>
        </is>
      </c>
      <c r="D285" s="15" t="n">
        <v>45153086701</v>
      </c>
      <c r="E285" s="8" t="inlineStr">
        <is>
          <t>BISA-100070022</t>
        </is>
      </c>
      <c r="H285" s="9" t="n">
        <v>359.44</v>
      </c>
      <c r="I285" s="5" t="inlineStr">
        <is>
          <t>DEPÓSITO BANCARIO</t>
        </is>
      </c>
      <c r="J285" s="5" t="inlineStr">
        <is>
          <t>2464 LUIS FERNANDO GUEVARA PECA</t>
        </is>
      </c>
    </row>
    <row r="286">
      <c r="A286" s="5" t="inlineStr">
        <is>
          <t>CCAJ-LP02/11/2023</t>
        </is>
      </c>
      <c r="B286" s="6" t="n">
        <v>44935.75537138889</v>
      </c>
      <c r="C286" s="5" t="inlineStr">
        <is>
          <t>3884 RIBANA RUTH REA RUEDA</t>
        </is>
      </c>
      <c r="D286" s="15" t="n">
        <v>45113243924</v>
      </c>
      <c r="E286" s="8" t="inlineStr">
        <is>
          <t>BISA-100070022</t>
        </is>
      </c>
      <c r="H286" s="9" t="n">
        <v>668.21</v>
      </c>
      <c r="I286" s="5" t="inlineStr">
        <is>
          <t>DEPÓSITO BANCARIO</t>
        </is>
      </c>
      <c r="J286" s="5" t="inlineStr">
        <is>
          <t>2464 LUIS FERNANDO GUEVARA PECA</t>
        </is>
      </c>
    </row>
    <row r="287">
      <c r="A287" s="5" t="inlineStr">
        <is>
          <t>CCAJ-LP02/11/2023</t>
        </is>
      </c>
      <c r="B287" s="6" t="n">
        <v>44935.75537138889</v>
      </c>
      <c r="C287" s="5" t="inlineStr">
        <is>
          <t>3884 RIBANA RUTH REA RUEDA</t>
        </is>
      </c>
      <c r="D287" s="15" t="n">
        <v>51217436553</v>
      </c>
      <c r="E287" s="8" t="inlineStr">
        <is>
          <t>BISA-100070022</t>
        </is>
      </c>
      <c r="H287" s="9" t="n">
        <v>208.9</v>
      </c>
      <c r="I287" s="5" t="inlineStr">
        <is>
          <t>DEPÓSITO BANCARIO</t>
        </is>
      </c>
      <c r="J287" s="5" t="inlineStr">
        <is>
          <t>2464 LUIS FERNANDO GUEVARA PECA</t>
        </is>
      </c>
    </row>
    <row r="288">
      <c r="A288" s="5" t="inlineStr">
        <is>
          <t>CCAJ-LP02/11/2023</t>
        </is>
      </c>
      <c r="B288" s="6" t="n">
        <v>44935.75537138889</v>
      </c>
      <c r="C288" s="5" t="inlineStr">
        <is>
          <t>3884 RIBANA RUTH REA RUEDA</t>
        </is>
      </c>
      <c r="D288" s="15" t="n">
        <v>51317313862</v>
      </c>
      <c r="E288" s="8" t="inlineStr">
        <is>
          <t>BISA-100070022</t>
        </is>
      </c>
      <c r="H288" s="9" t="n">
        <v>9561.93</v>
      </c>
      <c r="I288" s="5" t="inlineStr">
        <is>
          <t>DEPÓSITO BANCARIO</t>
        </is>
      </c>
      <c r="J288" s="5" t="inlineStr">
        <is>
          <t>2464 LUIS FERNANDO GUEVARA PECA</t>
        </is>
      </c>
    </row>
    <row r="289">
      <c r="A289" s="5" t="inlineStr">
        <is>
          <t>CCAJ-LP02/11/2023</t>
        </is>
      </c>
      <c r="B289" s="6" t="n">
        <v>44935.75537138889</v>
      </c>
      <c r="C289" s="5" t="inlineStr">
        <is>
          <t>3884 RIBANA RUTH REA RUEDA</t>
        </is>
      </c>
      <c r="D289" s="15" t="n">
        <v>451731490141</v>
      </c>
      <c r="E289" s="5" t="inlineStr">
        <is>
          <t>BANCO INDUSTRIAL-100070049</t>
        </is>
      </c>
      <c r="H289" s="9" t="n">
        <v>1375.46</v>
      </c>
      <c r="I289" s="5" t="inlineStr">
        <is>
          <t>DEPÓSITO BANCARIO</t>
        </is>
      </c>
      <c r="J289" s="5" t="inlineStr">
        <is>
          <t>4276 CARLOS MARCELO REQUENA TERAN</t>
        </is>
      </c>
    </row>
    <row r="290">
      <c r="A290" s="5" t="inlineStr">
        <is>
          <t>CCAJ-LP02/11/2023</t>
        </is>
      </c>
      <c r="B290" s="6" t="n">
        <v>44935.75537138889</v>
      </c>
      <c r="C290" s="5" t="inlineStr">
        <is>
          <t>3884 RIBANA RUTH REA RUEDA</t>
        </is>
      </c>
      <c r="D290" s="15" t="n">
        <v>451731490142</v>
      </c>
      <c r="E290" s="5" t="inlineStr">
        <is>
          <t>BANCO INDUSTRIAL-100070049</t>
        </is>
      </c>
      <c r="H290" s="9" t="n">
        <v>109.4</v>
      </c>
      <c r="I290" s="5" t="inlineStr">
        <is>
          <t>DEPÓSITO BANCARIO</t>
        </is>
      </c>
      <c r="J290" s="5" t="inlineStr">
        <is>
          <t>4276 CARLOS MARCELO REQUENA TERAN</t>
        </is>
      </c>
    </row>
    <row r="291">
      <c r="A291" s="5" t="inlineStr">
        <is>
          <t>CCAJ-LP02/11/2023</t>
        </is>
      </c>
      <c r="B291" s="6" t="n">
        <v>44935.75537138889</v>
      </c>
      <c r="C291" s="5" t="inlineStr">
        <is>
          <t>3884 RIBANA RUTH REA RUEDA</t>
        </is>
      </c>
      <c r="D291" s="15" t="n">
        <v>45153088016</v>
      </c>
      <c r="E291" s="8" t="inlineStr">
        <is>
          <t>BISA-100070022</t>
        </is>
      </c>
      <c r="H291" s="9" t="n">
        <v>32166.66</v>
      </c>
      <c r="I291" s="5" t="inlineStr">
        <is>
          <t>DEPÓSITO BANCARIO</t>
        </is>
      </c>
      <c r="J291" s="5" t="inlineStr">
        <is>
          <t>4276 CARLOS MARCELO REQUENA TERAN</t>
        </is>
      </c>
    </row>
    <row r="292">
      <c r="A292" s="5" t="inlineStr">
        <is>
          <t>CCAJ-LP02/11/2023</t>
        </is>
      </c>
      <c r="B292" s="6" t="n">
        <v>44935.75537138889</v>
      </c>
      <c r="C292" s="5" t="inlineStr">
        <is>
          <t>3884 RIBANA RUTH REA RUEDA</t>
        </is>
      </c>
      <c r="D292" s="7" t="n">
        <v>237527</v>
      </c>
      <c r="E292" s="8" t="inlineStr">
        <is>
          <t>BISA-100070022</t>
        </is>
      </c>
      <c r="H292" s="9" t="n">
        <v>15312.9</v>
      </c>
      <c r="I292" s="5" t="inlineStr">
        <is>
          <t>DEPÓSITO BANCARIO</t>
        </is>
      </c>
      <c r="J292" s="5" t="inlineStr">
        <is>
          <t>4276 CARLOS MARCELO REQUENA TERAN</t>
        </is>
      </c>
    </row>
    <row r="293">
      <c r="A293" s="5" t="inlineStr">
        <is>
          <t>CCAJ-LP02/11/2023</t>
        </is>
      </c>
      <c r="B293" s="6" t="n">
        <v>44935.75537138889</v>
      </c>
      <c r="C293" s="5" t="inlineStr">
        <is>
          <t>3884 RIBANA RUTH REA RUEDA</t>
        </is>
      </c>
      <c r="D293" s="7" t="n"/>
      <c r="E293" s="8" t="n"/>
      <c r="F293" s="9" t="n">
        <v>6031.1</v>
      </c>
      <c r="I293" s="10" t="inlineStr">
        <is>
          <t>EFECTIVO</t>
        </is>
      </c>
      <c r="J293" s="5" t="inlineStr">
        <is>
          <t>136 OSCAR REYNALDO LIMACHI SURCO</t>
        </is>
      </c>
    </row>
    <row r="294">
      <c r="A294" s="5" t="inlineStr">
        <is>
          <t>CCAJ-LP02/11/2023</t>
        </is>
      </c>
      <c r="B294" s="6" t="n">
        <v>44935.75537138889</v>
      </c>
      <c r="C294" s="5" t="inlineStr">
        <is>
          <t>3884 RIBANA RUTH REA RUEDA</t>
        </is>
      </c>
      <c r="D294" s="7" t="n"/>
      <c r="E294" s="8" t="n"/>
      <c r="F294" s="9" t="n">
        <v>12455.8</v>
      </c>
      <c r="I294" s="10" t="inlineStr">
        <is>
          <t>EFECTIVO</t>
        </is>
      </c>
      <c r="J294" s="5" t="inlineStr">
        <is>
          <t>331 CARLOS ALFREDO GUTIERREZ HUANCA</t>
        </is>
      </c>
    </row>
    <row r="295">
      <c r="A295" s="5" t="inlineStr">
        <is>
          <t>CCAJ-LP02/11/2023</t>
        </is>
      </c>
      <c r="B295" s="6" t="n">
        <v>44935.75537138889</v>
      </c>
      <c r="C295" s="5" t="inlineStr">
        <is>
          <t>3884 RIBANA RUTH REA RUEDA</t>
        </is>
      </c>
      <c r="D295" s="7" t="n"/>
      <c r="E295" s="8" t="n"/>
      <c r="F295" s="9" t="n">
        <v>4418.3</v>
      </c>
      <c r="I295" s="10" t="inlineStr">
        <is>
          <t>EFECTIVO</t>
        </is>
      </c>
      <c r="J295" s="5" t="inlineStr">
        <is>
          <t>584 FREDDY FEDERICO FLORES MARIN</t>
        </is>
      </c>
    </row>
    <row r="296">
      <c r="A296" s="5" t="inlineStr">
        <is>
          <t>CCAJ-LP02/11/2023</t>
        </is>
      </c>
      <c r="B296" s="6" t="n">
        <v>44935.75537138889</v>
      </c>
      <c r="C296" s="5" t="inlineStr">
        <is>
          <t>3884 RIBANA RUTH REA RUEDA</t>
        </is>
      </c>
      <c r="D296" s="7" t="n"/>
      <c r="E296" s="8" t="n"/>
      <c r="F296" s="9" t="n">
        <v>15138</v>
      </c>
      <c r="I296" s="10" t="inlineStr">
        <is>
          <t>EFECTIVO</t>
        </is>
      </c>
      <c r="J296" s="5" t="inlineStr">
        <is>
          <t>3052 JUAN JOSE MACHACA TORREZ</t>
        </is>
      </c>
    </row>
    <row r="297">
      <c r="A297" s="5" t="inlineStr">
        <is>
          <t>CCAJ-LP02/11/2023</t>
        </is>
      </c>
      <c r="B297" s="6" t="n">
        <v>44935.75537138889</v>
      </c>
      <c r="C297" s="5" t="inlineStr">
        <is>
          <t>3884 RIBANA RUTH REA RUEDA</t>
        </is>
      </c>
      <c r="D297" s="7" t="n"/>
      <c r="E297" s="8" t="n"/>
      <c r="F297" s="9" t="n">
        <v>0.4</v>
      </c>
      <c r="I297" s="10" t="inlineStr">
        <is>
          <t>EFECTIVO</t>
        </is>
      </c>
      <c r="J297" s="5" t="inlineStr">
        <is>
          <t>2464 LUIS FERNANDO GUEVARA PECA</t>
        </is>
      </c>
    </row>
    <row r="298">
      <c r="A298" s="5" t="inlineStr">
        <is>
          <t>CCAJ-LP02/11/2023</t>
        </is>
      </c>
      <c r="B298" s="6" t="n">
        <v>44935.75537138889</v>
      </c>
      <c r="C298" s="5" t="inlineStr">
        <is>
          <t>3884 RIBANA RUTH REA RUEDA</t>
        </is>
      </c>
      <c r="D298" s="7" t="n"/>
      <c r="E298" s="8" t="n"/>
      <c r="F298" s="9" t="n">
        <v>5716.2</v>
      </c>
      <c r="I298" s="10" t="inlineStr">
        <is>
          <t>EFECTIVO</t>
        </is>
      </c>
      <c r="J298" s="8" t="inlineStr">
        <is>
          <t>2597 JOSE MAIDANA LP - T04</t>
        </is>
      </c>
    </row>
    <row r="299">
      <c r="A299" s="5" t="inlineStr">
        <is>
          <t>CCAJ-LP02/11/2023</t>
        </is>
      </c>
      <c r="B299" s="6" t="n">
        <v>44935.75537138889</v>
      </c>
      <c r="C299" s="5" t="inlineStr">
        <is>
          <t>3884 RIBANA RUTH REA RUEDA</t>
        </is>
      </c>
      <c r="D299" s="7" t="n"/>
      <c r="E299" s="8" t="n"/>
      <c r="F299" s="9" t="n">
        <v>9492</v>
      </c>
      <c r="I299" s="10" t="inlineStr">
        <is>
          <t>EFECTIVO</t>
        </is>
      </c>
      <c r="J299" s="8" t="inlineStr">
        <is>
          <t>2597 JOSE MAIDANA LP - T05</t>
        </is>
      </c>
    </row>
    <row r="300">
      <c r="A300" s="11" t="inlineStr">
        <is>
          <t>SAP</t>
        </is>
      </c>
      <c r="B300" s="3" t="n"/>
      <c r="C300" s="3" t="n"/>
      <c r="D300" s="7" t="n"/>
      <c r="E300" s="8" t="n"/>
      <c r="F300" s="31">
        <f>SUM(F274:G299)</f>
        <v/>
      </c>
      <c r="H300" s="9" t="n"/>
      <c r="I300" s="10" t="n"/>
      <c r="J300" s="5" t="n"/>
    </row>
    <row r="301" ht="15.75" customHeight="1">
      <c r="A301" s="13" t="inlineStr">
        <is>
          <t>FECHA</t>
        </is>
      </c>
      <c r="B301" s="13" t="inlineStr">
        <is>
          <t>CIERRE DE CAJA</t>
        </is>
      </c>
      <c r="C301" s="13" t="inlineStr">
        <is>
          <t>IMPORTE</t>
        </is>
      </c>
      <c r="D301" s="20" t="n">
        <v>112569688</v>
      </c>
      <c r="E301" s="27" t="inlineStr">
        <is>
          <t>ANULADO</t>
        </is>
      </c>
      <c r="H301" s="9" t="n"/>
      <c r="I301" s="10" t="n"/>
      <c r="J301" s="5" t="n"/>
    </row>
    <row r="302"/>
    <row r="303"/>
    <row r="304">
      <c r="A304" s="1" t="inlineStr">
        <is>
          <t>Cierre Caja</t>
        </is>
      </c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</row>
    <row r="305">
      <c r="A305" s="3" t="inlineStr">
        <is>
          <t>Del 10/01/2022</t>
        </is>
      </c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</row>
    <row r="306">
      <c r="A306" s="74" t="inlineStr">
        <is>
          <t>Cierre Caja</t>
        </is>
      </c>
      <c r="B306" s="74" t="inlineStr">
        <is>
          <t>Fecha</t>
        </is>
      </c>
      <c r="C306" s="74" t="inlineStr">
        <is>
          <t>Cajero</t>
        </is>
      </c>
      <c r="D306" s="74" t="inlineStr">
        <is>
          <t>Nro Voucher</t>
        </is>
      </c>
      <c r="E306" s="74" t="inlineStr">
        <is>
          <t>Nro Cuenta</t>
        </is>
      </c>
      <c r="F306" s="74" t="inlineStr">
        <is>
          <t>Tipo Ingreso</t>
        </is>
      </c>
      <c r="G306" s="75" t="n"/>
      <c r="H306" s="76" t="n"/>
      <c r="I306" s="74" t="inlineStr">
        <is>
          <t>TIPO DE INGRESO</t>
        </is>
      </c>
      <c r="J306" s="74" t="inlineStr">
        <is>
          <t>Cobrador</t>
        </is>
      </c>
    </row>
    <row r="307">
      <c r="A307" s="77" t="n"/>
      <c r="B307" s="77" t="n"/>
      <c r="C307" s="77" t="n"/>
      <c r="D307" s="77" t="n"/>
      <c r="E307" s="77" t="n"/>
      <c r="F307" s="4" t="inlineStr">
        <is>
          <t>EFECTIVO</t>
        </is>
      </c>
      <c r="G307" s="4" t="inlineStr">
        <is>
          <t>CHEQUE</t>
        </is>
      </c>
      <c r="H307" s="4" t="inlineStr">
        <is>
          <t>TRANSFERENCIA</t>
        </is>
      </c>
      <c r="I307" s="77" t="n"/>
      <c r="J307" s="77" t="n"/>
    </row>
    <row r="308">
      <c r="A308" s="5" t="inlineStr">
        <is>
          <t>CCAJ-LP02/12/2023</t>
        </is>
      </c>
      <c r="B308" s="6" t="n">
        <v>44936.46703387731</v>
      </c>
      <c r="C308" s="5" t="inlineStr">
        <is>
          <t>3884 RIBANA RUTH REA RUEDA</t>
        </is>
      </c>
      <c r="D308" s="10" t="n"/>
      <c r="E308" s="8" t="n"/>
      <c r="F308" s="9" t="n">
        <v>13431.7</v>
      </c>
      <c r="I308" s="10" t="inlineStr">
        <is>
          <t>EFECTIVO</t>
        </is>
      </c>
      <c r="J308" s="8" t="inlineStr">
        <is>
          <t>108 GREGORIO RAMIREZ APAZA</t>
        </is>
      </c>
    </row>
    <row r="309">
      <c r="A309" s="5" t="inlineStr">
        <is>
          <t>CCAJ-LP02/12/2023</t>
        </is>
      </c>
      <c r="B309" s="6" t="n">
        <v>44936.46703387731</v>
      </c>
      <c r="C309" s="5" t="inlineStr">
        <is>
          <t>3884 RIBANA RUTH REA RUEDA</t>
        </is>
      </c>
      <c r="D309" s="10" t="n"/>
      <c r="E309" s="8" t="n"/>
      <c r="F309" s="9" t="n">
        <v>15561</v>
      </c>
      <c r="I309" s="10" t="inlineStr">
        <is>
          <t>EFECTIVO</t>
        </is>
      </c>
      <c r="J309" s="5" t="inlineStr">
        <is>
          <t>883 FRANKLIN CARDOZO RIVERA</t>
        </is>
      </c>
    </row>
    <row r="310">
      <c r="A310" s="5" t="inlineStr">
        <is>
          <t>CCAJ-LP02/12/2023</t>
        </is>
      </c>
      <c r="B310" s="6" t="n">
        <v>44936.46703387731</v>
      </c>
      <c r="C310" s="5" t="inlineStr">
        <is>
          <t>3884 RIBANA RUTH REA RUEDA</t>
        </is>
      </c>
      <c r="D310" s="10" t="n"/>
      <c r="E310" s="8" t="n"/>
      <c r="F310" s="9" t="n">
        <v>10225.7</v>
      </c>
      <c r="I310" s="10" t="inlineStr">
        <is>
          <t>EFECTIVO</t>
        </is>
      </c>
      <c r="J310" s="5" t="inlineStr">
        <is>
          <t>1116 VLADIMIR FRANZ ATAHUACHI RODRIGUEZ</t>
        </is>
      </c>
    </row>
    <row r="311">
      <c r="A311" s="5" t="inlineStr">
        <is>
          <t>CCAJ-LP02/12/2023</t>
        </is>
      </c>
      <c r="B311" s="6" t="n">
        <v>44936.46703387731</v>
      </c>
      <c r="C311" s="5" t="inlineStr">
        <is>
          <t>3884 RIBANA RUTH REA RUEDA</t>
        </is>
      </c>
      <c r="D311" s="10" t="n"/>
      <c r="E311" s="8" t="n"/>
      <c r="F311" s="9" t="n">
        <v>5641.6</v>
      </c>
      <c r="I311" s="10" t="inlineStr">
        <is>
          <t>EFECTIVO</t>
        </is>
      </c>
      <c r="J311" s="8" t="inlineStr">
        <is>
          <t>2597 JOSE MAIDANA LP - T01</t>
        </is>
      </c>
    </row>
    <row r="312">
      <c r="A312" s="5" t="inlineStr">
        <is>
          <t>CCAJ-LP02/12/2023</t>
        </is>
      </c>
      <c r="B312" s="6" t="n">
        <v>44936.46703387731</v>
      </c>
      <c r="C312" s="5" t="inlineStr">
        <is>
          <t>3884 RIBANA RUTH REA RUEDA</t>
        </is>
      </c>
      <c r="D312" s="10" t="n"/>
      <c r="E312" s="8" t="n"/>
      <c r="F312" s="9" t="n">
        <v>3426.2</v>
      </c>
      <c r="I312" s="10" t="inlineStr">
        <is>
          <t>EFECTIVO</t>
        </is>
      </c>
      <c r="J312" s="8" t="inlineStr">
        <is>
          <t>2597 JOSE MAIDANA LP - T02</t>
        </is>
      </c>
    </row>
    <row r="313">
      <c r="A313" s="5" t="inlineStr">
        <is>
          <t>CCAJ-LP02/12/2023</t>
        </is>
      </c>
      <c r="B313" s="6" t="n">
        <v>44936.46703387731</v>
      </c>
      <c r="C313" s="5" t="inlineStr">
        <is>
          <t>3884 RIBANA RUTH REA RUEDA</t>
        </is>
      </c>
      <c r="D313" s="10" t="n"/>
      <c r="E313" s="8" t="n"/>
      <c r="F313" s="9" t="n">
        <v>9472</v>
      </c>
      <c r="I313" s="10" t="inlineStr">
        <is>
          <t>EFECTIVO</t>
        </is>
      </c>
      <c r="J313" s="8" t="inlineStr">
        <is>
          <t>2597 JOSE MAIDANA LP - T03</t>
        </is>
      </c>
    </row>
    <row r="314">
      <c r="A314" s="5" t="inlineStr">
        <is>
          <t>CCAJ-LP02/12/2023</t>
        </is>
      </c>
      <c r="B314" s="6" t="n">
        <v>44936.46703387731</v>
      </c>
      <c r="C314" s="5" t="inlineStr">
        <is>
          <t>3884 RIBANA RUTH REA RUEDA</t>
        </is>
      </c>
      <c r="D314" s="10" t="n"/>
      <c r="E314" s="8" t="n"/>
      <c r="F314" s="9" t="n">
        <v>6955.8</v>
      </c>
      <c r="I314" s="10" t="inlineStr">
        <is>
          <t>EFECTIVO</t>
        </is>
      </c>
      <c r="J314" s="8" t="inlineStr">
        <is>
          <t>2597 JOSE MAIDANA LP - T06</t>
        </is>
      </c>
    </row>
    <row r="315">
      <c r="A315" s="11" t="inlineStr">
        <is>
          <t>SAP</t>
        </is>
      </c>
      <c r="B315" s="3" t="n"/>
      <c r="C315" s="3" t="n"/>
      <c r="D315" s="7" t="n"/>
      <c r="E315" s="8" t="n"/>
      <c r="F315" s="12">
        <f>SUM(F308:G314)</f>
        <v/>
      </c>
      <c r="H315" s="9" t="n"/>
      <c r="I315" s="10" t="n"/>
      <c r="J315" s="5" t="n"/>
    </row>
    <row r="316" ht="15.75" customHeight="1">
      <c r="A316" s="13" t="inlineStr">
        <is>
          <t>FECHA</t>
        </is>
      </c>
      <c r="B316" s="13" t="inlineStr">
        <is>
          <t>CIERRE DE CAJA</t>
        </is>
      </c>
      <c r="C316" s="13" t="inlineStr">
        <is>
          <t>IMPORTE</t>
        </is>
      </c>
      <c r="D316" s="20" t="n">
        <v>112569689</v>
      </c>
      <c r="E316" s="27" t="inlineStr">
        <is>
          <t>ANULADO</t>
        </is>
      </c>
      <c r="H316" s="9" t="n"/>
      <c r="I316" s="10" t="n"/>
      <c r="J316" s="5" t="n"/>
    </row>
    <row r="317">
      <c r="A317" s="5" t="n"/>
      <c r="B317" s="6" t="n"/>
      <c r="C317" s="5" t="n"/>
      <c r="D317" s="7" t="n"/>
      <c r="E317" s="8" t="n"/>
      <c r="H317" s="9" t="n"/>
      <c r="I317" s="10" t="n"/>
      <c r="J317" s="5" t="n"/>
    </row>
    <row r="318">
      <c r="A318" s="34" t="inlineStr">
        <is>
          <t>CCAJ-LP02/12/2023 ANULADO POR ANULACION FACTURAS SIMSA S/G CORREO DEL 31/01/2023 REEMPLAZADO CON EL CCAJ-LP02/45/2023</t>
        </is>
      </c>
      <c r="B318" s="39" t="n"/>
      <c r="C318" s="34" t="n"/>
      <c r="D318" s="21" t="n"/>
      <c r="E318" s="51" t="n"/>
      <c r="F318" s="26" t="n"/>
      <c r="G318" s="26" t="n"/>
      <c r="H318" s="54" t="n"/>
      <c r="I318" s="10" t="n"/>
      <c r="J318" s="5" t="n"/>
    </row>
    <row r="319">
      <c r="A319" s="5" t="n"/>
      <c r="B319" s="6" t="n"/>
      <c r="C319" s="5" t="n"/>
      <c r="D319" s="7" t="n"/>
      <c r="E319" s="8" t="n"/>
      <c r="H319" s="9" t="n"/>
      <c r="I319" s="10" t="n"/>
      <c r="J319" s="5" t="n"/>
    </row>
    <row r="320">
      <c r="A320" s="5" t="inlineStr">
        <is>
          <t>CCAJ-LP02/13/202</t>
        </is>
      </c>
      <c r="B320" s="6" t="n">
        <v>44936.73881136574</v>
      </c>
      <c r="C320" s="5" t="inlineStr">
        <is>
          <t>3884 RIBANA RUTH REA RUEDA</t>
        </is>
      </c>
      <c r="D320" s="15" t="n">
        <v>517172402111</v>
      </c>
      <c r="E320" s="8" t="inlineStr">
        <is>
          <t>BISA-100070022</t>
        </is>
      </c>
      <c r="H320" s="9" t="n">
        <v>2472.16</v>
      </c>
      <c r="I320" s="5" t="inlineStr">
        <is>
          <t>DEPÓSITO BANCARIO</t>
        </is>
      </c>
      <c r="J320" s="5" t="inlineStr">
        <is>
          <t>2464 LUIS FERNANDO GUEVARA PECA</t>
        </is>
      </c>
    </row>
    <row r="321">
      <c r="A321" s="5" t="inlineStr">
        <is>
          <t>CCAJ-LP02/13/2023</t>
        </is>
      </c>
      <c r="B321" s="6" t="n">
        <v>44936.73881136574</v>
      </c>
      <c r="C321" s="5" t="inlineStr">
        <is>
          <t>3884 RIBANA RUTH REA RUEDA</t>
        </is>
      </c>
      <c r="D321" s="15" t="n">
        <v>52116733738</v>
      </c>
      <c r="E321" s="8" t="inlineStr">
        <is>
          <t>BISA-100070022</t>
        </is>
      </c>
      <c r="H321" s="9" t="n">
        <v>235</v>
      </c>
      <c r="I321" s="5" t="inlineStr">
        <is>
          <t>DEPÓSITO BANCARIO</t>
        </is>
      </c>
      <c r="J321" s="5" t="inlineStr">
        <is>
          <t>4276 CARLOS MARCELO REQUENA TERAN</t>
        </is>
      </c>
    </row>
    <row r="322">
      <c r="A322" s="5" t="inlineStr">
        <is>
          <t>CCAJ-LP02/13/2023</t>
        </is>
      </c>
      <c r="B322" s="6" t="n">
        <v>44936.73881136574</v>
      </c>
      <c r="C322" s="5" t="inlineStr">
        <is>
          <t>3884 RIBANA RUTH REA RUEDA</t>
        </is>
      </c>
      <c r="D322" s="15" t="n">
        <v>45123231628</v>
      </c>
      <c r="E322" s="8" t="inlineStr">
        <is>
          <t>BISA-100070022</t>
        </is>
      </c>
      <c r="H322" s="9" t="n">
        <v>3044.2</v>
      </c>
      <c r="I322" s="5" t="inlineStr">
        <is>
          <t>DEPÓSITO BANCARIO</t>
        </is>
      </c>
      <c r="J322" s="5" t="inlineStr">
        <is>
          <t>4276 CARLOS MARCELO REQUENA TERAN</t>
        </is>
      </c>
    </row>
    <row r="323">
      <c r="A323" s="5" t="inlineStr">
        <is>
          <t>CCAJ-LP02/13/2023</t>
        </is>
      </c>
      <c r="B323" s="6" t="n">
        <v>44936.73881136574</v>
      </c>
      <c r="C323" s="5" t="inlineStr">
        <is>
          <t>3884 RIBANA RUTH REA RUEDA</t>
        </is>
      </c>
      <c r="D323" s="15" t="n">
        <v>51717240211</v>
      </c>
      <c r="E323" s="8" t="inlineStr">
        <is>
          <t>BISA-100070022</t>
        </is>
      </c>
      <c r="H323" s="9" t="n">
        <v>490.46</v>
      </c>
      <c r="I323" s="5" t="inlineStr">
        <is>
          <t>DEPÓSITO BANCARIO</t>
        </is>
      </c>
      <c r="J323" s="5" t="inlineStr">
        <is>
          <t>2464 LUIS FERNANDO GUEVARA PECA</t>
        </is>
      </c>
    </row>
    <row r="324">
      <c r="A324" s="5" t="inlineStr">
        <is>
          <t>CCAJ-LP02/13/2023</t>
        </is>
      </c>
      <c r="B324" s="6" t="n">
        <v>44936.73881136574</v>
      </c>
      <c r="C324" s="5" t="inlineStr">
        <is>
          <t>3884 RIBANA RUTH REA RUEDA</t>
        </is>
      </c>
      <c r="D324" s="15" t="n">
        <v>517172402112</v>
      </c>
      <c r="E324" s="8" t="inlineStr">
        <is>
          <t>BISA-100070022</t>
        </is>
      </c>
      <c r="H324" s="9" t="n">
        <v>199.01</v>
      </c>
      <c r="I324" s="5" t="inlineStr">
        <is>
          <t>DEPÓSITO BANCARIO</t>
        </is>
      </c>
      <c r="J324" s="5" t="inlineStr">
        <is>
          <t>2464 LUIS FERNANDO GUEVARA PECA</t>
        </is>
      </c>
    </row>
    <row r="325">
      <c r="A325" s="5" t="inlineStr">
        <is>
          <t>CCAJ-LP02/13/2023</t>
        </is>
      </c>
      <c r="B325" s="6" t="n">
        <v>44936.73881136574</v>
      </c>
      <c r="C325" s="5" t="inlineStr">
        <is>
          <t>3884 RIBANA RUTH REA RUEDA</t>
        </is>
      </c>
      <c r="D325" s="15" t="n">
        <v>517172402113</v>
      </c>
      <c r="E325" s="8" t="inlineStr">
        <is>
          <t>BISA-100070022</t>
        </is>
      </c>
      <c r="H325" s="9" t="n">
        <v>320.6</v>
      </c>
      <c r="I325" s="5" t="inlineStr">
        <is>
          <t>DEPÓSITO BANCARIO</t>
        </is>
      </c>
      <c r="J325" s="5" t="inlineStr">
        <is>
          <t>2464 LUIS FERNANDO GUEVARA PECA</t>
        </is>
      </c>
    </row>
    <row r="326">
      <c r="A326" s="5" t="inlineStr">
        <is>
          <t>CCAJ-LP02/13/2023</t>
        </is>
      </c>
      <c r="B326" s="6" t="n">
        <v>44936.73881136574</v>
      </c>
      <c r="C326" s="5" t="inlineStr">
        <is>
          <t>3884 RIBANA RUTH REA RUEDA</t>
        </is>
      </c>
      <c r="D326" s="15" t="n">
        <v>517172402114</v>
      </c>
      <c r="E326" s="8" t="inlineStr">
        <is>
          <t>BISA-100070022</t>
        </is>
      </c>
      <c r="H326" s="9" t="n">
        <v>1491.1</v>
      </c>
      <c r="I326" s="5" t="inlineStr">
        <is>
          <t>DEPÓSITO BANCARIO</t>
        </is>
      </c>
      <c r="J326" s="5" t="inlineStr">
        <is>
          <t>2464 LUIS FERNANDO GUEVARA PECA</t>
        </is>
      </c>
    </row>
    <row r="327">
      <c r="A327" s="5" t="inlineStr">
        <is>
          <t>CCAJ-LP02/13/2023</t>
        </is>
      </c>
      <c r="B327" s="6" t="n">
        <v>44936.73881136574</v>
      </c>
      <c r="C327" s="5" t="inlineStr">
        <is>
          <t>3884 RIBANA RUTH REA RUEDA</t>
        </is>
      </c>
      <c r="D327" s="15" t="n">
        <v>517172402115</v>
      </c>
      <c r="E327" s="8" t="inlineStr">
        <is>
          <t>BISA-100070022</t>
        </is>
      </c>
      <c r="H327" s="9" t="n">
        <v>1523.77</v>
      </c>
      <c r="I327" s="5" t="inlineStr">
        <is>
          <t>DEPÓSITO BANCARIO</t>
        </is>
      </c>
      <c r="J327" s="5" t="inlineStr">
        <is>
          <t>2464 LUIS FERNANDO GUEVARA PECA</t>
        </is>
      </c>
    </row>
    <row r="328">
      <c r="A328" s="5" t="inlineStr">
        <is>
          <t>CCAJ-LP02/13/2023</t>
        </is>
      </c>
      <c r="B328" s="6" t="n">
        <v>44936.73881136574</v>
      </c>
      <c r="C328" s="5" t="inlineStr">
        <is>
          <t>3884 RIBANA RUTH REA RUEDA</t>
        </is>
      </c>
      <c r="D328" s="15" t="n">
        <v>517172402116</v>
      </c>
      <c r="E328" s="8" t="inlineStr">
        <is>
          <t>BISA-100070022</t>
        </is>
      </c>
      <c r="H328" s="9" t="n">
        <v>662.0599999999999</v>
      </c>
      <c r="I328" s="5" t="inlineStr">
        <is>
          <t>DEPÓSITO BANCARIO</t>
        </is>
      </c>
      <c r="J328" s="5" t="inlineStr">
        <is>
          <t>2464 LUIS FERNANDO GUEVARA PECA</t>
        </is>
      </c>
    </row>
    <row r="329">
      <c r="A329" s="5" t="inlineStr">
        <is>
          <t>CCAJ-LP02/13/2023</t>
        </is>
      </c>
      <c r="B329" s="6" t="n">
        <v>44936.73881136574</v>
      </c>
      <c r="C329" s="5" t="inlineStr">
        <is>
          <t>3884 RIBANA RUTH REA RUEDA</t>
        </is>
      </c>
      <c r="D329" s="15" t="n">
        <v>517172402117</v>
      </c>
      <c r="E329" s="8" t="inlineStr">
        <is>
          <t>BISA-100070022</t>
        </is>
      </c>
      <c r="H329" s="9" t="n">
        <v>90300.67999999999</v>
      </c>
      <c r="I329" s="5" t="inlineStr">
        <is>
          <t>DEPÓSITO BANCARIO</t>
        </is>
      </c>
      <c r="J329" s="5" t="inlineStr">
        <is>
          <t>2464 LUIS FERNANDO GUEVARA PECA</t>
        </is>
      </c>
    </row>
    <row r="330">
      <c r="A330" s="5" t="inlineStr">
        <is>
          <t>CCAJ-LP02/13/2023</t>
        </is>
      </c>
      <c r="B330" s="6" t="n">
        <v>44936.73881136574</v>
      </c>
      <c r="C330" s="5" t="inlineStr">
        <is>
          <t>3884 RIBANA RUTH REA RUEDA</t>
        </is>
      </c>
      <c r="D330" s="15" t="n">
        <v>517172402118</v>
      </c>
      <c r="E330" s="8" t="inlineStr">
        <is>
          <t>BISA-100070022</t>
        </is>
      </c>
      <c r="H330" s="9" t="n">
        <v>2043.17</v>
      </c>
      <c r="I330" s="5" t="inlineStr">
        <is>
          <t>DEPÓSITO BANCARIO</t>
        </is>
      </c>
      <c r="J330" s="5" t="inlineStr">
        <is>
          <t>2464 LUIS FERNANDO GUEVARA PECA</t>
        </is>
      </c>
    </row>
    <row r="331">
      <c r="A331" s="5" t="inlineStr">
        <is>
          <t>CCAJ-LP02/13/2023</t>
        </is>
      </c>
      <c r="B331" s="6" t="n">
        <v>44936.73881136574</v>
      </c>
      <c r="C331" s="5" t="inlineStr">
        <is>
          <t>3884 RIBANA RUTH REA RUEDA</t>
        </is>
      </c>
      <c r="D331" s="7" t="n">
        <v>237718</v>
      </c>
      <c r="E331" s="8" t="inlineStr">
        <is>
          <t>BISA-100070022</t>
        </is>
      </c>
      <c r="H331" s="9" t="n">
        <v>13976.5</v>
      </c>
      <c r="I331" s="5" t="inlineStr">
        <is>
          <t>DEPÓSITO BANCARIO</t>
        </is>
      </c>
      <c r="J331" s="5" t="inlineStr">
        <is>
          <t>4276 CARLOS MARCELO REQUENA TERAN</t>
        </is>
      </c>
    </row>
    <row r="332">
      <c r="A332" s="5" t="inlineStr">
        <is>
          <t>CCAJ-LP02/13/2023</t>
        </is>
      </c>
      <c r="B332" s="6" t="n">
        <v>44936.73881136574</v>
      </c>
      <c r="C332" s="5" t="inlineStr">
        <is>
          <t>3884 RIBANA RUTH REA RUEDA</t>
        </is>
      </c>
      <c r="D332" s="7" t="n">
        <v>200947</v>
      </c>
      <c r="E332" s="8" t="inlineStr">
        <is>
          <t>BISA-100070022</t>
        </is>
      </c>
      <c r="H332" s="9" t="n">
        <v>42068.4</v>
      </c>
      <c r="I332" s="5" t="inlineStr">
        <is>
          <t>DEPÓSITO BANCARIO</t>
        </is>
      </c>
      <c r="J332" s="5" t="inlineStr">
        <is>
          <t>4190 JESUS FELCY MENDOZA CAHUANA</t>
        </is>
      </c>
    </row>
    <row r="333">
      <c r="A333" s="5" t="inlineStr">
        <is>
          <t>CCAJ-LP02/13/2023</t>
        </is>
      </c>
      <c r="B333" s="6" t="n">
        <v>44936.73881136574</v>
      </c>
      <c r="C333" s="5" t="inlineStr">
        <is>
          <t>3884 RIBANA RUTH REA RUEDA</t>
        </is>
      </c>
      <c r="D333" s="7" t="n">
        <v>200945</v>
      </c>
      <c r="E333" s="8" t="inlineStr">
        <is>
          <t>BISA-100070022</t>
        </is>
      </c>
      <c r="H333" s="9" t="n">
        <v>5757.54</v>
      </c>
      <c r="I333" s="5" t="inlineStr">
        <is>
          <t>DEPÓSITO BANCARIO</t>
        </is>
      </c>
      <c r="J333" s="5" t="inlineStr">
        <is>
          <t>4190 JESUS FELCY MENDOZA CAHUANA</t>
        </is>
      </c>
    </row>
    <row r="334">
      <c r="A334" s="5" t="inlineStr">
        <is>
          <t>CCAJ-LP02/13/2023</t>
        </is>
      </c>
      <c r="B334" s="6" t="n">
        <v>44936.73881136574</v>
      </c>
      <c r="C334" s="5" t="inlineStr">
        <is>
          <t>3884 RIBANA RUTH REA RUEDA</t>
        </is>
      </c>
      <c r="D334" s="7" t="n">
        <v>3083513458</v>
      </c>
      <c r="E334" s="5" t="inlineStr">
        <is>
          <t>BANCO UNION-10000020161539</t>
        </is>
      </c>
      <c r="H334" s="9" t="n">
        <v>31005</v>
      </c>
      <c r="I334" s="5" t="inlineStr">
        <is>
          <t>DEPÓSITO BANCARIO</t>
        </is>
      </c>
      <c r="J334" s="5" t="inlineStr">
        <is>
          <t>2464 LUIS FERNANDO GUEVARA PECA</t>
        </is>
      </c>
    </row>
    <row r="335">
      <c r="A335" s="5" t="inlineStr">
        <is>
          <t>CCAJ-LP02/13/2023</t>
        </is>
      </c>
      <c r="B335" s="6" t="n">
        <v>44936.73881136574</v>
      </c>
      <c r="C335" s="5" t="inlineStr">
        <is>
          <t>3884 RIBANA RUTH REA RUEDA</t>
        </is>
      </c>
      <c r="D335" s="7" t="n"/>
      <c r="E335" s="8" t="n"/>
      <c r="F335" s="9" t="n">
        <v>5116.5</v>
      </c>
      <c r="I335" s="10" t="inlineStr">
        <is>
          <t>EFECTIVO</t>
        </is>
      </c>
      <c r="J335" s="8" t="inlineStr">
        <is>
          <t>108 GREGORIO RAMIREZ APAZA</t>
        </is>
      </c>
    </row>
    <row r="336">
      <c r="A336" s="5" t="inlineStr">
        <is>
          <t>CCAJ-LP02/13/2023</t>
        </is>
      </c>
      <c r="B336" s="6" t="n">
        <v>44936.73881136574</v>
      </c>
      <c r="C336" s="5" t="inlineStr">
        <is>
          <t>3884 RIBANA RUTH REA RUEDA</t>
        </is>
      </c>
      <c r="D336" s="7" t="n"/>
      <c r="E336" s="8" t="n"/>
      <c r="F336" s="9" t="n">
        <v>6870.8</v>
      </c>
      <c r="I336" s="10" t="inlineStr">
        <is>
          <t>EFECTIVO</t>
        </is>
      </c>
      <c r="J336" s="8" t="inlineStr">
        <is>
          <t>304 ALFREDO MENDOZA APAZA</t>
        </is>
      </c>
    </row>
    <row r="337">
      <c r="A337" s="5" t="inlineStr">
        <is>
          <t>CCAJ-LP02/13/2023</t>
        </is>
      </c>
      <c r="B337" s="6" t="n">
        <v>44936.73881136574</v>
      </c>
      <c r="C337" s="5" t="inlineStr">
        <is>
          <t>3884 RIBANA RUTH REA RUEDA</t>
        </is>
      </c>
      <c r="D337" s="7" t="n"/>
      <c r="E337" s="8" t="n"/>
      <c r="F337" s="9" t="n">
        <v>18948.6</v>
      </c>
      <c r="I337" s="10" t="inlineStr">
        <is>
          <t>EFECTIVO</t>
        </is>
      </c>
      <c r="J337" s="5" t="inlineStr">
        <is>
          <t>584 FREDDY FEDERICO FLORES MARIN</t>
        </is>
      </c>
    </row>
    <row r="338">
      <c r="A338" s="5" t="inlineStr">
        <is>
          <t>CCAJ-LP02/13/2023</t>
        </is>
      </c>
      <c r="B338" s="6" t="n">
        <v>44936.73881136574</v>
      </c>
      <c r="C338" s="5" t="inlineStr">
        <is>
          <t>3884 RIBANA RUTH REA RUEDA</t>
        </is>
      </c>
      <c r="D338" s="7" t="n"/>
      <c r="E338" s="8" t="n"/>
      <c r="F338" s="9" t="n">
        <v>7614.6</v>
      </c>
      <c r="I338" s="10" t="inlineStr">
        <is>
          <t>EFECTIVO</t>
        </is>
      </c>
      <c r="J338" s="8" t="inlineStr">
        <is>
          <t>2597 JOSE MAIDANA LP - T05</t>
        </is>
      </c>
    </row>
    <row r="339">
      <c r="A339" s="11" t="inlineStr">
        <is>
          <t>SAP</t>
        </is>
      </c>
      <c r="B339" s="3" t="n"/>
      <c r="C339" s="3" t="n"/>
      <c r="D339" s="7" t="n"/>
      <c r="E339" s="8" t="n"/>
      <c r="F339" s="12">
        <f>SUM(F320:G338)</f>
        <v/>
      </c>
      <c r="H339" s="9" t="n"/>
      <c r="I339" s="10" t="n"/>
      <c r="J339" s="5" t="n"/>
    </row>
    <row r="340" ht="15.75" customHeight="1">
      <c r="A340" s="13" t="inlineStr">
        <is>
          <t>FECHA</t>
        </is>
      </c>
      <c r="B340" s="13" t="inlineStr">
        <is>
          <t>CIERRE DE CAJA</t>
        </is>
      </c>
      <c r="C340" s="13" t="inlineStr">
        <is>
          <t>IMPORTE</t>
        </is>
      </c>
      <c r="D340" s="14" t="n">
        <v>112576501</v>
      </c>
      <c r="E340" s="8" t="n"/>
      <c r="H340" s="9" t="n"/>
      <c r="I340" s="10" t="n"/>
      <c r="J340" s="5" t="n"/>
    </row>
    <row r="341"/>
    <row r="342"/>
    <row r="343">
      <c r="A343" s="1" t="inlineStr">
        <is>
          <t>Cierre Caja</t>
        </is>
      </c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</row>
    <row r="344">
      <c r="A344" s="3" t="inlineStr">
        <is>
          <t>Del 11/01/2022</t>
        </is>
      </c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</row>
    <row r="345">
      <c r="A345" s="74" t="inlineStr">
        <is>
          <t>Cierre Caja</t>
        </is>
      </c>
      <c r="B345" s="74" t="inlineStr">
        <is>
          <t>Fecha</t>
        </is>
      </c>
      <c r="C345" s="74" t="inlineStr">
        <is>
          <t>Cajero</t>
        </is>
      </c>
      <c r="D345" s="74" t="inlineStr">
        <is>
          <t>Nro Voucher</t>
        </is>
      </c>
      <c r="E345" s="74" t="inlineStr">
        <is>
          <t>Nro Cuenta</t>
        </is>
      </c>
      <c r="F345" s="74" t="inlineStr">
        <is>
          <t>Tipo Ingreso</t>
        </is>
      </c>
      <c r="G345" s="75" t="n"/>
      <c r="H345" s="76" t="n"/>
      <c r="I345" s="74" t="inlineStr">
        <is>
          <t>TIPO DE INGRESO</t>
        </is>
      </c>
      <c r="J345" s="74" t="inlineStr">
        <is>
          <t>Cobrador</t>
        </is>
      </c>
    </row>
    <row r="346">
      <c r="A346" s="77" t="n"/>
      <c r="B346" s="77" t="n"/>
      <c r="C346" s="77" t="n"/>
      <c r="D346" s="77" t="n"/>
      <c r="E346" s="77" t="n"/>
      <c r="F346" s="4" t="inlineStr">
        <is>
          <t>EFECTIVO</t>
        </is>
      </c>
      <c r="G346" s="4" t="inlineStr">
        <is>
          <t>CHEQUE</t>
        </is>
      </c>
      <c r="H346" s="4" t="inlineStr">
        <is>
          <t>TRANSFERENCIA</t>
        </is>
      </c>
      <c r="I346" s="77" t="n"/>
      <c r="J346" s="77" t="n"/>
    </row>
    <row r="347">
      <c r="A347" s="5" t="inlineStr">
        <is>
          <t>CCAJ-LP02/14/2023</t>
        </is>
      </c>
      <c r="B347" s="6" t="n">
        <v>44937.46503010417</v>
      </c>
      <c r="C347" s="5" t="inlineStr">
        <is>
          <t>3884 RIBANA RUTH REA RUEDA</t>
        </is>
      </c>
      <c r="D347" s="7" t="n"/>
      <c r="E347" s="8" t="n"/>
      <c r="F347" s="9" t="n">
        <v>5519.4</v>
      </c>
      <c r="I347" s="10" t="inlineStr">
        <is>
          <t>EFECTIVO</t>
        </is>
      </c>
      <c r="J347" s="5" t="inlineStr">
        <is>
          <t>136 OSCAR REYNALDO LIMACHI SURCO</t>
        </is>
      </c>
    </row>
    <row r="348">
      <c r="A348" s="5" t="inlineStr">
        <is>
          <t>CCAJ-LP02/14/2023</t>
        </is>
      </c>
      <c r="B348" s="6" t="n">
        <v>44937.46503010417</v>
      </c>
      <c r="C348" s="5" t="inlineStr">
        <is>
          <t>3884 RIBANA RUTH REA RUEDA</t>
        </is>
      </c>
      <c r="D348" s="7" t="n"/>
      <c r="E348" s="8" t="n"/>
      <c r="F348" s="9" t="n">
        <v>29402.7</v>
      </c>
      <c r="I348" s="10" t="inlineStr">
        <is>
          <t>EFECTIVO</t>
        </is>
      </c>
      <c r="J348" s="5" t="inlineStr">
        <is>
          <t>331 CARLOS ALFREDO GUTIERREZ HUANCA</t>
        </is>
      </c>
    </row>
    <row r="349">
      <c r="A349" s="5" t="inlineStr">
        <is>
          <t>CCAJ-LP02/14/2023</t>
        </is>
      </c>
      <c r="B349" s="6" t="n">
        <v>44937.46503010417</v>
      </c>
      <c r="C349" s="5" t="inlineStr">
        <is>
          <t>3884 RIBANA RUTH REA RUEDA</t>
        </is>
      </c>
      <c r="D349" s="7" t="n"/>
      <c r="E349" s="8" t="n"/>
      <c r="F349" s="9" t="n">
        <v>9994</v>
      </c>
      <c r="I349" s="10" t="inlineStr">
        <is>
          <t>EFECTIVO</t>
        </is>
      </c>
      <c r="J349" s="5" t="inlineStr">
        <is>
          <t>883 FRANKLIN CARDOZO RIVERA</t>
        </is>
      </c>
    </row>
    <row r="350">
      <c r="A350" s="5" t="inlineStr">
        <is>
          <t>CCAJ-LP02/14/2023</t>
        </is>
      </c>
      <c r="B350" s="6" t="n">
        <v>44937.46503010417</v>
      </c>
      <c r="C350" s="5" t="inlineStr">
        <is>
          <t>3884 RIBANA RUTH REA RUEDA</t>
        </is>
      </c>
      <c r="D350" s="7" t="n"/>
      <c r="E350" s="8" t="n"/>
      <c r="F350" s="9" t="n">
        <v>16808</v>
      </c>
      <c r="I350" s="10" t="inlineStr">
        <is>
          <t>EFECTIVO</t>
        </is>
      </c>
      <c r="J350" s="5" t="inlineStr">
        <is>
          <t>1116 VLADIMIR FRANZ ATAHUACHI RODRIGUEZ</t>
        </is>
      </c>
    </row>
    <row r="351">
      <c r="A351" s="5" t="inlineStr">
        <is>
          <t>CCAJ-LP02/14/2023</t>
        </is>
      </c>
      <c r="B351" s="6" t="n">
        <v>44937.46503010417</v>
      </c>
      <c r="C351" s="5" t="inlineStr">
        <is>
          <t>3884 RIBANA RUTH REA RUEDA</t>
        </is>
      </c>
      <c r="D351" s="7" t="n"/>
      <c r="E351" s="8" t="n"/>
      <c r="F351" s="9" t="n">
        <v>12288.6</v>
      </c>
      <c r="I351" s="10" t="inlineStr">
        <is>
          <t>EFECTIVO</t>
        </is>
      </c>
      <c r="J351" s="5" t="inlineStr">
        <is>
          <t>3052 JUAN JOSE MACHACA TORREZ</t>
        </is>
      </c>
    </row>
    <row r="352">
      <c r="A352" s="5" t="inlineStr">
        <is>
          <t>CCAJ-LP02/14/2023</t>
        </is>
      </c>
      <c r="B352" s="6" t="n">
        <v>44937.46503010417</v>
      </c>
      <c r="C352" s="5" t="inlineStr">
        <is>
          <t>3884 RIBANA RUTH REA RUEDA</t>
        </is>
      </c>
      <c r="D352" s="7" t="n"/>
      <c r="E352" s="8" t="n"/>
      <c r="F352" s="9" t="n">
        <v>7916.4</v>
      </c>
      <c r="I352" s="10" t="inlineStr">
        <is>
          <t>EFECTIVO</t>
        </is>
      </c>
      <c r="J352" s="8" t="inlineStr">
        <is>
          <t>2597 JOSE MAIDANA LP - T01</t>
        </is>
      </c>
    </row>
    <row r="353">
      <c r="A353" s="5" t="inlineStr">
        <is>
          <t>CCAJ-LP02/14/2023</t>
        </is>
      </c>
      <c r="B353" s="6" t="n">
        <v>44937.46503010417</v>
      </c>
      <c r="C353" s="5" t="inlineStr">
        <is>
          <t>3884 RIBANA RUTH REA RUEDA</t>
        </is>
      </c>
      <c r="D353" s="7" t="n"/>
      <c r="E353" s="8" t="n"/>
      <c r="F353" s="9" t="n">
        <v>12103.8</v>
      </c>
      <c r="I353" s="10" t="inlineStr">
        <is>
          <t>EFECTIVO</t>
        </is>
      </c>
      <c r="J353" s="8" t="inlineStr">
        <is>
          <t>2597 JOSE MAIDANA LP - T03</t>
        </is>
      </c>
    </row>
    <row r="354">
      <c r="A354" s="11" t="inlineStr">
        <is>
          <t>SAP</t>
        </is>
      </c>
      <c r="B354" s="3" t="n"/>
      <c r="C354" s="3" t="n"/>
      <c r="D354" s="7" t="n"/>
      <c r="E354" s="8" t="n"/>
      <c r="F354" s="31">
        <f>SUM(F347:G353)</f>
        <v/>
      </c>
      <c r="H354" s="9" t="n"/>
      <c r="I354" s="10" t="n"/>
      <c r="J354" s="8" t="n"/>
    </row>
    <row r="355" ht="15.75" customHeight="1">
      <c r="A355" s="13" t="inlineStr">
        <is>
          <t>FECHA</t>
        </is>
      </c>
      <c r="B355" s="13" t="inlineStr">
        <is>
          <t>CIERRE DE CAJA</t>
        </is>
      </c>
      <c r="C355" s="13" t="inlineStr">
        <is>
          <t>IMPORTE</t>
        </is>
      </c>
      <c r="D355" s="14" t="n">
        <v>112576503</v>
      </c>
      <c r="E355" s="8" t="n"/>
      <c r="H355" s="9" t="n"/>
      <c r="I355" s="10" t="n"/>
      <c r="J355" s="8" t="n"/>
    </row>
    <row r="356">
      <c r="A356" s="5" t="n"/>
      <c r="B356" s="6" t="n"/>
      <c r="C356" s="5" t="n"/>
      <c r="D356" s="7" t="n"/>
      <c r="E356" s="8" t="n"/>
      <c r="H356" s="9" t="n"/>
      <c r="I356" s="10" t="n"/>
      <c r="J356" s="8" t="n"/>
    </row>
    <row r="357">
      <c r="A357" s="5" t="n"/>
      <c r="B357" s="6" t="n"/>
      <c r="C357" s="5" t="n"/>
      <c r="D357" s="7" t="n"/>
      <c r="E357" s="8" t="n"/>
      <c r="H357" s="9" t="n"/>
      <c r="I357" s="10" t="n"/>
      <c r="J357" s="8" t="n"/>
    </row>
    <row r="358">
      <c r="A358" s="5" t="inlineStr">
        <is>
          <t>CCAJ-LP02/15/2023</t>
        </is>
      </c>
      <c r="B358" s="6" t="n">
        <v>44937.7638830787</v>
      </c>
      <c r="C358" s="5" t="inlineStr">
        <is>
          <t>3884 RIBANA RUTH REA RUEDA</t>
        </is>
      </c>
      <c r="D358" s="15" t="n">
        <v>51117408141</v>
      </c>
      <c r="E358" s="8" t="inlineStr">
        <is>
          <t>BISA-100070022</t>
        </is>
      </c>
      <c r="H358" s="9" t="n">
        <v>1558.84</v>
      </c>
      <c r="I358" s="5" t="inlineStr">
        <is>
          <t>DEPÓSITO BANCARIO</t>
        </is>
      </c>
      <c r="J358" s="5" t="inlineStr">
        <is>
          <t>4276 CARLOS MARCELO REQUENA TERAN</t>
        </is>
      </c>
    </row>
    <row r="359">
      <c r="A359" s="5" t="inlineStr">
        <is>
          <t>CCAJ-LP02/15/2023</t>
        </is>
      </c>
      <c r="B359" s="6" t="n">
        <v>44937.7638830787</v>
      </c>
      <c r="C359" s="5" t="inlineStr">
        <is>
          <t>3884 RIBANA RUTH REA RUEDA</t>
        </is>
      </c>
      <c r="D359" s="15" t="n">
        <v>45143470791</v>
      </c>
      <c r="E359" s="8" t="inlineStr">
        <is>
          <t>BISA-100070022</t>
        </is>
      </c>
      <c r="H359" s="9" t="n">
        <v>465.6</v>
      </c>
      <c r="I359" s="5" t="inlineStr">
        <is>
          <t>DEPÓSITO BANCARIO</t>
        </is>
      </c>
      <c r="J359" s="5" t="inlineStr">
        <is>
          <t>4276 CARLOS MARCELO REQUENA TERAN</t>
        </is>
      </c>
    </row>
    <row r="360">
      <c r="A360" s="5" t="inlineStr">
        <is>
          <t>CCAJ-LP02/15/2023</t>
        </is>
      </c>
      <c r="B360" s="6" t="n">
        <v>44937.7638830787</v>
      </c>
      <c r="C360" s="5" t="inlineStr">
        <is>
          <t>3884 RIBANA RUTH REA RUEDA</t>
        </is>
      </c>
      <c r="D360" s="15" t="n">
        <v>51117406029</v>
      </c>
      <c r="E360" s="8" t="inlineStr">
        <is>
          <t>BISA-100070022</t>
        </is>
      </c>
      <c r="H360" s="9" t="n">
        <v>1011</v>
      </c>
      <c r="I360" s="5" t="inlineStr">
        <is>
          <t>DEPÓSITO BANCARIO</t>
        </is>
      </c>
      <c r="J360" s="5" t="inlineStr">
        <is>
          <t>2464 LUIS FERNANDO GUEVARA PECA</t>
        </is>
      </c>
    </row>
    <row r="361">
      <c r="A361" s="5" t="inlineStr">
        <is>
          <t>CCAJ-LP02/15/2023</t>
        </is>
      </c>
      <c r="B361" s="6" t="n">
        <v>44937.7638830787</v>
      </c>
      <c r="C361" s="5" t="inlineStr">
        <is>
          <t>3884 RIBANA RUTH REA RUEDA</t>
        </is>
      </c>
      <c r="D361" s="15" t="n">
        <v>45143470806</v>
      </c>
      <c r="E361" s="8" t="inlineStr">
        <is>
          <t>BISA-100070022</t>
        </is>
      </c>
      <c r="H361" s="9" t="n">
        <v>1509.6</v>
      </c>
      <c r="I361" s="5" t="inlineStr">
        <is>
          <t>DEPÓSITO BANCARIO</t>
        </is>
      </c>
      <c r="J361" s="5" t="inlineStr">
        <is>
          <t>2464 LUIS FERNANDO GUEVARA PECA</t>
        </is>
      </c>
    </row>
    <row r="362">
      <c r="A362" s="5" t="inlineStr">
        <is>
          <t>CCAJ-LP02/15/2023</t>
        </is>
      </c>
      <c r="B362" s="6" t="n">
        <v>44937.7638830787</v>
      </c>
      <c r="C362" s="5" t="inlineStr">
        <is>
          <t>3884 RIBANA RUTH REA RUEDA</t>
        </is>
      </c>
      <c r="D362" s="15" t="n">
        <v>51167304516</v>
      </c>
      <c r="E362" s="8" t="inlineStr">
        <is>
          <t>BISA-100070022</t>
        </is>
      </c>
      <c r="H362" s="9" t="n">
        <v>11658.7</v>
      </c>
      <c r="I362" s="5" t="inlineStr">
        <is>
          <t>DEPÓSITO BANCARIO</t>
        </is>
      </c>
      <c r="J362" s="5" t="inlineStr">
        <is>
          <t>2464 LUIS FERNANDO GUEVARA PECA</t>
        </is>
      </c>
    </row>
    <row r="363">
      <c r="A363" s="5" t="inlineStr">
        <is>
          <t>CCAJ-LP02/15/2023</t>
        </is>
      </c>
      <c r="B363" s="6" t="n">
        <v>44937.7638830787</v>
      </c>
      <c r="C363" s="5" t="inlineStr">
        <is>
          <t>3884 RIBANA RUTH REA RUEDA</t>
        </is>
      </c>
      <c r="D363" s="15" t="n">
        <v>51417336651</v>
      </c>
      <c r="E363" s="8" t="inlineStr">
        <is>
          <t>BISA-100070022</t>
        </is>
      </c>
      <c r="H363" s="9" t="n">
        <v>10000</v>
      </c>
      <c r="I363" s="5" t="inlineStr">
        <is>
          <t>DEPÓSITO BANCARIO</t>
        </is>
      </c>
      <c r="J363" s="5" t="inlineStr">
        <is>
          <t>4276 CARLOS MARCELO REQUENA TERAN</t>
        </is>
      </c>
    </row>
    <row r="364">
      <c r="A364" s="5" t="inlineStr">
        <is>
          <t>CCAJ-LP02/15/2023</t>
        </is>
      </c>
      <c r="B364" s="6" t="n">
        <v>44937.7638830787</v>
      </c>
      <c r="C364" s="5" t="inlineStr">
        <is>
          <t>3884 RIBANA RUTH REA RUEDA</t>
        </is>
      </c>
      <c r="D364" s="15" t="n">
        <v>45153100576</v>
      </c>
      <c r="E364" s="8" t="inlineStr">
        <is>
          <t>BISA-100070022</t>
        </is>
      </c>
      <c r="H364" s="9" t="n">
        <v>13613.4</v>
      </c>
      <c r="I364" s="5" t="inlineStr">
        <is>
          <t>DEPÓSITO BANCARIO</t>
        </is>
      </c>
      <c r="J364" s="5" t="inlineStr">
        <is>
          <t>4276 CARLOS MARCELO REQUENA TERAN</t>
        </is>
      </c>
    </row>
    <row r="365">
      <c r="A365" s="5" t="inlineStr">
        <is>
          <t>CCAJ-LP02/15/2023</t>
        </is>
      </c>
      <c r="B365" s="6" t="n">
        <v>44937.7638830787</v>
      </c>
      <c r="C365" s="5" t="inlineStr">
        <is>
          <t>3884 RIBANA RUTH REA RUEDA</t>
        </is>
      </c>
      <c r="D365" s="15" t="n">
        <v>21560798712</v>
      </c>
      <c r="E365" s="8" t="inlineStr">
        <is>
          <t>BISA-100070022</t>
        </is>
      </c>
      <c r="H365" s="9" t="n">
        <v>2500</v>
      </c>
      <c r="I365" s="5" t="inlineStr">
        <is>
          <t>DEPÓSITO BANCARIO</t>
        </is>
      </c>
      <c r="J365" s="5" t="inlineStr">
        <is>
          <t>4276 CARLOS MARCELO REQUENA TERAN</t>
        </is>
      </c>
    </row>
    <row r="366">
      <c r="A366" s="5" t="inlineStr">
        <is>
          <t>CCAJ-LP02/15/2023</t>
        </is>
      </c>
      <c r="B366" s="6" t="n">
        <v>44937.7638830787</v>
      </c>
      <c r="C366" s="5" t="inlineStr">
        <is>
          <t>3884 RIBANA RUTH REA RUEDA</t>
        </is>
      </c>
      <c r="D366" s="15" t="n">
        <v>21560798713</v>
      </c>
      <c r="E366" s="8" t="inlineStr">
        <is>
          <t>BISA-100070022</t>
        </is>
      </c>
      <c r="H366" s="9" t="n">
        <v>1700</v>
      </c>
      <c r="I366" s="5" t="inlineStr">
        <is>
          <t>DEPÓSITO BANCARIO</t>
        </is>
      </c>
      <c r="J366" s="5" t="inlineStr">
        <is>
          <t>4276 CARLOS MARCELO REQUENA TERAN</t>
        </is>
      </c>
    </row>
    <row r="367">
      <c r="A367" s="5" t="inlineStr">
        <is>
          <t>CCAJ-LP02/15/2023</t>
        </is>
      </c>
      <c r="B367" s="6" t="n">
        <v>44937.7638830787</v>
      </c>
      <c r="C367" s="5" t="inlineStr">
        <is>
          <t>3884 RIBANA RUTH REA RUEDA</t>
        </is>
      </c>
      <c r="D367" s="15" t="n">
        <v>21560798714</v>
      </c>
      <c r="E367" s="8" t="inlineStr">
        <is>
          <t>BISA-100070022</t>
        </is>
      </c>
      <c r="H367" s="9" t="n">
        <v>90</v>
      </c>
      <c r="I367" s="5" t="inlineStr">
        <is>
          <t>DEPÓSITO BANCARIO</t>
        </is>
      </c>
      <c r="J367" s="5" t="inlineStr">
        <is>
          <t>4276 CARLOS MARCELO REQUENA TERAN</t>
        </is>
      </c>
    </row>
    <row r="368">
      <c r="A368" s="5" t="inlineStr">
        <is>
          <t>CCAJ-LP02/15/2023</t>
        </is>
      </c>
      <c r="B368" s="6" t="n">
        <v>44937.7638830787</v>
      </c>
      <c r="C368" s="5" t="inlineStr">
        <is>
          <t>3884 RIBANA RUTH REA RUEDA</t>
        </is>
      </c>
      <c r="D368" s="7" t="n">
        <v>237904</v>
      </c>
      <c r="E368" s="8" t="inlineStr">
        <is>
          <t>BISA-100070022</t>
        </is>
      </c>
      <c r="H368" s="9" t="n">
        <v>34808.6</v>
      </c>
      <c r="I368" s="5" t="inlineStr">
        <is>
          <t>DEPÓSITO BANCARIO</t>
        </is>
      </c>
      <c r="J368" s="5" t="inlineStr">
        <is>
          <t>4276 CARLOS MARCELO REQUENA TERAN</t>
        </is>
      </c>
    </row>
    <row r="369">
      <c r="A369" s="5" t="inlineStr">
        <is>
          <t>CCAJ-LP02/15/2023</t>
        </is>
      </c>
      <c r="B369" s="6" t="n">
        <v>44937.7638830787</v>
      </c>
      <c r="C369" s="5" t="inlineStr">
        <is>
          <t>3884 RIBANA RUTH REA RUEDA</t>
        </is>
      </c>
      <c r="D369" s="7" t="n">
        <v>201177</v>
      </c>
      <c r="E369" s="8" t="inlineStr">
        <is>
          <t>BISA-100070022</t>
        </is>
      </c>
      <c r="H369" s="9" t="n">
        <v>12969.3</v>
      </c>
      <c r="I369" s="5" t="inlineStr">
        <is>
          <t>DEPÓSITO BANCARIO</t>
        </is>
      </c>
      <c r="J369" s="5" t="inlineStr">
        <is>
          <t>4190 JESUS FELCY MENDOZA CAHUANA</t>
        </is>
      </c>
    </row>
    <row r="370">
      <c r="A370" s="5" t="inlineStr">
        <is>
          <t>CCAJ-LP02/15/2023</t>
        </is>
      </c>
      <c r="B370" s="6" t="n">
        <v>44937.7638830787</v>
      </c>
      <c r="C370" s="5" t="inlineStr">
        <is>
          <t>3884 RIBANA RUTH REA RUEDA</t>
        </is>
      </c>
      <c r="D370" s="7" t="n">
        <v>201176</v>
      </c>
      <c r="E370" s="8" t="inlineStr">
        <is>
          <t>BISA-100070022</t>
        </is>
      </c>
      <c r="H370" s="9" t="n">
        <v>5750.87</v>
      </c>
      <c r="I370" s="5" t="inlineStr">
        <is>
          <t>DEPÓSITO BANCARIO</t>
        </is>
      </c>
      <c r="J370" s="5" t="inlineStr">
        <is>
          <t>4190 JESUS FELCY MENDOZA CAHUANA</t>
        </is>
      </c>
    </row>
    <row r="371">
      <c r="A371" s="5" t="inlineStr">
        <is>
          <t>CCAJ-LP02/15/2023</t>
        </is>
      </c>
      <c r="B371" s="6" t="n">
        <v>44937.7638830787</v>
      </c>
      <c r="C371" s="5" t="inlineStr">
        <is>
          <t>3884 RIBANA RUTH REA RUEDA</t>
        </is>
      </c>
      <c r="D371" s="7" t="n"/>
      <c r="E371" s="8" t="n"/>
      <c r="F371" s="9" t="n">
        <v>5584.5</v>
      </c>
      <c r="I371" s="10" t="inlineStr">
        <is>
          <t>EFECTIVO</t>
        </is>
      </c>
      <c r="J371" s="5" t="inlineStr">
        <is>
          <t>266 SANTIAGO MACHACA CALCINA</t>
        </is>
      </c>
    </row>
    <row r="372">
      <c r="A372" s="5" t="inlineStr">
        <is>
          <t>CCAJ-LP02/15/2023</t>
        </is>
      </c>
      <c r="B372" s="6" t="n">
        <v>44937.7638830787</v>
      </c>
      <c r="C372" s="5" t="inlineStr">
        <is>
          <t>3884 RIBANA RUTH REA RUEDA</t>
        </is>
      </c>
      <c r="D372" s="7" t="n"/>
      <c r="E372" s="8" t="n"/>
      <c r="F372" s="9" t="n">
        <v>15046.4</v>
      </c>
      <c r="I372" s="10" t="inlineStr">
        <is>
          <t>EFECTIVO</t>
        </is>
      </c>
      <c r="J372" s="5" t="inlineStr">
        <is>
          <t>1180 JAIME RAMIRO CHACON PAREDES</t>
        </is>
      </c>
    </row>
    <row r="373">
      <c r="A373" s="5" t="inlineStr">
        <is>
          <t>CCAJ-LP02/15/2023</t>
        </is>
      </c>
      <c r="B373" s="6" t="n">
        <v>44937.7638830787</v>
      </c>
      <c r="C373" s="5" t="inlineStr">
        <is>
          <t>3884 RIBANA RUTH REA RUEDA</t>
        </is>
      </c>
      <c r="D373" s="7" t="n"/>
      <c r="E373" s="8" t="n"/>
      <c r="F373" s="9" t="n">
        <v>7</v>
      </c>
      <c r="I373" s="10" t="inlineStr">
        <is>
          <t>EFECTIVO</t>
        </is>
      </c>
      <c r="J373" s="5" t="inlineStr">
        <is>
          <t>4276 CARLOS MARCELO REQUENA TERAN</t>
        </is>
      </c>
    </row>
    <row r="374">
      <c r="A374" s="5" t="inlineStr">
        <is>
          <t>CCAJ-LP02/15/2023</t>
        </is>
      </c>
      <c r="B374" s="6" t="n">
        <v>44937.7638830787</v>
      </c>
      <c r="C374" s="5" t="inlineStr">
        <is>
          <t>3884 RIBANA RUTH REA RUEDA</t>
        </is>
      </c>
      <c r="D374" s="7" t="n"/>
      <c r="E374" s="8" t="n"/>
      <c r="F374" s="9" t="n">
        <v>11667.8</v>
      </c>
      <c r="I374" s="10" t="inlineStr">
        <is>
          <t>EFECTIVO</t>
        </is>
      </c>
      <c r="J374" s="8" t="inlineStr">
        <is>
          <t>2597 JOSE MAIDANA LP - T02</t>
        </is>
      </c>
    </row>
    <row r="375">
      <c r="A375" s="5" t="inlineStr">
        <is>
          <t>CCAJ-LP02/15/2023</t>
        </is>
      </c>
      <c r="B375" s="6" t="n">
        <v>44937.7638830787</v>
      </c>
      <c r="C375" s="5" t="inlineStr">
        <is>
          <t>3884 RIBANA RUTH REA RUEDA</t>
        </is>
      </c>
      <c r="D375" s="7" t="n"/>
      <c r="E375" s="8" t="n"/>
      <c r="F375" s="9" t="n">
        <v>9618.1</v>
      </c>
      <c r="I375" s="10" t="inlineStr">
        <is>
          <t>EFECTIVO</t>
        </is>
      </c>
      <c r="J375" s="8" t="inlineStr">
        <is>
          <t>2597 JOSE MAIDANA LP - T04</t>
        </is>
      </c>
    </row>
    <row r="376">
      <c r="A376" s="11" t="inlineStr">
        <is>
          <t>SAP</t>
        </is>
      </c>
      <c r="B376" s="3" t="n"/>
      <c r="C376" s="3" t="n"/>
      <c r="D376" s="7" t="n"/>
      <c r="E376" s="8" t="n"/>
      <c r="F376" s="31">
        <f>SUM(F358:G375)</f>
        <v/>
      </c>
      <c r="H376" s="9" t="n"/>
      <c r="I376" s="10" t="n"/>
      <c r="J376" s="8" t="n"/>
    </row>
    <row r="377" ht="15.75" customHeight="1">
      <c r="A377" s="13" t="inlineStr">
        <is>
          <t>FECHA</t>
        </is>
      </c>
      <c r="B377" s="13" t="inlineStr">
        <is>
          <t>CIERRE DE CAJA</t>
        </is>
      </c>
      <c r="C377" s="13" t="inlineStr">
        <is>
          <t>IMPORTE</t>
        </is>
      </c>
      <c r="D377" s="14" t="n">
        <v>112584087</v>
      </c>
      <c r="E377" s="8" t="n"/>
      <c r="H377" s="9" t="n"/>
      <c r="I377" s="10" t="n"/>
      <c r="J377" s="8" t="n"/>
    </row>
    <row r="378"/>
    <row r="379"/>
    <row r="380">
      <c r="A380" s="1" t="inlineStr">
        <is>
          <t>Cierre Caja</t>
        </is>
      </c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</row>
    <row r="381">
      <c r="A381" s="3" t="inlineStr">
        <is>
          <t>Del 12/01/2022</t>
        </is>
      </c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</row>
    <row r="382">
      <c r="A382" s="74" t="inlineStr">
        <is>
          <t>Cierre Caja</t>
        </is>
      </c>
      <c r="B382" s="74" t="inlineStr">
        <is>
          <t>Fecha</t>
        </is>
      </c>
      <c r="C382" s="74" t="inlineStr">
        <is>
          <t>Cajero</t>
        </is>
      </c>
      <c r="D382" s="74" t="inlineStr">
        <is>
          <t>Nro Voucher</t>
        </is>
      </c>
      <c r="E382" s="74" t="inlineStr">
        <is>
          <t>Nro Cuenta</t>
        </is>
      </c>
      <c r="F382" s="74" t="inlineStr">
        <is>
          <t>Tipo Ingreso</t>
        </is>
      </c>
      <c r="G382" s="75" t="n"/>
      <c r="H382" s="76" t="n"/>
      <c r="I382" s="74" t="inlineStr">
        <is>
          <t>TIPO DE INGRESO</t>
        </is>
      </c>
      <c r="J382" s="74" t="inlineStr">
        <is>
          <t>Cobrador</t>
        </is>
      </c>
    </row>
    <row r="383">
      <c r="A383" s="77" t="n"/>
      <c r="B383" s="77" t="n"/>
      <c r="C383" s="77" t="n"/>
      <c r="D383" s="77" t="n"/>
      <c r="E383" s="77" t="n"/>
      <c r="F383" s="4" t="inlineStr">
        <is>
          <t>EFECTIVO</t>
        </is>
      </c>
      <c r="G383" s="4" t="inlineStr">
        <is>
          <t>CHEQUE</t>
        </is>
      </c>
      <c r="H383" s="4" t="inlineStr">
        <is>
          <t>TRANSFERENCIA</t>
        </is>
      </c>
      <c r="I383" s="77" t="n"/>
      <c r="J383" s="77" t="n"/>
    </row>
    <row r="384">
      <c r="A384" s="5" t="inlineStr">
        <is>
          <t>CCAJ-LP02/16/2023</t>
        </is>
      </c>
      <c r="B384" s="6" t="n">
        <v>44938.4865840162</v>
      </c>
      <c r="C384" s="5" t="inlineStr">
        <is>
          <t>3884 RIBANA RUTH REA RUEDA</t>
        </is>
      </c>
      <c r="D384" s="7" t="n"/>
      <c r="E384" s="8" t="n"/>
      <c r="F384" s="9" t="n">
        <v>9953.799999999999</v>
      </c>
      <c r="I384" s="10" t="inlineStr">
        <is>
          <t>EFECTIVO</t>
        </is>
      </c>
      <c r="J384" s="8" t="inlineStr">
        <is>
          <t>108 GREGORIO RAMIREZ APAZA</t>
        </is>
      </c>
    </row>
    <row r="385">
      <c r="A385" s="5" t="inlineStr">
        <is>
          <t>CCAJ-LP02/16/2023</t>
        </is>
      </c>
      <c r="B385" s="6" t="n">
        <v>44938.4865840162</v>
      </c>
      <c r="C385" s="5" t="inlineStr">
        <is>
          <t>3884 RIBANA RUTH REA RUEDA</t>
        </is>
      </c>
      <c r="D385" s="7" t="n"/>
      <c r="E385" s="8" t="n"/>
      <c r="F385" s="9" t="n">
        <v>5946.7</v>
      </c>
      <c r="I385" s="10" t="inlineStr">
        <is>
          <t>EFECTIVO</t>
        </is>
      </c>
      <c r="J385" s="5" t="inlineStr">
        <is>
          <t>136 OSCAR REYNALDO LIMACHI SURCO</t>
        </is>
      </c>
    </row>
    <row r="386">
      <c r="A386" s="5" t="inlineStr">
        <is>
          <t>CCAJ-LP02/16/2023</t>
        </is>
      </c>
      <c r="B386" s="6" t="n">
        <v>44938.4865840162</v>
      </c>
      <c r="C386" s="5" t="inlineStr">
        <is>
          <t>3884 RIBANA RUTH REA RUEDA</t>
        </is>
      </c>
      <c r="D386" s="7" t="n"/>
      <c r="E386" s="8" t="n"/>
      <c r="F386" s="9" t="n">
        <v>12977.5</v>
      </c>
      <c r="I386" s="10" t="inlineStr">
        <is>
          <t>EFECTIVO</t>
        </is>
      </c>
      <c r="J386" s="8" t="inlineStr">
        <is>
          <t>304 ALFREDO MENDOZA APAZA</t>
        </is>
      </c>
    </row>
    <row r="387">
      <c r="A387" s="5" t="inlineStr">
        <is>
          <t>CCAJ-LP02/16/2023</t>
        </is>
      </c>
      <c r="B387" s="6" t="n">
        <v>44938.4865840162</v>
      </c>
      <c r="C387" s="5" t="inlineStr">
        <is>
          <t>3884 RIBANA RUTH REA RUEDA</t>
        </is>
      </c>
      <c r="D387" s="7" t="n"/>
      <c r="E387" s="8" t="n"/>
      <c r="F387" s="9" t="n">
        <v>15617</v>
      </c>
      <c r="I387" s="10" t="inlineStr">
        <is>
          <t>EFECTIVO</t>
        </is>
      </c>
      <c r="J387" s="5" t="inlineStr">
        <is>
          <t>584 FREDDY FEDERICO FLORES MARIN</t>
        </is>
      </c>
    </row>
    <row r="388">
      <c r="A388" s="5" t="inlineStr">
        <is>
          <t>CCAJ-LP02/16/2023</t>
        </is>
      </c>
      <c r="B388" s="6" t="n">
        <v>44938.4865840162</v>
      </c>
      <c r="C388" s="5" t="inlineStr">
        <is>
          <t>3884 RIBANA RUTH REA RUEDA</t>
        </is>
      </c>
      <c r="D388" s="7" t="n"/>
      <c r="E388" s="8" t="n"/>
      <c r="F388" s="9" t="n">
        <v>7949.1</v>
      </c>
      <c r="I388" s="10" t="inlineStr">
        <is>
          <t>EFECTIVO</t>
        </is>
      </c>
      <c r="J388" s="5" t="inlineStr">
        <is>
          <t>883 FRANKLIN CARDOZO RIVERA</t>
        </is>
      </c>
    </row>
    <row r="389">
      <c r="A389" s="5" t="inlineStr">
        <is>
          <t>CCAJ-LP02/16/2023</t>
        </is>
      </c>
      <c r="B389" s="6" t="n">
        <v>44938.4865840162</v>
      </c>
      <c r="C389" s="5" t="inlineStr">
        <is>
          <t>3884 RIBANA RUTH REA RUEDA</t>
        </is>
      </c>
      <c r="D389" s="7" t="n"/>
      <c r="E389" s="8" t="n"/>
      <c r="F389" s="9" t="n">
        <v>8163.3</v>
      </c>
      <c r="I389" s="10" t="inlineStr">
        <is>
          <t>EFECTIVO</t>
        </is>
      </c>
      <c r="J389" s="8" t="inlineStr">
        <is>
          <t>2597 JOSE MAIDANA LP - T01</t>
        </is>
      </c>
    </row>
    <row r="390">
      <c r="A390" s="11" t="inlineStr">
        <is>
          <t>SAP</t>
        </is>
      </c>
      <c r="B390" s="3" t="n"/>
      <c r="C390" s="3" t="n"/>
      <c r="D390" s="7" t="n"/>
      <c r="E390" s="8" t="n"/>
      <c r="F390" s="38">
        <f>SUM(F384:G389)</f>
        <v/>
      </c>
      <c r="I390" s="10" t="n"/>
      <c r="J390" s="8" t="n"/>
    </row>
    <row r="391" ht="15.75" customHeight="1">
      <c r="A391" s="13" t="inlineStr">
        <is>
          <t>FECHA</t>
        </is>
      </c>
      <c r="B391" s="13" t="inlineStr">
        <is>
          <t>CIERRE DE CAJA</t>
        </is>
      </c>
      <c r="C391" s="13" t="inlineStr">
        <is>
          <t>IMPORTE</t>
        </is>
      </c>
      <c r="D391" s="14" t="n">
        <v>112584089</v>
      </c>
      <c r="E391" s="8" t="n"/>
      <c r="F391" s="9" t="n"/>
      <c r="I391" s="10" t="n"/>
      <c r="J391" s="8" t="n"/>
    </row>
    <row r="392">
      <c r="A392" s="5" t="n"/>
      <c r="B392" s="6" t="n"/>
      <c r="C392" s="5" t="n"/>
      <c r="D392" s="7" t="n"/>
      <c r="E392" s="8" t="n"/>
      <c r="F392" s="9" t="n"/>
      <c r="I392" s="10" t="n"/>
      <c r="J392" s="8" t="n"/>
    </row>
    <row r="393">
      <c r="A393" s="5" t="n"/>
      <c r="B393" s="6" t="n"/>
      <c r="C393" s="5" t="n"/>
      <c r="D393" s="7" t="n"/>
      <c r="E393" s="8" t="n"/>
      <c r="F393" s="9" t="n"/>
      <c r="I393" s="10" t="n"/>
      <c r="J393" s="8" t="n"/>
    </row>
    <row r="394">
      <c r="A394" s="5" t="inlineStr">
        <is>
          <t>CCAJ-LP02/17/2023</t>
        </is>
      </c>
      <c r="B394" s="6" t="n">
        <v>44938.81217159722</v>
      </c>
      <c r="C394" s="5" t="inlineStr">
        <is>
          <t>3884 RIBANA RUTH REA RUEDA</t>
        </is>
      </c>
      <c r="D394" s="15" t="n">
        <v>45163193105</v>
      </c>
      <c r="E394" s="8" t="inlineStr">
        <is>
          <t>BISA-100070022</t>
        </is>
      </c>
      <c r="H394" s="9" t="n">
        <v>445.5</v>
      </c>
      <c r="I394" s="5" t="inlineStr">
        <is>
          <t>DEPÓSITO BANCARIO</t>
        </is>
      </c>
      <c r="J394" s="5" t="inlineStr">
        <is>
          <t>2464 LUIS FERNANDO GUEVARA PECA</t>
        </is>
      </c>
    </row>
    <row r="395">
      <c r="A395" s="5" t="inlineStr">
        <is>
          <t>CCAJ-LP02/17/2023</t>
        </is>
      </c>
      <c r="B395" s="6" t="n">
        <v>44938.81217159722</v>
      </c>
      <c r="C395" s="5" t="inlineStr">
        <is>
          <t>3884 RIBANA RUTH REA RUEDA</t>
        </is>
      </c>
      <c r="D395" s="15" t="n">
        <v>51217449556</v>
      </c>
      <c r="E395" s="8" t="inlineStr">
        <is>
          <t>BISA-100070022</t>
        </is>
      </c>
      <c r="H395" s="9" t="n">
        <v>1655.41</v>
      </c>
      <c r="I395" s="5" t="inlineStr">
        <is>
          <t>DEPÓSITO BANCARIO</t>
        </is>
      </c>
      <c r="J395" s="5" t="inlineStr">
        <is>
          <t>2464 LUIS FERNANDO GUEVARA PECA</t>
        </is>
      </c>
    </row>
    <row r="396">
      <c r="A396" s="5" t="inlineStr">
        <is>
          <t>CCAJ-LP02/17/2023</t>
        </is>
      </c>
      <c r="B396" s="6" t="n">
        <v>44938.81217159722</v>
      </c>
      <c r="C396" s="5" t="inlineStr">
        <is>
          <t>3884 RIBANA RUTH REA RUEDA</t>
        </is>
      </c>
      <c r="D396" s="15" t="n">
        <v>10810788258</v>
      </c>
      <c r="E396" s="8" t="inlineStr">
        <is>
          <t>BISA-100070022</t>
        </is>
      </c>
      <c r="H396" s="9" t="n">
        <v>1117.53</v>
      </c>
      <c r="I396" s="5" t="inlineStr">
        <is>
          <t>DEPÓSITO BANCARIO</t>
        </is>
      </c>
      <c r="J396" s="5" t="inlineStr">
        <is>
          <t>2464 LUIS FERNANDO GUEVARA PECA</t>
        </is>
      </c>
    </row>
    <row r="397">
      <c r="A397" s="5" t="inlineStr">
        <is>
          <t>CCAJ-LP02/17/2023</t>
        </is>
      </c>
      <c r="B397" s="6" t="n">
        <v>44938.81217159722</v>
      </c>
      <c r="C397" s="5" t="inlineStr">
        <is>
          <t>3884 RIBANA RUTH REA RUEDA</t>
        </is>
      </c>
      <c r="D397" s="15" t="n">
        <v>45173167065</v>
      </c>
      <c r="E397" s="8" t="inlineStr">
        <is>
          <t>BISA-100070022</t>
        </is>
      </c>
      <c r="H397" s="9" t="n">
        <v>3096.9</v>
      </c>
      <c r="I397" s="5" t="inlineStr">
        <is>
          <t>DEPÓSITO BANCARIO</t>
        </is>
      </c>
      <c r="J397" s="5" t="inlineStr">
        <is>
          <t>2464 LUIS FERNANDO GUEVARA PECA</t>
        </is>
      </c>
    </row>
    <row r="398">
      <c r="A398" s="5" t="inlineStr">
        <is>
          <t>CCAJ-LP02/17/2023</t>
        </is>
      </c>
      <c r="B398" s="6" t="n">
        <v>44938.81217159722</v>
      </c>
      <c r="C398" s="5" t="inlineStr">
        <is>
          <t>3884 RIBANA RUTH REA RUEDA</t>
        </is>
      </c>
      <c r="D398" s="15" t="n">
        <v>45173167130</v>
      </c>
      <c r="E398" s="8" t="inlineStr">
        <is>
          <t>BISA-100070022</t>
        </is>
      </c>
      <c r="H398" s="9" t="n">
        <v>2395.84</v>
      </c>
      <c r="I398" s="5" t="inlineStr">
        <is>
          <t>DEPÓSITO BANCARIO</t>
        </is>
      </c>
      <c r="J398" s="5" t="inlineStr">
        <is>
          <t>2464 LUIS FERNANDO GUEVARA PECA</t>
        </is>
      </c>
    </row>
    <row r="399">
      <c r="A399" s="5" t="inlineStr">
        <is>
          <t>CCAJ-LP02/17/2023</t>
        </is>
      </c>
      <c r="B399" s="6" t="n">
        <v>44938.81217159722</v>
      </c>
      <c r="C399" s="5" t="inlineStr">
        <is>
          <t>3884 RIBANA RUTH REA RUEDA</t>
        </is>
      </c>
      <c r="D399" s="15" t="n">
        <v>45173167093</v>
      </c>
      <c r="E399" s="8" t="inlineStr">
        <is>
          <t>BISA-100070022</t>
        </is>
      </c>
      <c r="H399" s="9" t="n">
        <v>2878.54</v>
      </c>
      <c r="I399" s="5" t="inlineStr">
        <is>
          <t>DEPÓSITO BANCARIO</t>
        </is>
      </c>
      <c r="J399" s="5" t="inlineStr">
        <is>
          <t>2464 LUIS FERNANDO GUEVARA PECA</t>
        </is>
      </c>
    </row>
    <row r="400">
      <c r="A400" s="5" t="inlineStr">
        <is>
          <t>CCAJ-LP02/17/2023</t>
        </is>
      </c>
      <c r="B400" s="6" t="n">
        <v>44938.81217159722</v>
      </c>
      <c r="C400" s="5" t="inlineStr">
        <is>
          <t>3884 RIBANA RUTH REA RUEDA</t>
        </is>
      </c>
      <c r="D400" s="15" t="n">
        <v>45143474174</v>
      </c>
      <c r="E400" s="8" t="inlineStr">
        <is>
          <t>BISA-100070022</t>
        </is>
      </c>
      <c r="H400" s="9" t="n">
        <v>210.1</v>
      </c>
      <c r="I400" s="5" t="inlineStr">
        <is>
          <t>DEPÓSITO BANCARIO</t>
        </is>
      </c>
      <c r="J400" s="5" t="inlineStr">
        <is>
          <t>2464 LUIS FERNANDO GUEVARA PECA</t>
        </is>
      </c>
    </row>
    <row r="401">
      <c r="A401" s="5" t="inlineStr">
        <is>
          <t>CCAJ-LP02/17/2023</t>
        </is>
      </c>
      <c r="B401" s="6" t="n">
        <v>44938.81217159722</v>
      </c>
      <c r="C401" s="5" t="inlineStr">
        <is>
          <t>3884 RIBANA RUTH REA RUEDA</t>
        </is>
      </c>
      <c r="D401" s="15" t="n">
        <v>45173169094</v>
      </c>
      <c r="E401" s="8" t="inlineStr">
        <is>
          <t>BISA-100070022</t>
        </is>
      </c>
      <c r="H401" s="9" t="n">
        <v>2359.65</v>
      </c>
      <c r="I401" s="5" t="inlineStr">
        <is>
          <t>DEPÓSITO BANCARIO</t>
        </is>
      </c>
      <c r="J401" s="5" t="inlineStr">
        <is>
          <t>2464 LUIS FERNANDO GUEVARA PECA</t>
        </is>
      </c>
    </row>
    <row r="402">
      <c r="A402" s="5" t="inlineStr">
        <is>
          <t>CCAJ-LP02/17/2023</t>
        </is>
      </c>
      <c r="B402" s="6" t="n">
        <v>44938.81217159722</v>
      </c>
      <c r="C402" s="5" t="inlineStr">
        <is>
          <t>3884 RIBANA RUTH REA RUEDA</t>
        </is>
      </c>
      <c r="D402" s="15" t="n">
        <v>45163195051</v>
      </c>
      <c r="E402" s="8" t="inlineStr">
        <is>
          <t>BISA-100070022</t>
        </is>
      </c>
      <c r="H402" s="9" t="n">
        <v>1314.48</v>
      </c>
      <c r="I402" s="5" t="inlineStr">
        <is>
          <t>DEPÓSITO BANCARIO</t>
        </is>
      </c>
      <c r="J402" s="5" t="inlineStr">
        <is>
          <t>4190 JESUS FELCY MENDOZA CAHUANA</t>
        </is>
      </c>
    </row>
    <row r="403">
      <c r="A403" s="5" t="inlineStr">
        <is>
          <t>CCAJ-LP02/17/2023</t>
        </is>
      </c>
      <c r="B403" s="6" t="n">
        <v>44938.81217159722</v>
      </c>
      <c r="C403" s="5" t="inlineStr">
        <is>
          <t>3884 RIBANA RUTH REA RUEDA</t>
        </is>
      </c>
      <c r="D403" s="15" t="n">
        <v>45143476090</v>
      </c>
      <c r="E403" s="8" t="inlineStr">
        <is>
          <t>BISA-100070022</t>
        </is>
      </c>
      <c r="H403" s="9" t="n">
        <v>3000</v>
      </c>
      <c r="I403" s="5" t="inlineStr">
        <is>
          <t>DEPÓSITO BANCARIO</t>
        </is>
      </c>
      <c r="J403" s="5" t="inlineStr">
        <is>
          <t>4276 CARLOS MARCELO REQUENA TERAN</t>
        </is>
      </c>
    </row>
    <row r="404">
      <c r="A404" s="5" t="inlineStr">
        <is>
          <t>CCAJ-LP02/17/2023</t>
        </is>
      </c>
      <c r="B404" s="6" t="n">
        <v>44938.81217159722</v>
      </c>
      <c r="C404" s="5" t="inlineStr">
        <is>
          <t>3884 RIBANA RUTH REA RUEDA</t>
        </is>
      </c>
      <c r="D404" s="15" t="n">
        <v>51167313365</v>
      </c>
      <c r="E404" s="8" t="inlineStr">
        <is>
          <t>BISA-100070022</t>
        </is>
      </c>
      <c r="H404" s="9" t="n">
        <v>8155.66</v>
      </c>
      <c r="I404" s="5" t="inlineStr">
        <is>
          <t>DEPÓSITO BANCARIO</t>
        </is>
      </c>
      <c r="J404" s="5" t="inlineStr">
        <is>
          <t>4276 CARLOS MARCELO REQUENA TERAN</t>
        </is>
      </c>
    </row>
    <row r="405">
      <c r="A405" s="5" t="inlineStr">
        <is>
          <t>CCAJ-LP02/17/2023</t>
        </is>
      </c>
      <c r="B405" s="6" t="n">
        <v>44938.81217159722</v>
      </c>
      <c r="C405" s="5" t="inlineStr">
        <is>
          <t>3884 RIBANA RUTH REA RUEDA</t>
        </is>
      </c>
      <c r="D405" s="15" t="n">
        <v>45113256994</v>
      </c>
      <c r="E405" s="8" t="inlineStr">
        <is>
          <t>BISA-100070022</t>
        </is>
      </c>
      <c r="H405" s="9" t="n">
        <v>105.9</v>
      </c>
      <c r="I405" s="5" t="inlineStr">
        <is>
          <t>DEPÓSITO BANCARIO</t>
        </is>
      </c>
      <c r="J405" s="5" t="inlineStr">
        <is>
          <t>2464 LUIS FERNANDO GUEVARA PECA</t>
        </is>
      </c>
    </row>
    <row r="406">
      <c r="A406" s="5" t="inlineStr">
        <is>
          <t>CCAJ-LP02/17/2023</t>
        </is>
      </c>
      <c r="B406" s="6" t="n">
        <v>44938.81217159722</v>
      </c>
      <c r="C406" s="5" t="inlineStr">
        <is>
          <t>3884 RIBANA RUTH REA RUEDA</t>
        </is>
      </c>
      <c r="D406" s="15" t="n">
        <v>45113257067</v>
      </c>
      <c r="E406" s="8" t="inlineStr">
        <is>
          <t>BISA-100070022</t>
        </is>
      </c>
      <c r="H406" s="9" t="n">
        <v>142</v>
      </c>
      <c r="I406" s="5" t="inlineStr">
        <is>
          <t>DEPÓSITO BANCARIO</t>
        </is>
      </c>
      <c r="J406" s="5" t="inlineStr">
        <is>
          <t>2464 LUIS FERNANDO GUEVARA PECA</t>
        </is>
      </c>
    </row>
    <row r="407">
      <c r="A407" s="5" t="inlineStr">
        <is>
          <t>CCAJ-LP02/17/2023</t>
        </is>
      </c>
      <c r="B407" s="6" t="n">
        <v>44938.81217159722</v>
      </c>
      <c r="C407" s="5" t="inlineStr">
        <is>
          <t>3884 RIBANA RUTH REA RUEDA</t>
        </is>
      </c>
      <c r="D407" s="15" t="n">
        <v>51117419368</v>
      </c>
      <c r="E407" s="8" t="inlineStr">
        <is>
          <t>BISA-100070022</t>
        </is>
      </c>
      <c r="H407" s="9" t="n">
        <v>218.65</v>
      </c>
      <c r="I407" s="5" t="inlineStr">
        <is>
          <t>DEPÓSITO BANCARIO</t>
        </is>
      </c>
      <c r="J407" s="5" t="inlineStr">
        <is>
          <t>2464 LUIS FERNANDO GUEVARA PECA</t>
        </is>
      </c>
    </row>
    <row r="408">
      <c r="A408" s="5" t="inlineStr">
        <is>
          <t>CCAJ-LP02/17/2023</t>
        </is>
      </c>
      <c r="B408" s="6" t="n">
        <v>44938.81217159722</v>
      </c>
      <c r="C408" s="5" t="inlineStr">
        <is>
          <t>3884 RIBANA RUTH REA RUEDA</t>
        </is>
      </c>
      <c r="D408" s="15" t="n">
        <v>45163196958</v>
      </c>
      <c r="E408" s="8" t="inlineStr">
        <is>
          <t>BISA-100070022</t>
        </is>
      </c>
      <c r="H408" s="9" t="n">
        <v>615.1900000000001</v>
      </c>
      <c r="I408" s="5" t="inlineStr">
        <is>
          <t>DEPÓSITO BANCARIO</t>
        </is>
      </c>
      <c r="J408" s="5" t="inlineStr">
        <is>
          <t>2464 LUIS FERNANDO GUEVARA PECA</t>
        </is>
      </c>
    </row>
    <row r="409">
      <c r="A409" s="5" t="inlineStr">
        <is>
          <t>CCAJ-LP02/17/2023</t>
        </is>
      </c>
      <c r="B409" s="6" t="n">
        <v>44938.81217159722</v>
      </c>
      <c r="C409" s="5" t="inlineStr">
        <is>
          <t>3884 RIBANA RUTH REA RUEDA</t>
        </is>
      </c>
      <c r="D409" s="15" t="n">
        <v>45113256903</v>
      </c>
      <c r="E409" s="8" t="inlineStr">
        <is>
          <t>BISA-100070022</t>
        </is>
      </c>
      <c r="H409" s="9" t="n">
        <v>96.90000000000001</v>
      </c>
      <c r="I409" s="5" t="inlineStr">
        <is>
          <t>DEPÓSITO BANCARIO</t>
        </is>
      </c>
      <c r="J409" s="5" t="inlineStr">
        <is>
          <t>2464 LUIS FERNANDO GUEVARA PECA</t>
        </is>
      </c>
    </row>
    <row r="410">
      <c r="A410" s="5" t="inlineStr">
        <is>
          <t>CCAJ-LP02/17/2023</t>
        </is>
      </c>
      <c r="B410" s="6" t="n">
        <v>44938.81217159722</v>
      </c>
      <c r="C410" s="5" t="inlineStr">
        <is>
          <t>3884 RIBANA RUTH REA RUEDA</t>
        </is>
      </c>
      <c r="D410" s="15" t="n">
        <v>45123238886</v>
      </c>
      <c r="E410" s="8" t="inlineStr">
        <is>
          <t>BISA-100070022</t>
        </is>
      </c>
      <c r="H410" s="9" t="n">
        <v>642.6</v>
      </c>
      <c r="I410" s="5" t="inlineStr">
        <is>
          <t>DEPÓSITO BANCARIO</t>
        </is>
      </c>
      <c r="J410" s="5" t="inlineStr">
        <is>
          <t>2464 LUIS FERNANDO GUEVARA PECA</t>
        </is>
      </c>
    </row>
    <row r="411">
      <c r="A411" s="5" t="inlineStr">
        <is>
          <t>CCAJ-LP02/17/2023</t>
        </is>
      </c>
      <c r="B411" s="6" t="n">
        <v>44938.81217159722</v>
      </c>
      <c r="C411" s="5" t="inlineStr">
        <is>
          <t>3884 RIBANA RUTH REA RUEDA</t>
        </is>
      </c>
      <c r="D411" s="15" t="n">
        <v>45113256482</v>
      </c>
      <c r="E411" s="8" t="inlineStr">
        <is>
          <t>BISA-100070022</t>
        </is>
      </c>
      <c r="H411" s="9" t="n">
        <v>2176.4</v>
      </c>
      <c r="I411" s="5" t="inlineStr">
        <is>
          <t>DEPÓSITO BANCARIO</t>
        </is>
      </c>
      <c r="J411" s="5" t="inlineStr">
        <is>
          <t>2464 LUIS FERNANDO GUEVARA PECA</t>
        </is>
      </c>
    </row>
    <row r="412">
      <c r="A412" s="5" t="inlineStr">
        <is>
          <t>CCAJ-LP02/17/2023</t>
        </is>
      </c>
      <c r="B412" s="6" t="n">
        <v>44938.81217159722</v>
      </c>
      <c r="C412" s="5" t="inlineStr">
        <is>
          <t>3884 RIBANA RUTH REA RUEDA</t>
        </is>
      </c>
      <c r="D412" s="15" t="n">
        <v>51317330165</v>
      </c>
      <c r="E412" s="8" t="inlineStr">
        <is>
          <t>BISA-100070022</t>
        </is>
      </c>
      <c r="H412" s="9" t="n">
        <v>610.02</v>
      </c>
      <c r="I412" s="5" t="inlineStr">
        <is>
          <t>DEPÓSITO BANCARIO</t>
        </is>
      </c>
      <c r="J412" s="5" t="inlineStr">
        <is>
          <t>2464 LUIS FERNANDO GUEVARA PECA</t>
        </is>
      </c>
    </row>
    <row r="413">
      <c r="A413" s="5" t="inlineStr">
        <is>
          <t>CCAJ-LP02/17/2023</t>
        </is>
      </c>
      <c r="B413" s="6" t="n">
        <v>44938.81217159722</v>
      </c>
      <c r="C413" s="5" t="inlineStr">
        <is>
          <t>3884 RIBANA RUTH REA RUEDA</t>
        </is>
      </c>
      <c r="D413" s="7" t="n">
        <v>238055</v>
      </c>
      <c r="E413" s="8" t="inlineStr">
        <is>
          <t>BISA-100070022</t>
        </is>
      </c>
      <c r="H413" s="9" t="n">
        <v>43120.9</v>
      </c>
      <c r="I413" s="5" t="inlineStr">
        <is>
          <t>DEPÓSITO BANCARIO</t>
        </is>
      </c>
      <c r="J413" s="5" t="inlineStr">
        <is>
          <t>4276 CARLOS MARCELO REQUENA TERAN</t>
        </is>
      </c>
    </row>
    <row r="414">
      <c r="A414" s="5" t="inlineStr">
        <is>
          <t>CCAJ-LP02/17/2023</t>
        </is>
      </c>
      <c r="B414" s="6" t="n">
        <v>44938.81217159722</v>
      </c>
      <c r="C414" s="5" t="inlineStr">
        <is>
          <t>3884 RIBANA RUTH REA RUEDA</t>
        </is>
      </c>
      <c r="D414" s="7" t="n">
        <v>839852</v>
      </c>
      <c r="E414" s="8" t="inlineStr">
        <is>
          <t>BISA-100070022</t>
        </is>
      </c>
      <c r="H414" s="9" t="n">
        <v>1210.2</v>
      </c>
      <c r="I414" s="5" t="inlineStr">
        <is>
          <t>DEPÓSITO BANCARIO</t>
        </is>
      </c>
      <c r="J414" s="5" t="inlineStr">
        <is>
          <t>4190 JESUS FELCY MENDOZA CAHUANA</t>
        </is>
      </c>
    </row>
    <row r="415">
      <c r="A415" s="5" t="inlineStr">
        <is>
          <t>CCAJ-LP02/17/2023</t>
        </is>
      </c>
      <c r="B415" s="6" t="n">
        <v>44938.81217159722</v>
      </c>
      <c r="C415" s="5" t="inlineStr">
        <is>
          <t>3884 RIBANA RUTH REA RUEDA</t>
        </is>
      </c>
      <c r="D415" s="7" t="n">
        <v>839853</v>
      </c>
      <c r="E415" s="8" t="inlineStr">
        <is>
          <t>BISA-100070022</t>
        </is>
      </c>
      <c r="H415" s="9" t="n">
        <v>21281.47</v>
      </c>
      <c r="I415" s="5" t="inlineStr">
        <is>
          <t>DEPÓSITO BANCARIO</t>
        </is>
      </c>
      <c r="J415" s="5" t="inlineStr">
        <is>
          <t>4190 JESUS FELCY MENDOZA CAHUANA</t>
        </is>
      </c>
    </row>
    <row r="416">
      <c r="A416" s="5" t="inlineStr">
        <is>
          <t>CCAJ-LP02/17/2023</t>
        </is>
      </c>
      <c r="B416" s="6" t="n">
        <v>44938.81217159722</v>
      </c>
      <c r="C416" s="5" t="inlineStr">
        <is>
          <t>3884 RIBANA RUTH REA RUEDA</t>
        </is>
      </c>
      <c r="D416" s="7" t="n">
        <v>839858</v>
      </c>
      <c r="E416" s="8" t="inlineStr">
        <is>
          <t>BISA-100070022</t>
        </is>
      </c>
      <c r="H416" s="9" t="n">
        <v>44674.9</v>
      </c>
      <c r="I416" s="5" t="inlineStr">
        <is>
          <t>DEPÓSITO BANCARIO</t>
        </is>
      </c>
      <c r="J416" s="5" t="inlineStr">
        <is>
          <t>4190 JESUS FELCY MENDOZA CAHUANA</t>
        </is>
      </c>
    </row>
    <row r="417">
      <c r="A417" s="5" t="inlineStr">
        <is>
          <t>CCAJ-LP02/17/2023</t>
        </is>
      </c>
      <c r="B417" s="6" t="n">
        <v>44938.81217159722</v>
      </c>
      <c r="C417" s="5" t="inlineStr">
        <is>
          <t>3884 RIBANA RUTH REA RUEDA</t>
        </is>
      </c>
      <c r="D417" s="7" t="n"/>
      <c r="E417" s="8" t="n"/>
      <c r="F417" s="9" t="n">
        <v>3061.3</v>
      </c>
      <c r="I417" s="10" t="inlineStr">
        <is>
          <t>EFECTIVO</t>
        </is>
      </c>
      <c r="J417" s="5" t="inlineStr">
        <is>
          <t>266 SANTIAGO MACHACA CALCINA</t>
        </is>
      </c>
    </row>
    <row r="418">
      <c r="A418" s="5" t="inlineStr">
        <is>
          <t>CCAJ-LP02/17/2023</t>
        </is>
      </c>
      <c r="B418" s="6" t="n">
        <v>44938.81217159722</v>
      </c>
      <c r="C418" s="5" t="inlineStr">
        <is>
          <t>3884 RIBANA RUTH REA RUEDA</t>
        </is>
      </c>
      <c r="D418" s="7" t="n"/>
      <c r="E418" s="8" t="n"/>
      <c r="F418" s="9" t="n">
        <v>26495.1</v>
      </c>
      <c r="I418" s="10" t="inlineStr">
        <is>
          <t>EFECTIVO</t>
        </is>
      </c>
      <c r="J418" s="5" t="inlineStr">
        <is>
          <t>331 CARLOS ALFREDO GUTIERREZ HUANCA</t>
        </is>
      </c>
    </row>
    <row r="419">
      <c r="A419" s="5" t="inlineStr">
        <is>
          <t>CCAJ-LP02/17/2023</t>
        </is>
      </c>
      <c r="B419" s="6" t="n">
        <v>44938.81217159722</v>
      </c>
      <c r="C419" s="5" t="inlineStr">
        <is>
          <t>3884 RIBANA RUTH REA RUEDA</t>
        </is>
      </c>
      <c r="D419" s="7" t="n"/>
      <c r="E419" s="8" t="n"/>
      <c r="F419" s="9" t="n">
        <v>16195.6</v>
      </c>
      <c r="I419" s="10" t="inlineStr">
        <is>
          <t>EFECTIVO</t>
        </is>
      </c>
      <c r="J419" s="5" t="inlineStr">
        <is>
          <t>1116 VLADIMIR FRANZ ATAHUACHI RODRIGUEZ</t>
        </is>
      </c>
    </row>
    <row r="420">
      <c r="A420" s="5" t="inlineStr">
        <is>
          <t>CCAJ-LP02/17/2023</t>
        </is>
      </c>
      <c r="B420" s="6" t="n">
        <v>44938.81217159722</v>
      </c>
      <c r="C420" s="5" t="inlineStr">
        <is>
          <t>3884 RIBANA RUTH REA RUEDA</t>
        </is>
      </c>
      <c r="D420" s="7" t="n"/>
      <c r="E420" s="8" t="n"/>
      <c r="F420" s="9" t="n">
        <v>12548.2</v>
      </c>
      <c r="I420" s="10" t="inlineStr">
        <is>
          <t>EFECTIVO</t>
        </is>
      </c>
      <c r="J420" s="5" t="inlineStr">
        <is>
          <t>1180 JAIME RAMIRO CHACON PAREDES</t>
        </is>
      </c>
    </row>
    <row r="421">
      <c r="A421" s="5" t="inlineStr">
        <is>
          <t>CCAJ-LP02/17/2023</t>
        </is>
      </c>
      <c r="B421" s="6" t="n">
        <v>44938.81217159722</v>
      </c>
      <c r="C421" s="5" t="inlineStr">
        <is>
          <t>3884 RIBANA RUTH REA RUEDA</t>
        </is>
      </c>
      <c r="D421" s="7" t="n"/>
      <c r="E421" s="8" t="n"/>
      <c r="F421" s="9" t="n">
        <v>9174.9</v>
      </c>
      <c r="I421" s="10" t="inlineStr">
        <is>
          <t>EFECTIVO</t>
        </is>
      </c>
      <c r="J421" s="5" t="inlineStr">
        <is>
          <t>3052 JUAN JOSE MACHACA TORREZ</t>
        </is>
      </c>
    </row>
    <row r="422">
      <c r="A422" s="5" t="inlineStr">
        <is>
          <t>CCAJ-LP02/17/2023</t>
        </is>
      </c>
      <c r="B422" s="6" t="n">
        <v>44938.81217159722</v>
      </c>
      <c r="C422" s="5" t="inlineStr">
        <is>
          <t>3884 RIBANA RUTH REA RUEDA</t>
        </is>
      </c>
      <c r="D422" s="7" t="n"/>
      <c r="E422" s="8" t="n"/>
      <c r="F422" s="9" t="n">
        <v>17030.1</v>
      </c>
      <c r="I422" s="10" t="inlineStr">
        <is>
          <t>EFECTIVO</t>
        </is>
      </c>
      <c r="J422" s="8" t="inlineStr">
        <is>
          <t>2597 JOSE MAIDANA LP - T02</t>
        </is>
      </c>
    </row>
    <row r="423">
      <c r="A423" s="5" t="inlineStr">
        <is>
          <t>CCAJ-LP02/17/2023</t>
        </is>
      </c>
      <c r="B423" s="6" t="n">
        <v>44938.81217159722</v>
      </c>
      <c r="C423" s="5" t="inlineStr">
        <is>
          <t>3884 RIBANA RUTH REA RUEDA</t>
        </is>
      </c>
      <c r="D423" s="7" t="n"/>
      <c r="E423" s="8" t="n"/>
      <c r="F423" s="9" t="n">
        <v>7147.7</v>
      </c>
      <c r="I423" s="10" t="inlineStr">
        <is>
          <t>EFECTIVO</t>
        </is>
      </c>
      <c r="J423" s="8" t="inlineStr">
        <is>
          <t>2597 JOSE MAIDANA LP - T03</t>
        </is>
      </c>
    </row>
    <row r="424">
      <c r="A424" s="5" t="inlineStr">
        <is>
          <t>CCAJ-LP02/17/2023</t>
        </is>
      </c>
      <c r="B424" s="6" t="n">
        <v>44938.81217159722</v>
      </c>
      <c r="C424" s="5" t="inlineStr">
        <is>
          <t>3884 RIBANA RUTH REA RUEDA</t>
        </is>
      </c>
      <c r="D424" s="7" t="n"/>
      <c r="E424" s="8" t="n"/>
      <c r="F424" s="9" t="n">
        <v>14819.2</v>
      </c>
      <c r="I424" s="10" t="inlineStr">
        <is>
          <t>EFECTIVO</t>
        </is>
      </c>
      <c r="J424" s="8" t="inlineStr">
        <is>
          <t>2597 JOSE MAIDANA LP - T04</t>
        </is>
      </c>
    </row>
    <row r="425">
      <c r="A425" s="5" t="inlineStr">
        <is>
          <t>CCAJ-LP02/17/2023</t>
        </is>
      </c>
      <c r="B425" s="6" t="n">
        <v>44938.81217159722</v>
      </c>
      <c r="C425" s="5" t="inlineStr">
        <is>
          <t>3884 RIBANA RUTH REA RUEDA</t>
        </is>
      </c>
      <c r="D425" s="7" t="n"/>
      <c r="E425" s="8" t="n"/>
      <c r="F425" s="9" t="n">
        <v>9325.799999999999</v>
      </c>
      <c r="I425" s="10" t="inlineStr">
        <is>
          <t>EFECTIVO</t>
        </is>
      </c>
      <c r="J425" s="8" t="inlineStr">
        <is>
          <t>2597 JOSE MAIDANA LP - T05</t>
        </is>
      </c>
    </row>
    <row r="426">
      <c r="A426" s="11" t="inlineStr">
        <is>
          <t>SAP</t>
        </is>
      </c>
      <c r="B426" s="3" t="n"/>
      <c r="C426" s="3" t="n"/>
      <c r="D426" s="7" t="n"/>
      <c r="E426" s="8" t="n"/>
      <c r="F426" s="38">
        <f>SUM(F394:G425)</f>
        <v/>
      </c>
      <c r="I426" s="10" t="n"/>
      <c r="J426" s="8" t="n"/>
    </row>
    <row r="427" ht="15.75" customHeight="1">
      <c r="A427" s="13" t="inlineStr">
        <is>
          <t>FECHA</t>
        </is>
      </c>
      <c r="B427" s="13" t="inlineStr">
        <is>
          <t>CIERRE DE CAJA</t>
        </is>
      </c>
      <c r="C427" s="13" t="inlineStr">
        <is>
          <t>IMPORTE</t>
        </is>
      </c>
      <c r="D427" s="14" t="n">
        <v>112587119</v>
      </c>
      <c r="E427" s="8" t="n"/>
      <c r="F427" s="9" t="n"/>
      <c r="I427" s="10" t="n"/>
      <c r="J427" s="8" t="n"/>
    </row>
    <row r="428"/>
    <row r="429"/>
    <row r="430">
      <c r="A430" s="1" t="inlineStr">
        <is>
          <t>Cierre Caja</t>
        </is>
      </c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</row>
    <row r="431">
      <c r="A431" s="3" t="inlineStr">
        <is>
          <t>Del 13/01/2022</t>
        </is>
      </c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</row>
    <row r="432">
      <c r="A432" s="74" t="inlineStr">
        <is>
          <t>Cierre Caja</t>
        </is>
      </c>
      <c r="B432" s="74" t="inlineStr">
        <is>
          <t>Fecha</t>
        </is>
      </c>
      <c r="C432" s="74" t="inlineStr">
        <is>
          <t>Cajero</t>
        </is>
      </c>
      <c r="D432" s="74" t="inlineStr">
        <is>
          <t>Nro Voucher</t>
        </is>
      </c>
      <c r="E432" s="74" t="inlineStr">
        <is>
          <t>Nro Cuenta</t>
        </is>
      </c>
      <c r="F432" s="74" t="inlineStr">
        <is>
          <t>Tipo Ingreso</t>
        </is>
      </c>
      <c r="G432" s="75" t="n"/>
      <c r="H432" s="76" t="n"/>
      <c r="I432" s="74" t="inlineStr">
        <is>
          <t>TIPO DE INGRESO</t>
        </is>
      </c>
      <c r="J432" s="74" t="inlineStr">
        <is>
          <t>Cobrador</t>
        </is>
      </c>
    </row>
    <row r="433">
      <c r="A433" s="77" t="n"/>
      <c r="B433" s="77" t="n"/>
      <c r="C433" s="77" t="n"/>
      <c r="D433" s="77" t="n"/>
      <c r="E433" s="77" t="n"/>
      <c r="F433" s="4" t="inlineStr">
        <is>
          <t>EFECTIVO</t>
        </is>
      </c>
      <c r="G433" s="4" t="inlineStr">
        <is>
          <t>CHEQUE</t>
        </is>
      </c>
      <c r="H433" s="4" t="inlineStr">
        <is>
          <t>TRANSFERENCIA</t>
        </is>
      </c>
      <c r="I433" s="77" t="n"/>
      <c r="J433" s="77" t="n"/>
    </row>
    <row r="434">
      <c r="A434" s="5" t="inlineStr">
        <is>
          <t>CCAJ-LP02/18/2023</t>
        </is>
      </c>
      <c r="B434" s="6" t="n">
        <v>44939.50388137731</v>
      </c>
      <c r="C434" s="5" t="inlineStr">
        <is>
          <t>3884 RIBANA RUTH REA RUEDA</t>
        </is>
      </c>
      <c r="D434" s="10" t="n"/>
      <c r="E434" s="8" t="n"/>
      <c r="F434" s="9" t="n">
        <v>13040</v>
      </c>
      <c r="I434" s="10" t="inlineStr">
        <is>
          <t>EFECTIVO</t>
        </is>
      </c>
      <c r="J434" s="5" t="inlineStr">
        <is>
          <t>1180 JAIME RAMIRO CHACON PAREDES</t>
        </is>
      </c>
    </row>
    <row r="435">
      <c r="A435" s="5" t="inlineStr">
        <is>
          <t>CCAJ-LP02/18/2023</t>
        </is>
      </c>
      <c r="B435" s="6" t="n">
        <v>44939.50388137731</v>
      </c>
      <c r="C435" s="5" t="inlineStr">
        <is>
          <t>3884 RIBANA RUTH REA RUEDA</t>
        </is>
      </c>
      <c r="D435" s="10" t="n"/>
      <c r="E435" s="8" t="n"/>
      <c r="F435" s="9" t="n">
        <v>58951.7</v>
      </c>
      <c r="I435" s="10" t="inlineStr">
        <is>
          <t>EFECTIVO</t>
        </is>
      </c>
      <c r="J435" s="5" t="inlineStr">
        <is>
          <t>2309 FERNANDO POMA ESCOBAR</t>
        </is>
      </c>
    </row>
    <row r="436">
      <c r="A436" s="5" t="inlineStr">
        <is>
          <t>CCAJ-LP02/18/2023</t>
        </is>
      </c>
      <c r="B436" s="6" t="n">
        <v>44939.50388137731</v>
      </c>
      <c r="C436" s="5" t="inlineStr">
        <is>
          <t>3884 RIBANA RUTH REA RUEDA</t>
        </is>
      </c>
      <c r="D436" s="10" t="n"/>
      <c r="E436" s="8" t="n"/>
      <c r="F436" s="9" t="n">
        <v>9580.5</v>
      </c>
      <c r="I436" s="10" t="inlineStr">
        <is>
          <t>EFECTIVO</t>
        </is>
      </c>
      <c r="J436" s="8" t="inlineStr">
        <is>
          <t>2597 JOSE MAIDANA LP - T04</t>
        </is>
      </c>
    </row>
    <row r="437">
      <c r="A437" s="5" t="inlineStr">
        <is>
          <t>CCAJ-LP02/18/2023</t>
        </is>
      </c>
      <c r="B437" s="6" t="n">
        <v>44939.50388137731</v>
      </c>
      <c r="C437" s="5" t="inlineStr">
        <is>
          <t>3884 RIBANA RUTH REA RUEDA</t>
        </is>
      </c>
      <c r="D437" s="10" t="n"/>
      <c r="E437" s="8" t="n"/>
      <c r="F437" s="9" t="n">
        <v>7432.1</v>
      </c>
      <c r="I437" s="10" t="inlineStr">
        <is>
          <t>EFECTIVO</t>
        </is>
      </c>
      <c r="J437" s="8" t="inlineStr">
        <is>
          <t>2597 JOSE MAIDANA LP - T05</t>
        </is>
      </c>
    </row>
    <row r="438">
      <c r="A438" s="11" t="inlineStr">
        <is>
          <t>SAP</t>
        </is>
      </c>
      <c r="B438" s="3" t="n"/>
      <c r="C438" s="3" t="n"/>
      <c r="D438" s="7" t="n"/>
      <c r="E438" s="8" t="n"/>
      <c r="F438" s="31">
        <f>SUM(F434:G437)</f>
        <v/>
      </c>
      <c r="H438" s="9" t="n"/>
      <c r="I438" s="5" t="n"/>
      <c r="J438" s="8" t="n"/>
    </row>
    <row r="439" ht="15.75" customHeight="1">
      <c r="A439" s="13" t="inlineStr">
        <is>
          <t>FECHA</t>
        </is>
      </c>
      <c r="B439" s="13" t="inlineStr">
        <is>
          <t>CIERRE DE CAJA</t>
        </is>
      </c>
      <c r="C439" s="13" t="inlineStr">
        <is>
          <t>IMPORTE</t>
        </is>
      </c>
      <c r="D439" s="14" t="n">
        <v>112587120</v>
      </c>
      <c r="E439" s="8" t="n"/>
      <c r="H439" s="9" t="n"/>
      <c r="I439" s="5" t="n"/>
      <c r="J439" s="8" t="n"/>
    </row>
    <row r="440">
      <c r="A440" s="5" t="n"/>
      <c r="B440" s="6" t="n"/>
      <c r="C440" s="5" t="n"/>
      <c r="D440" s="7" t="n"/>
      <c r="E440" s="8" t="n"/>
      <c r="H440" s="9" t="n"/>
      <c r="I440" s="5" t="n"/>
      <c r="J440" s="8" t="n"/>
    </row>
    <row r="441">
      <c r="A441" s="5" t="n"/>
      <c r="B441" s="6" t="n"/>
      <c r="C441" s="5" t="n"/>
      <c r="D441" s="7" t="n"/>
      <c r="E441" s="8" t="n"/>
      <c r="H441" s="9" t="n"/>
      <c r="I441" s="5" t="n"/>
      <c r="J441" s="8" t="n"/>
    </row>
    <row r="442">
      <c r="A442" s="5" t="inlineStr">
        <is>
          <t>CCAJ-LP02/19/2023</t>
        </is>
      </c>
      <c r="B442" s="6" t="n">
        <v>44939.82597809028</v>
      </c>
      <c r="C442" s="5" t="inlineStr">
        <is>
          <t>3884 RIBANA RUTH REA RUEDA</t>
        </is>
      </c>
      <c r="D442" s="15" t="n">
        <v>58670124248</v>
      </c>
      <c r="E442" s="8" t="inlineStr">
        <is>
          <t>BISA-100070022</t>
        </is>
      </c>
      <c r="H442" s="9" t="n">
        <v>47830.68</v>
      </c>
      <c r="I442" s="5" t="inlineStr">
        <is>
          <t>DEPÓSITO BANCARIO</t>
        </is>
      </c>
      <c r="J442" s="5" t="inlineStr">
        <is>
          <t>2464 LUIS FERNANDO GUEVARA PECA</t>
        </is>
      </c>
    </row>
    <row r="443">
      <c r="A443" s="5" t="inlineStr">
        <is>
          <t>CCAJ-LP02/19/2023</t>
        </is>
      </c>
      <c r="B443" s="6" t="n">
        <v>44939.82597809028</v>
      </c>
      <c r="C443" s="5" t="inlineStr">
        <is>
          <t>3884 RIBANA RUTH REA RUEDA</t>
        </is>
      </c>
      <c r="D443" s="15" t="n">
        <v>45173169575</v>
      </c>
      <c r="E443" s="8" t="inlineStr">
        <is>
          <t>BISA-100070022</t>
        </is>
      </c>
      <c r="H443" s="9" t="n">
        <v>395.52</v>
      </c>
      <c r="I443" s="5" t="inlineStr">
        <is>
          <t>DEPÓSITO BANCARIO</t>
        </is>
      </c>
      <c r="J443" s="5" t="inlineStr">
        <is>
          <t>2464 LUIS FERNANDO GUEVARA PECA</t>
        </is>
      </c>
    </row>
    <row r="444">
      <c r="A444" s="5" t="inlineStr">
        <is>
          <t>CCAJ-LP02/19/2023</t>
        </is>
      </c>
      <c r="B444" s="6" t="n">
        <v>44939.82597809028</v>
      </c>
      <c r="C444" s="5" t="inlineStr">
        <is>
          <t>3884 RIBANA RUTH REA RUEDA</t>
        </is>
      </c>
      <c r="D444" s="15" t="n">
        <v>45163196600</v>
      </c>
      <c r="E444" s="8" t="inlineStr">
        <is>
          <t>BISA-100070022</t>
        </is>
      </c>
      <c r="H444" s="9" t="n">
        <v>597.96</v>
      </c>
      <c r="I444" s="5" t="inlineStr">
        <is>
          <t>DEPÓSITO BANCARIO</t>
        </is>
      </c>
      <c r="J444" s="5" t="inlineStr">
        <is>
          <t>2464 LUIS FERNANDO GUEVARA PECA</t>
        </is>
      </c>
    </row>
    <row r="445">
      <c r="A445" s="5" t="inlineStr">
        <is>
          <t>CCAJ-LP02/19/2023</t>
        </is>
      </c>
      <c r="B445" s="6" t="n">
        <v>44939.82597809028</v>
      </c>
      <c r="C445" s="5" t="inlineStr">
        <is>
          <t>3884 RIBANA RUTH REA RUEDA</t>
        </is>
      </c>
      <c r="D445" s="15" t="n">
        <v>45133109147</v>
      </c>
      <c r="E445" s="8" t="inlineStr">
        <is>
          <t>BISA-100070022</t>
        </is>
      </c>
      <c r="H445" s="9" t="n">
        <v>101</v>
      </c>
      <c r="I445" s="5" t="inlineStr">
        <is>
          <t>DEPÓSITO BANCARIO</t>
        </is>
      </c>
      <c r="J445" s="5" t="inlineStr">
        <is>
          <t>2464 LUIS FERNANDO GUEVARA PECA</t>
        </is>
      </c>
    </row>
    <row r="446">
      <c r="A446" s="5" t="inlineStr">
        <is>
          <t>CCAJ-LP02/19/2023</t>
        </is>
      </c>
      <c r="B446" s="6" t="n">
        <v>44939.82597809028</v>
      </c>
      <c r="C446" s="5" t="inlineStr">
        <is>
          <t>3884 RIBANA RUTH REA RUEDA</t>
        </is>
      </c>
      <c r="D446" s="15" t="n">
        <v>45113257238</v>
      </c>
      <c r="E446" s="8" t="inlineStr">
        <is>
          <t>BISA-100070022</t>
        </is>
      </c>
      <c r="H446" s="9" t="n">
        <v>67</v>
      </c>
      <c r="I446" s="5" t="inlineStr">
        <is>
          <t>DEPÓSITO BANCARIO</t>
        </is>
      </c>
      <c r="J446" s="5" t="inlineStr">
        <is>
          <t>2464 LUIS FERNANDO GUEVARA PECA</t>
        </is>
      </c>
    </row>
    <row r="447">
      <c r="A447" s="5" t="inlineStr">
        <is>
          <t>CCAJ-LP02/19/2023</t>
        </is>
      </c>
      <c r="B447" s="6" t="n">
        <v>44939.82597809028</v>
      </c>
      <c r="C447" s="5" t="inlineStr">
        <is>
          <t>3884 RIBANA RUTH REA RUEDA</t>
        </is>
      </c>
      <c r="D447" s="15" t="n">
        <v>45163199364</v>
      </c>
      <c r="E447" s="8" t="inlineStr">
        <is>
          <t>BISA-100070022</t>
        </is>
      </c>
      <c r="H447" s="9" t="n">
        <v>1511.6</v>
      </c>
      <c r="I447" s="5" t="inlineStr">
        <is>
          <t>DEPÓSITO BANCARIO</t>
        </is>
      </c>
      <c r="J447" s="5" t="inlineStr">
        <is>
          <t>2464 LUIS FERNANDO GUEVARA PECA</t>
        </is>
      </c>
    </row>
    <row r="448">
      <c r="A448" s="5" t="inlineStr">
        <is>
          <t>CCAJ-LP02/19/2023</t>
        </is>
      </c>
      <c r="B448" s="6" t="n">
        <v>44939.82597809028</v>
      </c>
      <c r="C448" s="5" t="inlineStr">
        <is>
          <t>3884 RIBANA RUTH REA RUEDA</t>
        </is>
      </c>
      <c r="D448" s="7" t="n">
        <v>238178</v>
      </c>
      <c r="E448" s="8" t="inlineStr">
        <is>
          <t>BISA-100070022</t>
        </is>
      </c>
      <c r="H448" s="9" t="n">
        <v>40570.5</v>
      </c>
      <c r="I448" s="5" t="inlineStr">
        <is>
          <t>DEPÓSITO BANCARIO</t>
        </is>
      </c>
      <c r="J448" s="5" t="inlineStr">
        <is>
          <t>4190 JESUS FELCY MENDOZA CAHUANA</t>
        </is>
      </c>
    </row>
    <row r="449">
      <c r="A449" s="5" t="inlineStr">
        <is>
          <t>CCAJ-LP02/19/2023</t>
        </is>
      </c>
      <c r="B449" s="6" t="n">
        <v>44939.82597809028</v>
      </c>
      <c r="C449" s="5" t="inlineStr">
        <is>
          <t>3884 RIBANA RUTH REA RUEDA</t>
        </is>
      </c>
      <c r="D449" s="7" t="n">
        <v>238180</v>
      </c>
      <c r="E449" s="8" t="inlineStr">
        <is>
          <t>BISA-100070022</t>
        </is>
      </c>
      <c r="H449" s="9" t="n">
        <v>6882.55</v>
      </c>
      <c r="I449" s="5" t="inlineStr">
        <is>
          <t>DEPÓSITO BANCARIO</t>
        </is>
      </c>
      <c r="J449" s="5" t="inlineStr">
        <is>
          <t>4190 JESUS FELCY MENDOZA CAHUANA</t>
        </is>
      </c>
    </row>
    <row r="450">
      <c r="A450" s="5" t="inlineStr">
        <is>
          <t>CCAJ-LP02/19/2023</t>
        </is>
      </c>
      <c r="B450" s="6" t="n">
        <v>44939.82597809028</v>
      </c>
      <c r="C450" s="5" t="inlineStr">
        <is>
          <t>3884 RIBANA RUTH REA RUEDA</t>
        </is>
      </c>
      <c r="D450" s="7" t="n">
        <v>238174</v>
      </c>
      <c r="E450" s="8" t="inlineStr">
        <is>
          <t>BISA-100070022</t>
        </is>
      </c>
      <c r="H450" s="9" t="n">
        <v>1264.34</v>
      </c>
      <c r="I450" s="5" t="inlineStr">
        <is>
          <t>DEPÓSITO BANCARIO</t>
        </is>
      </c>
      <c r="J450" s="5" t="inlineStr">
        <is>
          <t>4190 JESUS FELCY MENDOZA CAHUANA</t>
        </is>
      </c>
    </row>
    <row r="451">
      <c r="A451" s="5" t="inlineStr">
        <is>
          <t>CCAJ-LP02/19/2023</t>
        </is>
      </c>
      <c r="B451" s="6" t="n">
        <v>44939.82597809028</v>
      </c>
      <c r="C451" s="5" t="inlineStr">
        <is>
          <t>3884 RIBANA RUTH REA RUEDA</t>
        </is>
      </c>
      <c r="D451" s="7" t="n">
        <v>138792</v>
      </c>
      <c r="E451" s="8" t="inlineStr">
        <is>
          <t>BISA-100070022</t>
        </is>
      </c>
      <c r="H451" s="9" t="n">
        <v>12804.91</v>
      </c>
      <c r="I451" s="5" t="inlineStr">
        <is>
          <t>DEPÓSITO BANCARIO</t>
        </is>
      </c>
      <c r="J451" s="5" t="inlineStr">
        <is>
          <t>4276 CARLOS MARCELO REQUENA TERAN</t>
        </is>
      </c>
    </row>
    <row r="452">
      <c r="A452" s="5" t="inlineStr">
        <is>
          <t>CCAJ-LP02/19/2023</t>
        </is>
      </c>
      <c r="B452" s="6" t="n">
        <v>44939.82597809028</v>
      </c>
      <c r="C452" s="5" t="inlineStr">
        <is>
          <t>3884 RIBANA RUTH REA RUEDA</t>
        </is>
      </c>
      <c r="D452" s="7" t="n">
        <v>138793</v>
      </c>
      <c r="E452" s="8" t="inlineStr">
        <is>
          <t>BISA-100070022</t>
        </is>
      </c>
      <c r="H452" s="9" t="n">
        <v>23715.4</v>
      </c>
      <c r="I452" s="5" t="inlineStr">
        <is>
          <t>DEPÓSITO BANCARIO</t>
        </is>
      </c>
      <c r="J452" s="5" t="inlineStr">
        <is>
          <t>4276 CARLOS MARCELO REQUENA TERAN</t>
        </is>
      </c>
    </row>
    <row r="453">
      <c r="A453" s="5" t="inlineStr">
        <is>
          <t>CCAJ-LP02/19/202</t>
        </is>
      </c>
      <c r="B453" s="6" t="n">
        <v>44939.82597809028</v>
      </c>
      <c r="C453" s="5" t="inlineStr">
        <is>
          <t>3884 RIBANA RUTH REA RUEDA</t>
        </is>
      </c>
      <c r="D453" s="7" t="n"/>
      <c r="E453" s="8" t="n"/>
      <c r="F453" s="9" t="n">
        <v>7693.1</v>
      </c>
      <c r="I453" s="10" t="inlineStr">
        <is>
          <t>EFECTIVO</t>
        </is>
      </c>
      <c r="J453" s="8" t="inlineStr">
        <is>
          <t>2597 JOSE MAIDANA LP - T03</t>
        </is>
      </c>
    </row>
    <row r="454">
      <c r="A454" s="5" t="inlineStr">
        <is>
          <t>CCAJ-LP02/19/2023</t>
        </is>
      </c>
      <c r="B454" s="6" t="n">
        <v>44939.82597809028</v>
      </c>
      <c r="C454" s="5" t="inlineStr">
        <is>
          <t>3884 RIBANA RUTH REA RUEDA</t>
        </is>
      </c>
      <c r="D454" s="7" t="n"/>
      <c r="E454" s="8" t="n"/>
      <c r="F454" s="9" t="n">
        <v>17469.7</v>
      </c>
      <c r="I454" s="10" t="inlineStr">
        <is>
          <t>EFECTIVO</t>
        </is>
      </c>
      <c r="J454" s="8" t="inlineStr">
        <is>
          <t>108 GREGORIO RAMIREZ APAZA</t>
        </is>
      </c>
    </row>
    <row r="455">
      <c r="A455" s="5" t="inlineStr">
        <is>
          <t>CCAJ-LP02/19/2023</t>
        </is>
      </c>
      <c r="B455" s="6" t="n">
        <v>44939.82597809028</v>
      </c>
      <c r="C455" s="5" t="inlineStr">
        <is>
          <t>3884 RIBANA RUTH REA RUEDA</t>
        </is>
      </c>
      <c r="D455" s="7" t="n"/>
      <c r="E455" s="8" t="n"/>
      <c r="F455" s="9" t="n">
        <v>5509.6</v>
      </c>
      <c r="I455" s="10" t="inlineStr">
        <is>
          <t>EFECTIVO</t>
        </is>
      </c>
      <c r="J455" s="5" t="inlineStr">
        <is>
          <t>136 OSCAR REYNALDO LIMACHI SURCO</t>
        </is>
      </c>
    </row>
    <row r="456">
      <c r="A456" s="5" t="inlineStr">
        <is>
          <t>CCAJ-LP02/19/2023</t>
        </is>
      </c>
      <c r="B456" s="6" t="n">
        <v>44939.82597809028</v>
      </c>
      <c r="C456" s="5" t="inlineStr">
        <is>
          <t>3884 RIBANA RUTH REA RUEDA</t>
        </is>
      </c>
      <c r="D456" s="7" t="n"/>
      <c r="E456" s="8" t="n"/>
      <c r="F456" s="9" t="n">
        <v>3946.1</v>
      </c>
      <c r="I456" s="10" t="inlineStr">
        <is>
          <t>EFECTIVO</t>
        </is>
      </c>
      <c r="J456" s="5" t="inlineStr">
        <is>
          <t>266 SANTIAGO MACHACA CALCINA</t>
        </is>
      </c>
    </row>
    <row r="457">
      <c r="A457" s="5" t="inlineStr">
        <is>
          <t>CCAJ-LP02/19/2023</t>
        </is>
      </c>
      <c r="B457" s="6" t="n">
        <v>44939.82597809028</v>
      </c>
      <c r="C457" s="5" t="inlineStr">
        <is>
          <t>3884 RIBANA RUTH REA RUEDA</t>
        </is>
      </c>
      <c r="D457" s="7" t="n"/>
      <c r="E457" s="8" t="n"/>
      <c r="F457" s="9" t="n">
        <v>13368.5</v>
      </c>
      <c r="I457" s="10" t="inlineStr">
        <is>
          <t>EFECTIVO</t>
        </is>
      </c>
      <c r="J457" s="8" t="inlineStr">
        <is>
          <t>304 ALFREDO MENDOZA APAZA</t>
        </is>
      </c>
    </row>
    <row r="458">
      <c r="A458" s="5" t="inlineStr">
        <is>
          <t>CCAJ-LP02/19/2023</t>
        </is>
      </c>
      <c r="B458" s="6" t="n">
        <v>44939.82597809028</v>
      </c>
      <c r="C458" s="5" t="inlineStr">
        <is>
          <t>3884 RIBANA RUTH REA RUEDA</t>
        </is>
      </c>
      <c r="D458" s="7" t="n"/>
      <c r="E458" s="8" t="n"/>
      <c r="F458" s="9" t="n">
        <v>11953.5</v>
      </c>
      <c r="I458" s="10" t="inlineStr">
        <is>
          <t>EFECTIVO</t>
        </is>
      </c>
      <c r="J458" s="5" t="inlineStr">
        <is>
          <t>331 CARLOS ALFREDO GUTIERREZ HUANCA</t>
        </is>
      </c>
    </row>
    <row r="459">
      <c r="A459" s="5" t="inlineStr">
        <is>
          <t>CCAJ-LP02/19/2023</t>
        </is>
      </c>
      <c r="B459" s="6" t="n">
        <v>44939.82597809028</v>
      </c>
      <c r="C459" s="5" t="inlineStr">
        <is>
          <t>3884 RIBANA RUTH REA RUEDA</t>
        </is>
      </c>
      <c r="D459" s="7" t="n"/>
      <c r="E459" s="8" t="n"/>
      <c r="F459" s="9" t="n">
        <v>25954</v>
      </c>
      <c r="I459" s="10" t="inlineStr">
        <is>
          <t>EFECTIVO</t>
        </is>
      </c>
      <c r="J459" s="5" t="inlineStr">
        <is>
          <t>584 FREDDY FEDERICO FLORES MARIN</t>
        </is>
      </c>
    </row>
    <row r="460">
      <c r="A460" s="5" t="inlineStr">
        <is>
          <t>CCAJ-LP02/19/2023</t>
        </is>
      </c>
      <c r="B460" s="6" t="n">
        <v>44939.82597809028</v>
      </c>
      <c r="C460" s="5" t="inlineStr">
        <is>
          <t>3884 RIBANA RUTH REA RUEDA</t>
        </is>
      </c>
      <c r="D460" s="7" t="n"/>
      <c r="E460" s="8" t="n"/>
      <c r="F460" s="9" t="n">
        <v>5976</v>
      </c>
      <c r="I460" s="10" t="inlineStr">
        <is>
          <t>EFECTIVO</t>
        </is>
      </c>
      <c r="J460" s="5" t="inlineStr">
        <is>
          <t>883 FRANKLIN CARDOZO RIVERA</t>
        </is>
      </c>
    </row>
    <row r="461">
      <c r="A461" s="5" t="inlineStr">
        <is>
          <t>CCAJ-LP02/19/2023</t>
        </is>
      </c>
      <c r="B461" s="6" t="n">
        <v>44939.82597809028</v>
      </c>
      <c r="C461" s="5" t="inlineStr">
        <is>
          <t>3884 RIBANA RUTH REA RUEDA</t>
        </is>
      </c>
      <c r="D461" s="7" t="n"/>
      <c r="E461" s="8" t="n"/>
      <c r="F461" s="9" t="n">
        <v>16102.6</v>
      </c>
      <c r="I461" s="10" t="inlineStr">
        <is>
          <t>EFECTIVO</t>
        </is>
      </c>
      <c r="J461" s="5" t="inlineStr">
        <is>
          <t>1116 VLADIMIR FRANZ ATAHUACHI RODRIGUEZ</t>
        </is>
      </c>
    </row>
    <row r="462">
      <c r="A462" s="5" t="inlineStr">
        <is>
          <t>CCAJ-LP02/19/2023</t>
        </is>
      </c>
      <c r="B462" s="6" t="n">
        <v>44939.82597809028</v>
      </c>
      <c r="C462" s="5" t="inlineStr">
        <is>
          <t>3884 RIBANA RUTH REA RUEDA</t>
        </is>
      </c>
      <c r="D462" s="7" t="n"/>
      <c r="E462" s="8" t="n"/>
      <c r="F462" s="9" t="n">
        <v>26967.9</v>
      </c>
      <c r="I462" s="10" t="inlineStr">
        <is>
          <t>EFECTIVO</t>
        </is>
      </c>
      <c r="J462" s="5" t="inlineStr">
        <is>
          <t>3052 JUAN JOSE MACHACA TORREZ</t>
        </is>
      </c>
    </row>
    <row r="463">
      <c r="A463" s="5" t="inlineStr">
        <is>
          <t>CCAJ-LP02/19/2023</t>
        </is>
      </c>
      <c r="B463" s="6" t="n">
        <v>44939.82597809028</v>
      </c>
      <c r="C463" s="5" t="inlineStr">
        <is>
          <t>3884 RIBANA RUTH REA RUEDA</t>
        </is>
      </c>
      <c r="D463" s="7" t="n"/>
      <c r="E463" s="8" t="n"/>
      <c r="F463" s="9" t="n">
        <v>9115</v>
      </c>
      <c r="I463" s="10" t="inlineStr">
        <is>
          <t>EFECTIVO</t>
        </is>
      </c>
      <c r="J463" s="8" t="inlineStr">
        <is>
          <t>2597 JOSE MAIDANA LP - T01</t>
        </is>
      </c>
    </row>
    <row r="464">
      <c r="A464" s="5" t="inlineStr">
        <is>
          <t>CCAJ-LP02/19/2023</t>
        </is>
      </c>
      <c r="B464" s="6" t="n">
        <v>44939.82597809028</v>
      </c>
      <c r="C464" s="5" t="inlineStr">
        <is>
          <t>3884 RIBANA RUTH REA RUEDA</t>
        </is>
      </c>
      <c r="D464" s="7" t="n"/>
      <c r="E464" s="8" t="n"/>
      <c r="F464" s="9" t="n">
        <v>15090</v>
      </c>
      <c r="I464" s="10" t="inlineStr">
        <is>
          <t>EFECTIVO</t>
        </is>
      </c>
      <c r="J464" s="8" t="inlineStr">
        <is>
          <t>2597 JOSE MAIDANA LP - T02</t>
        </is>
      </c>
    </row>
    <row r="465">
      <c r="A465" s="5" t="inlineStr">
        <is>
          <t>CCAJ-LP02/19/2023</t>
        </is>
      </c>
      <c r="B465" s="6" t="n">
        <v>44939.82597809028</v>
      </c>
      <c r="C465" s="5" t="inlineStr">
        <is>
          <t>3884 RIBANA RUTH REA RUEDA</t>
        </is>
      </c>
      <c r="D465" s="7" t="n"/>
      <c r="E465" s="8" t="n"/>
      <c r="F465" s="9" t="n">
        <v>8902</v>
      </c>
      <c r="I465" s="10" t="inlineStr">
        <is>
          <t>EFECTIVO</t>
        </is>
      </c>
      <c r="J465" s="8" t="inlineStr">
        <is>
          <t>2597 JOSE MAIDANA LP - T05</t>
        </is>
      </c>
    </row>
    <row r="466">
      <c r="A466" s="11" t="inlineStr">
        <is>
          <t>SAP</t>
        </is>
      </c>
      <c r="B466" s="3" t="n"/>
      <c r="C466" s="3" t="n"/>
      <c r="D466" s="7" t="n"/>
      <c r="E466" s="8" t="n"/>
      <c r="F466" s="31">
        <f>SUM(F442:G465)</f>
        <v/>
      </c>
      <c r="H466" s="9" t="n"/>
      <c r="I466" s="5" t="n"/>
      <c r="J466" s="8" t="n"/>
    </row>
    <row r="467" ht="15.75" customHeight="1">
      <c r="A467" s="13" t="inlineStr">
        <is>
          <t>FECHA</t>
        </is>
      </c>
      <c r="B467" s="13" t="inlineStr">
        <is>
          <t>CIERRE DE CAJA</t>
        </is>
      </c>
      <c r="C467" s="13" t="inlineStr">
        <is>
          <t>IMPORTE</t>
        </is>
      </c>
      <c r="D467" s="20" t="n">
        <v>112603425</v>
      </c>
      <c r="E467" s="27" t="inlineStr">
        <is>
          <t>ANULADO</t>
        </is>
      </c>
      <c r="H467" s="9" t="n"/>
      <c r="I467" s="5" t="n"/>
      <c r="J467" s="8" t="n"/>
    </row>
    <row r="468">
      <c r="A468" s="5" t="n"/>
      <c r="B468" s="6" t="n"/>
      <c r="C468" s="5" t="n"/>
      <c r="D468" s="7" t="n"/>
      <c r="E468" s="8" t="n"/>
      <c r="H468" s="9" t="n"/>
      <c r="I468" s="5" t="n"/>
      <c r="J468" s="8" t="n"/>
    </row>
    <row r="469">
      <c r="A469" s="5" t="n"/>
      <c r="B469" s="6" t="n"/>
      <c r="C469" s="5" t="n"/>
      <c r="D469" s="7" t="n"/>
      <c r="E469" s="8" t="n"/>
      <c r="H469" s="9" t="n"/>
      <c r="I469" s="5" t="n"/>
      <c r="J469" s="8" t="n"/>
    </row>
    <row r="470">
      <c r="A470" s="1" t="inlineStr">
        <is>
          <t>Cierre Caja</t>
        </is>
      </c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</row>
    <row r="471">
      <c r="A471" s="3" t="inlineStr">
        <is>
          <t>Del 14/01/2022</t>
        </is>
      </c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</row>
    <row r="472">
      <c r="A472" s="74" t="inlineStr">
        <is>
          <t>Cierre Caja</t>
        </is>
      </c>
      <c r="B472" s="74" t="inlineStr">
        <is>
          <t>Fecha</t>
        </is>
      </c>
      <c r="C472" s="74" t="inlineStr">
        <is>
          <t>Cajero</t>
        </is>
      </c>
      <c r="D472" s="74" t="inlineStr">
        <is>
          <t>Nro Voucher</t>
        </is>
      </c>
      <c r="E472" s="74" t="inlineStr">
        <is>
          <t>Nro Cuenta</t>
        </is>
      </c>
      <c r="F472" s="74" t="inlineStr">
        <is>
          <t>Tipo Ingreso</t>
        </is>
      </c>
      <c r="G472" s="75" t="n"/>
      <c r="H472" s="76" t="n"/>
      <c r="I472" s="74" t="inlineStr">
        <is>
          <t>TIPO DE INGRESO</t>
        </is>
      </c>
      <c r="J472" s="74" t="inlineStr">
        <is>
          <t>Cobrador</t>
        </is>
      </c>
    </row>
    <row r="473">
      <c r="A473" s="77" t="n"/>
      <c r="B473" s="77" t="n"/>
      <c r="C473" s="77" t="n"/>
      <c r="D473" s="77" t="n"/>
      <c r="E473" s="77" t="n"/>
      <c r="F473" s="4" t="inlineStr">
        <is>
          <t>EFECTIVO</t>
        </is>
      </c>
      <c r="G473" s="4" t="inlineStr">
        <is>
          <t>CHEQUE</t>
        </is>
      </c>
      <c r="H473" s="4" t="inlineStr">
        <is>
          <t>TRANSFERENCIA</t>
        </is>
      </c>
      <c r="I473" s="77" t="n"/>
      <c r="J473" s="77" t="n"/>
    </row>
    <row r="474">
      <c r="A474" s="5" t="inlineStr">
        <is>
          <t>CCAJ-LP02/20/2023</t>
        </is>
      </c>
      <c r="B474" s="6" t="n">
        <v>44940.74305413194</v>
      </c>
      <c r="C474" s="5" t="inlineStr">
        <is>
          <t>3884 RIBANA RUTH REA RUEDA</t>
        </is>
      </c>
      <c r="D474" s="15" t="n">
        <v>51217459641</v>
      </c>
      <c r="E474" s="8" t="inlineStr">
        <is>
          <t>BISA-100070022</t>
        </is>
      </c>
      <c r="H474" s="9" t="n">
        <v>7914.24</v>
      </c>
      <c r="I474" s="5" t="inlineStr">
        <is>
          <t>DEPÓSITO BANCARIO</t>
        </is>
      </c>
      <c r="J474" s="5" t="inlineStr">
        <is>
          <t>4276 CARLOS MARCELO REQUENA TERAN</t>
        </is>
      </c>
    </row>
    <row r="475">
      <c r="A475" s="5" t="inlineStr">
        <is>
          <t>CCAJ-LP02/20/2023</t>
        </is>
      </c>
      <c r="B475" s="6" t="n">
        <v>44940.74305413194</v>
      </c>
      <c r="C475" s="5" t="inlineStr">
        <is>
          <t>3884 RIBANA RUTH REA RUEDA</t>
        </is>
      </c>
      <c r="D475" s="15" t="n">
        <v>45123239104</v>
      </c>
      <c r="E475" s="8" t="inlineStr">
        <is>
          <t>BISA-100070022</t>
        </is>
      </c>
      <c r="H475" s="9" t="n">
        <v>15955.8</v>
      </c>
      <c r="I475" s="5" t="inlineStr">
        <is>
          <t>DEPÓSITO BANCARIO</t>
        </is>
      </c>
      <c r="J475" s="5" t="inlineStr">
        <is>
          <t>4276 CARLOS MARCELO REQUENA TERAN</t>
        </is>
      </c>
    </row>
    <row r="476">
      <c r="A476" s="5" t="inlineStr">
        <is>
          <t>CCAJ-LP02/20/2023</t>
        </is>
      </c>
      <c r="B476" s="6" t="n">
        <v>44940.74305413194</v>
      </c>
      <c r="C476" s="5" t="inlineStr">
        <is>
          <t>3884 RIBANA RUTH REA RUEDA</t>
        </is>
      </c>
      <c r="D476" s="15" t="n">
        <v>45133111586</v>
      </c>
      <c r="E476" s="8" t="inlineStr">
        <is>
          <t>BISA-100070022</t>
        </is>
      </c>
      <c r="H476" s="9" t="n">
        <v>1217.2</v>
      </c>
      <c r="I476" s="5" t="inlineStr">
        <is>
          <t>DEPÓSITO BANCARIO</t>
        </is>
      </c>
      <c r="J476" s="5" t="inlineStr">
        <is>
          <t>2464 LUIS FERNANDO GUEVARA PECA</t>
        </is>
      </c>
    </row>
    <row r="477">
      <c r="A477" s="5" t="inlineStr">
        <is>
          <t>CCAJ-LP02/20/2023</t>
        </is>
      </c>
      <c r="B477" s="6" t="n">
        <v>44940.74305413194</v>
      </c>
      <c r="C477" s="5" t="inlineStr">
        <is>
          <t>3884 RIBANA RUTH REA RUEDA</t>
        </is>
      </c>
      <c r="D477" s="15" t="n">
        <v>45153105281</v>
      </c>
      <c r="E477" s="8" t="inlineStr">
        <is>
          <t>BISA-100070022</t>
        </is>
      </c>
      <c r="H477" s="9" t="n">
        <v>258.51</v>
      </c>
      <c r="I477" s="5" t="inlineStr">
        <is>
          <t>DEPÓSITO BANCARIO</t>
        </is>
      </c>
      <c r="J477" s="5" t="inlineStr">
        <is>
          <t>2464 LUIS FERNANDO GUEVARA PECA</t>
        </is>
      </c>
    </row>
    <row r="478">
      <c r="A478" s="5" t="inlineStr">
        <is>
          <t>CCAJ-LP02/20/2023</t>
        </is>
      </c>
      <c r="B478" s="6" t="n">
        <v>44940.74305413194</v>
      </c>
      <c r="C478" s="5" t="inlineStr">
        <is>
          <t>3884 RIBANA RUTH REA RUEDA</t>
        </is>
      </c>
      <c r="D478" s="15" t="n">
        <v>51717277560</v>
      </c>
      <c r="E478" s="8" t="inlineStr">
        <is>
          <t>BISA-100070022</t>
        </is>
      </c>
      <c r="H478" s="9" t="n">
        <v>2568.78</v>
      </c>
      <c r="I478" s="5" t="inlineStr">
        <is>
          <t>DEPÓSITO BANCARIO</t>
        </is>
      </c>
      <c r="J478" s="5" t="inlineStr">
        <is>
          <t>2464 LUIS FERNANDO GUEVARA PECA</t>
        </is>
      </c>
    </row>
    <row r="479">
      <c r="A479" s="5" t="inlineStr">
        <is>
          <t>CCAJ-LP02/20/2023</t>
        </is>
      </c>
      <c r="B479" s="6" t="n">
        <v>44940.74305413194</v>
      </c>
      <c r="C479" s="5" t="inlineStr">
        <is>
          <t>3884 RIBANA RUTH REA RUEDA</t>
        </is>
      </c>
      <c r="D479" s="15" t="n">
        <v>45163194665</v>
      </c>
      <c r="E479" s="8" t="inlineStr">
        <is>
          <t>BISA-100070022</t>
        </is>
      </c>
      <c r="H479" s="9" t="n">
        <v>192.33</v>
      </c>
      <c r="I479" s="5" t="inlineStr">
        <is>
          <t>DEPÓSITO BANCARIO</t>
        </is>
      </c>
      <c r="J479" s="5" t="inlineStr">
        <is>
          <t>2464 LUIS FERNANDO GUEVARA PECA</t>
        </is>
      </c>
    </row>
    <row r="480">
      <c r="A480" s="5" t="inlineStr">
        <is>
          <t>CCAJ-LP02/20/2023</t>
        </is>
      </c>
      <c r="B480" s="6" t="n">
        <v>44940.74305413194</v>
      </c>
      <c r="C480" s="5" t="inlineStr">
        <is>
          <t>3884 RIBANA RUTH REA RUEDA</t>
        </is>
      </c>
      <c r="D480" s="7" t="n">
        <v>238282</v>
      </c>
      <c r="E480" s="8" t="inlineStr">
        <is>
          <t>BISA-100070022</t>
        </is>
      </c>
      <c r="H480" s="9" t="n">
        <v>17205.3</v>
      </c>
      <c r="I480" s="5" t="inlineStr">
        <is>
          <t>DEPÓSITO BANCARIO</t>
        </is>
      </c>
      <c r="J480" s="5" t="inlineStr">
        <is>
          <t>4276 CARLOS MARCELO REQUENA TERAN</t>
        </is>
      </c>
    </row>
    <row r="481">
      <c r="A481" s="5" t="inlineStr">
        <is>
          <t>CCAJ-LP02/20/2023</t>
        </is>
      </c>
      <c r="B481" s="6" t="n">
        <v>44940.74305413194</v>
      </c>
      <c r="C481" s="5" t="inlineStr">
        <is>
          <t>3884 RIBANA RUTH REA RUEDA</t>
        </is>
      </c>
      <c r="D481" s="7" t="n">
        <v>201674</v>
      </c>
      <c r="E481" s="8" t="inlineStr">
        <is>
          <t>BISA-100070022</t>
        </is>
      </c>
      <c r="H481" s="9" t="n">
        <v>18308.8</v>
      </c>
      <c r="I481" s="5" t="inlineStr">
        <is>
          <t>DEPÓSITO BANCARIO</t>
        </is>
      </c>
      <c r="J481" s="5" t="inlineStr">
        <is>
          <t>4190 JESUS FELCY MENDOZA CAHUANA</t>
        </is>
      </c>
    </row>
    <row r="482">
      <c r="A482" s="5" t="inlineStr">
        <is>
          <t>CCAJ-LP02/20/2023</t>
        </is>
      </c>
      <c r="B482" s="6" t="n">
        <v>44940.74305413194</v>
      </c>
      <c r="C482" s="5" t="inlineStr">
        <is>
          <t>3884 RIBANA RUTH REA RUEDA</t>
        </is>
      </c>
      <c r="D482" s="7" t="n"/>
      <c r="E482" s="8" t="n"/>
      <c r="F482" s="9" t="n">
        <v>8835.4</v>
      </c>
      <c r="I482" s="10" t="inlineStr">
        <is>
          <t>EFECTIVO</t>
        </is>
      </c>
      <c r="J482" s="5" t="inlineStr">
        <is>
          <t>136 OSCAR REYNALDO LIMACHI SURCO</t>
        </is>
      </c>
    </row>
    <row r="483">
      <c r="A483" s="5" t="inlineStr">
        <is>
          <t>CCAJ-LP02/20/2023</t>
        </is>
      </c>
      <c r="B483" s="6" t="n">
        <v>44940.74305413194</v>
      </c>
      <c r="C483" s="5" t="inlineStr">
        <is>
          <t>3884 RIBANA RUTH REA RUEDA</t>
        </is>
      </c>
      <c r="D483" s="7" t="n"/>
      <c r="E483" s="8" t="n"/>
      <c r="F483" s="9" t="n">
        <v>3721</v>
      </c>
      <c r="I483" s="10" t="inlineStr">
        <is>
          <t>EFECTIVO</t>
        </is>
      </c>
      <c r="J483" s="5" t="inlineStr">
        <is>
          <t>266 SANTIAGO MACHACA CALCINA</t>
        </is>
      </c>
    </row>
    <row r="484">
      <c r="A484" s="5" t="inlineStr">
        <is>
          <t>CCAJ-LP02/20/2023</t>
        </is>
      </c>
      <c r="B484" s="6" t="n">
        <v>44940.74305413194</v>
      </c>
      <c r="C484" s="5" t="inlineStr">
        <is>
          <t>3884 RIBANA RUTH REA RUEDA</t>
        </is>
      </c>
      <c r="D484" s="7" t="n"/>
      <c r="E484" s="8" t="n"/>
      <c r="F484" s="9" t="n">
        <v>36732.3</v>
      </c>
      <c r="I484" s="10" t="inlineStr">
        <is>
          <t>EFECTIVO</t>
        </is>
      </c>
      <c r="J484" s="5" t="inlineStr">
        <is>
          <t>331 CARLOS ALFREDO GUTIERREZ HUANCA</t>
        </is>
      </c>
    </row>
    <row r="485">
      <c r="A485" s="5" t="inlineStr">
        <is>
          <t>CCAJ-LP02/20/2023</t>
        </is>
      </c>
      <c r="B485" s="6" t="n">
        <v>44940.74305413194</v>
      </c>
      <c r="C485" s="5" t="inlineStr">
        <is>
          <t>3884 RIBANA RUTH REA RUEDA</t>
        </is>
      </c>
      <c r="D485" s="7" t="n"/>
      <c r="E485" s="8" t="n"/>
      <c r="F485" s="9" t="n">
        <v>14926</v>
      </c>
      <c r="I485" s="10" t="inlineStr">
        <is>
          <t>EFECTIVO</t>
        </is>
      </c>
      <c r="J485" s="5" t="inlineStr">
        <is>
          <t>584 FREDDY FEDERICO FLORES MARIN</t>
        </is>
      </c>
    </row>
    <row r="486">
      <c r="A486" s="5" t="inlineStr">
        <is>
          <t>CCAJ-LP02/20/2023</t>
        </is>
      </c>
      <c r="B486" s="6" t="n">
        <v>44940.74305413194</v>
      </c>
      <c r="C486" s="5" t="inlineStr">
        <is>
          <t>3884 RIBANA RUTH REA RUEDA</t>
        </is>
      </c>
      <c r="D486" s="7" t="n"/>
      <c r="E486" s="8" t="n"/>
      <c r="F486" s="9" t="n">
        <v>11852.5</v>
      </c>
      <c r="I486" s="10" t="inlineStr">
        <is>
          <t>EFECTIVO</t>
        </is>
      </c>
      <c r="J486" s="5" t="inlineStr">
        <is>
          <t>883 FRANKLIN CARDOZO RIVERA</t>
        </is>
      </c>
    </row>
    <row r="487">
      <c r="A487" s="5" t="inlineStr">
        <is>
          <t>CCAJ-LP02/20/2023</t>
        </is>
      </c>
      <c r="B487" s="6" t="n">
        <v>44940.74305413194</v>
      </c>
      <c r="C487" s="5" t="inlineStr">
        <is>
          <t>3884 RIBANA RUTH REA RUEDA</t>
        </is>
      </c>
      <c r="D487" s="7" t="n"/>
      <c r="E487" s="8" t="n"/>
      <c r="F487" s="9" t="n">
        <v>14941.5</v>
      </c>
      <c r="I487" s="10" t="inlineStr">
        <is>
          <t>EFECTIVO</t>
        </is>
      </c>
      <c r="J487" s="5" t="inlineStr">
        <is>
          <t>1116 VLADIMIR FRANZ ATAHUACHI RODRIGUEZ</t>
        </is>
      </c>
    </row>
    <row r="488">
      <c r="A488" s="5" t="inlineStr">
        <is>
          <t>CCAJ-LP02/20/2023</t>
        </is>
      </c>
      <c r="B488" s="6" t="n">
        <v>44940.74305413194</v>
      </c>
      <c r="C488" s="5" t="inlineStr">
        <is>
          <t>3884 RIBANA RUTH REA RUEDA</t>
        </is>
      </c>
      <c r="D488" s="7" t="n"/>
      <c r="E488" s="8" t="n"/>
      <c r="F488" s="9" t="n">
        <v>16588.8</v>
      </c>
      <c r="I488" s="10" t="inlineStr">
        <is>
          <t>EFECTIVO</t>
        </is>
      </c>
      <c r="J488" s="5" t="inlineStr">
        <is>
          <t>1180 JAIME RAMIRO CHACON PAREDES</t>
        </is>
      </c>
    </row>
    <row r="489">
      <c r="A489" s="5" t="inlineStr">
        <is>
          <t>CCAJ-LP02/20/2023</t>
        </is>
      </c>
      <c r="B489" s="6" t="n">
        <v>44940.74305413194</v>
      </c>
      <c r="C489" s="5" t="inlineStr">
        <is>
          <t>3884 RIBANA RUTH REA RUEDA</t>
        </is>
      </c>
      <c r="D489" s="7" t="n"/>
      <c r="E489" s="8" t="n"/>
      <c r="F489" s="9" t="n">
        <v>10857.7</v>
      </c>
      <c r="I489" s="10" t="inlineStr">
        <is>
          <t>EFECTIVO</t>
        </is>
      </c>
      <c r="J489" s="8" t="inlineStr">
        <is>
          <t>2597 JOSE MAIDANA LP - T01</t>
        </is>
      </c>
    </row>
    <row r="490">
      <c r="A490" s="5" t="inlineStr">
        <is>
          <t>CCAJ-LP02/20/2023</t>
        </is>
      </c>
      <c r="B490" s="6" t="n">
        <v>44940.74305413194</v>
      </c>
      <c r="C490" s="5" t="inlineStr">
        <is>
          <t>3884 RIBANA RUTH REA RUEDA</t>
        </is>
      </c>
      <c r="D490" s="7" t="n"/>
      <c r="E490" s="8" t="n"/>
      <c r="F490" s="9" t="n">
        <v>11100.5</v>
      </c>
      <c r="I490" s="10" t="inlineStr">
        <is>
          <t>EFECTIVO</t>
        </is>
      </c>
      <c r="J490" s="8" t="inlineStr">
        <is>
          <t>2597 JOSE MAIDANA LP - T02</t>
        </is>
      </c>
    </row>
    <row r="491">
      <c r="A491" s="5" t="inlineStr">
        <is>
          <t>CCAJ-LP02/20/2023</t>
        </is>
      </c>
      <c r="B491" s="6" t="n">
        <v>44940.74305413194</v>
      </c>
      <c r="C491" s="5" t="inlineStr">
        <is>
          <t>3884 RIBANA RUTH REA RUEDA</t>
        </is>
      </c>
      <c r="D491" s="7" t="n"/>
      <c r="E491" s="8" t="n"/>
      <c r="F491" s="9" t="n">
        <v>10306.1</v>
      </c>
      <c r="I491" s="10" t="inlineStr">
        <is>
          <t>EFECTIVO</t>
        </is>
      </c>
      <c r="J491" s="8" t="inlineStr">
        <is>
          <t>2597 JOSE MAIDANA LP - T03</t>
        </is>
      </c>
    </row>
    <row r="492">
      <c r="A492" s="5" t="inlineStr">
        <is>
          <t>CCAJ-LP02/20/2023</t>
        </is>
      </c>
      <c r="B492" s="6" t="n">
        <v>44940.74305413194</v>
      </c>
      <c r="C492" s="5" t="inlineStr">
        <is>
          <t>3884 RIBANA RUTH REA RUEDA</t>
        </is>
      </c>
      <c r="D492" s="7" t="n"/>
      <c r="E492" s="8" t="n"/>
      <c r="F492" s="9" t="n">
        <v>10848.1</v>
      </c>
      <c r="I492" s="10" t="inlineStr">
        <is>
          <t>EFECTIVO</t>
        </is>
      </c>
      <c r="J492" s="8" t="inlineStr">
        <is>
          <t>2597 JOSE MAIDANA LP - T04</t>
        </is>
      </c>
    </row>
    <row r="493">
      <c r="A493" s="11" t="inlineStr">
        <is>
          <t>SAP</t>
        </is>
      </c>
      <c r="B493" s="3" t="n"/>
      <c r="C493" s="3" t="n"/>
      <c r="D493" s="7" t="n"/>
      <c r="E493" s="8" t="n"/>
      <c r="F493" s="31">
        <f>SUM(F474:G492)</f>
        <v/>
      </c>
      <c r="H493" s="9" t="n"/>
      <c r="I493" s="5" t="n"/>
      <c r="J493" s="8" t="n"/>
    </row>
    <row r="494" ht="15.75" customHeight="1">
      <c r="A494" s="13" t="inlineStr">
        <is>
          <t>FECHA</t>
        </is>
      </c>
      <c r="B494" s="13" t="inlineStr">
        <is>
          <t>CIERRE DE CAJA</t>
        </is>
      </c>
      <c r="C494" s="13" t="inlineStr">
        <is>
          <t>IMPORTE</t>
        </is>
      </c>
      <c r="D494" s="20" t="n">
        <v>112603427</v>
      </c>
      <c r="E494" s="27" t="inlineStr">
        <is>
          <t>ANULADO</t>
        </is>
      </c>
      <c r="H494" s="9" t="n"/>
      <c r="I494" s="5" t="n"/>
      <c r="J494" s="8" t="n"/>
    </row>
    <row r="495"/>
    <row r="496"/>
    <row r="497">
      <c r="A497" s="1" t="inlineStr">
        <is>
          <t>Cierre Caja</t>
        </is>
      </c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</row>
    <row r="498">
      <c r="A498" s="3" t="inlineStr">
        <is>
          <t>Del 16/01/2022</t>
        </is>
      </c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</row>
    <row r="499">
      <c r="A499" s="74" t="inlineStr">
        <is>
          <t>Cierre Caja</t>
        </is>
      </c>
      <c r="B499" s="74" t="inlineStr">
        <is>
          <t>Fecha</t>
        </is>
      </c>
      <c r="C499" s="74" t="inlineStr">
        <is>
          <t>Cajero</t>
        </is>
      </c>
      <c r="D499" s="74" t="inlineStr">
        <is>
          <t>Nro Voucher</t>
        </is>
      </c>
      <c r="E499" s="74" t="inlineStr">
        <is>
          <t>Nro Cuenta</t>
        </is>
      </c>
      <c r="F499" s="74" t="inlineStr">
        <is>
          <t>Tipo Ingreso</t>
        </is>
      </c>
      <c r="G499" s="75" t="n"/>
      <c r="H499" s="76" t="n"/>
      <c r="I499" s="74" t="inlineStr">
        <is>
          <t>TIPO DE INGRESO</t>
        </is>
      </c>
      <c r="J499" s="74" t="inlineStr">
        <is>
          <t>Cobrador</t>
        </is>
      </c>
    </row>
    <row r="500">
      <c r="A500" s="77" t="n"/>
      <c r="B500" s="77" t="n"/>
      <c r="C500" s="77" t="n"/>
      <c r="D500" s="77" t="n"/>
      <c r="E500" s="77" t="n"/>
      <c r="F500" s="4" t="inlineStr">
        <is>
          <t>EFECTIVO</t>
        </is>
      </c>
      <c r="G500" s="4" t="inlineStr">
        <is>
          <t>CHEQUE</t>
        </is>
      </c>
      <c r="H500" s="4" t="inlineStr">
        <is>
          <t>TRANSFERENCIA</t>
        </is>
      </c>
      <c r="I500" s="77" t="n"/>
      <c r="J500" s="77" t="n"/>
    </row>
    <row r="501">
      <c r="A501" s="5" t="inlineStr">
        <is>
          <t>CCAJ-LP02/21/202</t>
        </is>
      </c>
      <c r="B501" s="6" t="n">
        <v>44942.52054767361</v>
      </c>
      <c r="C501" s="5" t="inlineStr">
        <is>
          <t>3884 RIBANA RUTH REA RUEDA</t>
        </is>
      </c>
      <c r="D501" s="7" t="n"/>
      <c r="E501" s="8" t="n"/>
      <c r="F501" s="9" t="n">
        <v>5495.1</v>
      </c>
      <c r="I501" s="10" t="inlineStr">
        <is>
          <t>EFECTIVO</t>
        </is>
      </c>
      <c r="J501" s="5" t="inlineStr">
        <is>
          <t>331 CARLOS ALFREDO GUTIERREZ HUANCA</t>
        </is>
      </c>
    </row>
    <row r="502">
      <c r="A502" s="5" t="inlineStr">
        <is>
          <t>CCAJ-LP02/21/2023</t>
        </is>
      </c>
      <c r="B502" s="6" t="n">
        <v>44942.52054767361</v>
      </c>
      <c r="C502" s="5" t="inlineStr">
        <is>
          <t>3884 RIBANA RUTH REA RUEDA</t>
        </is>
      </c>
      <c r="D502" s="7" t="n"/>
      <c r="E502" s="8" t="n"/>
      <c r="F502" s="9" t="n">
        <v>9964.4</v>
      </c>
      <c r="I502" s="10" t="inlineStr">
        <is>
          <t>EFECTIVO</t>
        </is>
      </c>
      <c r="J502" s="8" t="inlineStr">
        <is>
          <t>108 GREGORIO RAMIREZ APAZA</t>
        </is>
      </c>
    </row>
    <row r="503">
      <c r="A503" s="5" t="inlineStr">
        <is>
          <t>CCAJ-LP02/21/2023</t>
        </is>
      </c>
      <c r="B503" s="6" t="n">
        <v>44942.52054767361</v>
      </c>
      <c r="C503" s="5" t="inlineStr">
        <is>
          <t>3884 RIBANA RUTH REA RUEDA</t>
        </is>
      </c>
      <c r="D503" s="7" t="n"/>
      <c r="E503" s="8" t="n"/>
      <c r="F503" s="9" t="n">
        <v>4265.6</v>
      </c>
      <c r="I503" s="10" t="inlineStr">
        <is>
          <t>EFECTIVO</t>
        </is>
      </c>
      <c r="J503" s="5" t="inlineStr">
        <is>
          <t>136 OSCAR REYNALDO LIMACHI SURCO</t>
        </is>
      </c>
    </row>
    <row r="504">
      <c r="A504" s="5" t="inlineStr">
        <is>
          <t>CCAJ-LP02/21/2023</t>
        </is>
      </c>
      <c r="B504" s="6" t="n">
        <v>44942.52054767361</v>
      </c>
      <c r="C504" s="5" t="inlineStr">
        <is>
          <t>3884 RIBANA RUTH REA RUEDA</t>
        </is>
      </c>
      <c r="D504" s="7" t="n"/>
      <c r="E504" s="8" t="n"/>
      <c r="F504" s="9" t="n">
        <v>2812</v>
      </c>
      <c r="I504" s="10" t="inlineStr">
        <is>
          <t>EFECTIVO</t>
        </is>
      </c>
      <c r="J504" s="5" t="inlineStr">
        <is>
          <t>266 SANTIAGO MACHACA CALCINA</t>
        </is>
      </c>
    </row>
    <row r="505">
      <c r="A505" s="5" t="inlineStr">
        <is>
          <t>CCAJ-LP02/21/2023</t>
        </is>
      </c>
      <c r="B505" s="6" t="n">
        <v>44942.52054767361</v>
      </c>
      <c r="C505" s="5" t="inlineStr">
        <is>
          <t>3884 RIBANA RUTH REA RUEDA</t>
        </is>
      </c>
      <c r="D505" s="7" t="n"/>
      <c r="E505" s="8" t="n"/>
      <c r="F505" s="9" t="n">
        <v>4715</v>
      </c>
      <c r="I505" s="10" t="inlineStr">
        <is>
          <t>EFECTIVO</t>
        </is>
      </c>
      <c r="J505" s="8" t="inlineStr">
        <is>
          <t>304 ALFREDO MENDOZA APAZA</t>
        </is>
      </c>
    </row>
    <row r="506">
      <c r="A506" s="5" t="inlineStr">
        <is>
          <t>CCAJ-LP02/21/2023</t>
        </is>
      </c>
      <c r="B506" s="6" t="n">
        <v>44942.52054767361</v>
      </c>
      <c r="C506" s="5" t="inlineStr">
        <is>
          <t>3884 RIBANA RUTH REA RUEDA</t>
        </is>
      </c>
      <c r="D506" s="7" t="n"/>
      <c r="E506" s="8" t="n"/>
      <c r="F506" s="9" t="n">
        <v>273</v>
      </c>
      <c r="I506" s="10" t="inlineStr">
        <is>
          <t>EFECTIVO</t>
        </is>
      </c>
      <c r="J506" s="5" t="inlineStr">
        <is>
          <t>584 FREDDY FEDERICO FLORES MARIN</t>
        </is>
      </c>
    </row>
    <row r="507">
      <c r="A507" s="5" t="inlineStr">
        <is>
          <t>CCAJ-LP02/21/2023</t>
        </is>
      </c>
      <c r="B507" s="6" t="n">
        <v>44942.52054767361</v>
      </c>
      <c r="C507" s="5" t="inlineStr">
        <is>
          <t>3884 RIBANA RUTH REA RUEDA</t>
        </is>
      </c>
      <c r="D507" s="7" t="n"/>
      <c r="E507" s="8" t="n"/>
      <c r="F507" s="9" t="n">
        <v>5970</v>
      </c>
      <c r="I507" s="10" t="inlineStr">
        <is>
          <t>EFECTIVO</t>
        </is>
      </c>
      <c r="J507" s="5" t="inlineStr">
        <is>
          <t>883 FRANKLIN CARDOZO RIVERA</t>
        </is>
      </c>
    </row>
    <row r="508">
      <c r="A508" s="5" t="inlineStr">
        <is>
          <t>CCAJ-LP02/21/2023</t>
        </is>
      </c>
      <c r="B508" s="6" t="n">
        <v>44942.52054767361</v>
      </c>
      <c r="C508" s="5" t="inlineStr">
        <is>
          <t>3884 RIBANA RUTH REA RUEDA</t>
        </is>
      </c>
      <c r="D508" s="7" t="n"/>
      <c r="E508" s="8" t="n"/>
      <c r="F508" s="9" t="n">
        <v>12039.4</v>
      </c>
      <c r="I508" s="10" t="inlineStr">
        <is>
          <t>EFECTIVO</t>
        </is>
      </c>
      <c r="J508" s="5" t="inlineStr">
        <is>
          <t>1116 VLADIMIR FRANZ ATAHUACHI RODRIGUEZ</t>
        </is>
      </c>
    </row>
    <row r="509">
      <c r="A509" s="5" t="inlineStr">
        <is>
          <t>CCAJ-LP02/21/2023</t>
        </is>
      </c>
      <c r="B509" s="6" t="n">
        <v>44942.52054767361</v>
      </c>
      <c r="C509" s="5" t="inlineStr">
        <is>
          <t>3884 RIBANA RUTH REA RUEDA</t>
        </is>
      </c>
      <c r="D509" s="7" t="n"/>
      <c r="E509" s="8" t="n"/>
      <c r="F509" s="9" t="n">
        <v>19900.7</v>
      </c>
      <c r="I509" s="10" t="inlineStr">
        <is>
          <t>EFECTIVO</t>
        </is>
      </c>
      <c r="J509" s="5" t="inlineStr">
        <is>
          <t>1180 JAIME RAMIRO CHACON PAREDES</t>
        </is>
      </c>
    </row>
    <row r="510">
      <c r="A510" s="5" t="inlineStr">
        <is>
          <t>CCAJ-LP02/21/2023</t>
        </is>
      </c>
      <c r="B510" s="6" t="n">
        <v>44942.52054767361</v>
      </c>
      <c r="C510" s="5" t="inlineStr">
        <is>
          <t>3884 RIBANA RUTH REA RUEDA</t>
        </is>
      </c>
      <c r="D510" s="7" t="n"/>
      <c r="E510" s="8" t="n"/>
      <c r="F510" s="9" t="n">
        <v>10945.8</v>
      </c>
      <c r="I510" s="10" t="inlineStr">
        <is>
          <t>EFECTIVO</t>
        </is>
      </c>
      <c r="J510" s="5" t="inlineStr">
        <is>
          <t>3052 JUAN JOSE MACHACA TORREZ</t>
        </is>
      </c>
    </row>
    <row r="511">
      <c r="A511" s="5" t="inlineStr">
        <is>
          <t>CCAJ-LP02/21/2023</t>
        </is>
      </c>
      <c r="B511" s="6" t="n">
        <v>44942.52054767361</v>
      </c>
      <c r="C511" s="5" t="inlineStr">
        <is>
          <t>3884 RIBANA RUTH REA RUEDA</t>
        </is>
      </c>
      <c r="D511" s="7" t="n"/>
      <c r="E511" s="8" t="n"/>
      <c r="F511" s="9" t="n">
        <v>6670.8</v>
      </c>
      <c r="I511" s="10" t="inlineStr">
        <is>
          <t>EFECTIVO</t>
        </is>
      </c>
      <c r="J511" s="8" t="inlineStr">
        <is>
          <t>2597 JOSE MAIDANA LP - T01</t>
        </is>
      </c>
    </row>
    <row r="512">
      <c r="A512" s="5" t="inlineStr">
        <is>
          <t>CCAJ-LP02/21/2023</t>
        </is>
      </c>
      <c r="B512" s="6" t="n">
        <v>44942.52054767361</v>
      </c>
      <c r="C512" s="5" t="inlineStr">
        <is>
          <t>3884 RIBANA RUTH REA RUEDA</t>
        </is>
      </c>
      <c r="D512" s="7" t="n"/>
      <c r="E512" s="8" t="n"/>
      <c r="F512" s="9" t="n">
        <v>3705.8</v>
      </c>
      <c r="I512" s="10" t="inlineStr">
        <is>
          <t>EFECTIVO</t>
        </is>
      </c>
      <c r="J512" s="8" t="inlineStr">
        <is>
          <t>2597 JOSE MAIDANA LP - T02</t>
        </is>
      </c>
    </row>
    <row r="513">
      <c r="A513" s="5" t="inlineStr">
        <is>
          <t>CCAJ-LP02/21/2023</t>
        </is>
      </c>
      <c r="B513" s="6" t="n">
        <v>44942.52054767361</v>
      </c>
      <c r="C513" s="5" t="inlineStr">
        <is>
          <t>3884 RIBANA RUTH REA RUEDA</t>
        </is>
      </c>
      <c r="D513" s="7" t="n"/>
      <c r="E513" s="8" t="n"/>
      <c r="F513" s="9" t="n">
        <v>11849.5</v>
      </c>
      <c r="I513" s="10" t="inlineStr">
        <is>
          <t>EFECTIVO</t>
        </is>
      </c>
      <c r="J513" s="8" t="inlineStr">
        <is>
          <t>2597 JOSE MAIDANA LP - T03</t>
        </is>
      </c>
    </row>
    <row r="514">
      <c r="A514" s="5" t="inlineStr">
        <is>
          <t>CCAJ-LP02/21/2023</t>
        </is>
      </c>
      <c r="B514" s="6" t="n">
        <v>44942.52054767361</v>
      </c>
      <c r="C514" s="5" t="inlineStr">
        <is>
          <t>3884 RIBANA RUTH REA RUEDA</t>
        </is>
      </c>
      <c r="D514" s="7" t="n"/>
      <c r="E514" s="8" t="n"/>
      <c r="F514" s="9" t="n">
        <v>5970.5</v>
      </c>
      <c r="I514" s="10" t="inlineStr">
        <is>
          <t>EFECTIVO</t>
        </is>
      </c>
      <c r="J514" s="8" t="inlineStr">
        <is>
          <t>2597 JOSE MAIDANA LP - T04</t>
        </is>
      </c>
    </row>
    <row r="515">
      <c r="A515" s="5" t="inlineStr">
        <is>
          <t>CCAJ-LP02/21/2023</t>
        </is>
      </c>
      <c r="B515" s="6" t="n">
        <v>44942.52054767361</v>
      </c>
      <c r="C515" s="5" t="inlineStr">
        <is>
          <t>3884 RIBANA RUTH REA RUEDA</t>
        </is>
      </c>
      <c r="D515" s="7" t="n"/>
      <c r="E515" s="8" t="n"/>
      <c r="F515" s="9" t="n">
        <v>15115.2</v>
      </c>
      <c r="I515" s="10" t="inlineStr">
        <is>
          <t>EFECTIVO</t>
        </is>
      </c>
      <c r="J515" s="8" t="inlineStr">
        <is>
          <t>2597 JOSE MAIDANA LP - T05</t>
        </is>
      </c>
    </row>
    <row r="516">
      <c r="A516" s="5" t="inlineStr">
        <is>
          <t>CCAJ-LP02/21/2023</t>
        </is>
      </c>
      <c r="B516" s="6" t="n">
        <v>44942.52054767361</v>
      </c>
      <c r="C516" s="5" t="inlineStr">
        <is>
          <t>3884 RIBANA RUTH REA RUEDA</t>
        </is>
      </c>
      <c r="D516" s="7" t="n"/>
      <c r="E516" s="8" t="n"/>
      <c r="F516" s="9" t="n">
        <v>11429.8</v>
      </c>
      <c r="I516" s="10" t="inlineStr">
        <is>
          <t>EFECTIVO</t>
        </is>
      </c>
      <c r="J516" s="8" t="inlineStr">
        <is>
          <t>2597 JOSE MAIDANA LP - T06</t>
        </is>
      </c>
    </row>
    <row r="517">
      <c r="A517" s="11" t="inlineStr">
        <is>
          <t>SAP</t>
        </is>
      </c>
      <c r="B517" s="3" t="n"/>
      <c r="C517" s="3" t="n"/>
      <c r="D517" s="7" t="n"/>
      <c r="E517" s="8" t="n"/>
      <c r="F517" s="31">
        <f>SUM(F501:G516)</f>
        <v/>
      </c>
      <c r="H517" s="9" t="n"/>
      <c r="I517" s="10" t="n"/>
      <c r="J517" s="5" t="n"/>
    </row>
    <row r="518" ht="15.75" customHeight="1">
      <c r="A518" s="13" t="inlineStr">
        <is>
          <t>FECHA</t>
        </is>
      </c>
      <c r="B518" s="13" t="inlineStr">
        <is>
          <t>CIERRE DE CAJA</t>
        </is>
      </c>
      <c r="C518" s="13" t="inlineStr">
        <is>
          <t>IMPORTE</t>
        </is>
      </c>
      <c r="D518" s="20" t="n">
        <v>112603428</v>
      </c>
      <c r="E518" s="27" t="inlineStr">
        <is>
          <t>ANULADO</t>
        </is>
      </c>
      <c r="H518" s="9" t="n"/>
      <c r="I518" s="10" t="n"/>
      <c r="J518" s="5" t="n"/>
    </row>
    <row r="519">
      <c r="A519" s="5" t="n"/>
      <c r="B519" s="6" t="n"/>
      <c r="C519" s="5" t="n"/>
      <c r="D519" s="7" t="n"/>
      <c r="E519" s="8" t="n"/>
      <c r="H519" s="9" t="n"/>
      <c r="I519" s="10" t="n"/>
      <c r="J519" s="5" t="n"/>
    </row>
    <row r="520">
      <c r="A520" s="34" t="inlineStr">
        <is>
          <t>CCAJ-LP02/21/2023 ANULADO POR ANULACION FACTURAS SIMSA S/G CORREO DEL 31/01/2023 REEMPLAZADO CON EL CCAJ-LP02/46/2023</t>
        </is>
      </c>
      <c r="B520" s="39" t="n"/>
      <c r="C520" s="34" t="n"/>
      <c r="D520" s="21" t="n"/>
      <c r="E520" s="51" t="n"/>
      <c r="F520" s="26" t="n"/>
      <c r="G520" s="26" t="n"/>
      <c r="H520" s="54" t="n"/>
      <c r="I520" s="10" t="n"/>
      <c r="J520" s="5" t="n"/>
    </row>
    <row r="521">
      <c r="A521" s="5" t="n"/>
      <c r="B521" s="6" t="n"/>
      <c r="C521" s="5" t="n"/>
      <c r="D521" s="7" t="n"/>
      <c r="E521" s="8" t="n"/>
      <c r="H521" s="9" t="n"/>
      <c r="I521" s="10" t="n"/>
      <c r="J521" s="5" t="n"/>
    </row>
    <row r="522">
      <c r="A522" s="5" t="inlineStr">
        <is>
          <t>CCAJ-LP02/22/202</t>
        </is>
      </c>
      <c r="B522" s="6" t="n">
        <v>44942.84601805556</v>
      </c>
      <c r="C522" s="5" t="inlineStr">
        <is>
          <t>3884 RIBANA RUTH REA RUEDA</t>
        </is>
      </c>
      <c r="D522" s="15" t="n">
        <v>511673194573</v>
      </c>
      <c r="E522" s="8" t="inlineStr">
        <is>
          <t>BISA-100070022</t>
        </is>
      </c>
      <c r="H522" s="9" t="n">
        <v>1681.32</v>
      </c>
      <c r="I522" s="5" t="inlineStr">
        <is>
          <t>DEPÓSITO BANCARIO</t>
        </is>
      </c>
      <c r="J522" s="5" t="inlineStr">
        <is>
          <t>2464 LUIS FERNANDO GUEVARA PECA</t>
        </is>
      </c>
    </row>
    <row r="523">
      <c r="A523" s="5" t="inlineStr">
        <is>
          <t>CCAJ-LP02/22/2023</t>
        </is>
      </c>
      <c r="B523" s="6" t="n">
        <v>44942.84601805556</v>
      </c>
      <c r="C523" s="5" t="inlineStr">
        <is>
          <t>3884 RIBANA RUTH REA RUEDA</t>
        </is>
      </c>
      <c r="D523" s="15" t="n">
        <v>45173175304</v>
      </c>
      <c r="E523" s="8" t="inlineStr">
        <is>
          <t>BISA-100070022</t>
        </is>
      </c>
      <c r="H523" s="9" t="n">
        <v>477.2</v>
      </c>
      <c r="I523" s="5" t="inlineStr">
        <is>
          <t>DEPÓSITO BANCARIO</t>
        </is>
      </c>
      <c r="J523" s="5" t="inlineStr">
        <is>
          <t>4276 CARLOS MARCELO REQUENA TERAN</t>
        </is>
      </c>
    </row>
    <row r="524">
      <c r="A524" s="5" t="inlineStr">
        <is>
          <t>CCAJ-LP02/22/2023</t>
        </is>
      </c>
      <c r="B524" s="6" t="n">
        <v>44942.84601805556</v>
      </c>
      <c r="C524" s="5" t="inlineStr">
        <is>
          <t>3884 RIBANA RUTH REA RUEDA</t>
        </is>
      </c>
      <c r="D524" s="15" t="n">
        <v>45123244491</v>
      </c>
      <c r="E524" s="8" t="inlineStr">
        <is>
          <t>BISA-100070022</t>
        </is>
      </c>
      <c r="H524" s="9" t="n">
        <v>2220</v>
      </c>
      <c r="I524" s="5" t="inlineStr">
        <is>
          <t>DEPÓSITO BANCARIO</t>
        </is>
      </c>
      <c r="J524" s="5" t="inlineStr">
        <is>
          <t>4190 JESUS FELCY MENDOZA CAHUANA</t>
        </is>
      </c>
    </row>
    <row r="525">
      <c r="A525" s="5" t="inlineStr">
        <is>
          <t>CCAJ-LP02/22/2023</t>
        </is>
      </c>
      <c r="B525" s="6" t="n">
        <v>44942.84601805556</v>
      </c>
      <c r="C525" s="5" t="inlineStr">
        <is>
          <t>3884 RIBANA RUTH REA RUEDA</t>
        </is>
      </c>
      <c r="D525" s="15" t="n">
        <v>51167319383</v>
      </c>
      <c r="E525" s="8" t="inlineStr">
        <is>
          <t>BISA-100070022</t>
        </is>
      </c>
      <c r="H525" s="9" t="n">
        <v>1829.35</v>
      </c>
      <c r="I525" s="5" t="inlineStr">
        <is>
          <t>DEPÓSITO BANCARIO</t>
        </is>
      </c>
      <c r="J525" s="5" t="inlineStr">
        <is>
          <t>2464 LUIS FERNANDO GUEVARA PECA</t>
        </is>
      </c>
    </row>
    <row r="526">
      <c r="A526" s="5" t="inlineStr">
        <is>
          <t>CCAJ-LP02/22/2023</t>
        </is>
      </c>
      <c r="B526" s="6" t="n">
        <v>44942.84601805556</v>
      </c>
      <c r="C526" s="5" t="inlineStr">
        <is>
          <t>3884 RIBANA RUTH REA RUEDA</t>
        </is>
      </c>
      <c r="D526" s="15" t="n">
        <v>511673193831</v>
      </c>
      <c r="E526" s="8" t="inlineStr">
        <is>
          <t>BISA-100070022</t>
        </is>
      </c>
      <c r="H526" s="9" t="n">
        <v>174.18</v>
      </c>
      <c r="I526" s="5" t="inlineStr">
        <is>
          <t>DEPÓSITO BANCARIO</t>
        </is>
      </c>
      <c r="J526" s="5" t="inlineStr">
        <is>
          <t>2464 LUIS FERNANDO GUEVARA PECA</t>
        </is>
      </c>
    </row>
    <row r="527">
      <c r="A527" s="5" t="inlineStr">
        <is>
          <t>CCAJ-LP02/22/2023</t>
        </is>
      </c>
      <c r="B527" s="6" t="n">
        <v>44942.84601805556</v>
      </c>
      <c r="C527" s="5" t="inlineStr">
        <is>
          <t>3884 RIBANA RUTH REA RUEDA</t>
        </is>
      </c>
      <c r="D527" s="15" t="n">
        <v>511673193832</v>
      </c>
      <c r="E527" s="8" t="inlineStr">
        <is>
          <t>BISA-100070022</t>
        </is>
      </c>
      <c r="H527" s="9" t="n">
        <v>726.74</v>
      </c>
      <c r="I527" s="5" t="inlineStr">
        <is>
          <t>DEPÓSITO BANCARIO</t>
        </is>
      </c>
      <c r="J527" s="5" t="inlineStr">
        <is>
          <t>2464 LUIS FERNANDO GUEVARA PECA</t>
        </is>
      </c>
    </row>
    <row r="528">
      <c r="A528" s="5" t="inlineStr">
        <is>
          <t>CCAJ-LP02/22/2023</t>
        </is>
      </c>
      <c r="B528" s="6" t="n">
        <v>44942.84601805556</v>
      </c>
      <c r="C528" s="5" t="inlineStr">
        <is>
          <t>3884 RIBANA RUTH REA RUEDA</t>
        </is>
      </c>
      <c r="D528" s="15" t="n">
        <v>511673193833</v>
      </c>
      <c r="E528" s="8" t="inlineStr">
        <is>
          <t>BISA-100070022</t>
        </is>
      </c>
      <c r="H528" s="9" t="n">
        <v>408.7</v>
      </c>
      <c r="I528" s="5" t="inlineStr">
        <is>
          <t>DEPÓSITO BANCARIO</t>
        </is>
      </c>
      <c r="J528" s="5" t="inlineStr">
        <is>
          <t>2464 LUIS FERNANDO GUEVARA PECA</t>
        </is>
      </c>
    </row>
    <row r="529">
      <c r="A529" s="5" t="inlineStr">
        <is>
          <t>CCAJ-LP02/22/2023</t>
        </is>
      </c>
      <c r="B529" s="6" t="n">
        <v>44942.84601805556</v>
      </c>
      <c r="C529" s="5" t="inlineStr">
        <is>
          <t>3884 RIBANA RUTH REA RUEDA</t>
        </is>
      </c>
      <c r="D529" s="15" t="n">
        <v>511673193834</v>
      </c>
      <c r="E529" s="8" t="inlineStr">
        <is>
          <t>BISA-100070022</t>
        </is>
      </c>
      <c r="H529" s="9" t="n">
        <v>178971.97</v>
      </c>
      <c r="I529" s="5" t="inlineStr">
        <is>
          <t>DEPÓSITO BANCARIO</t>
        </is>
      </c>
      <c r="J529" s="5" t="inlineStr">
        <is>
          <t>2464 LUIS FERNANDO GUEVARA PECA</t>
        </is>
      </c>
    </row>
    <row r="530">
      <c r="A530" s="5" t="inlineStr">
        <is>
          <t>CCAJ-LP02/22/2023</t>
        </is>
      </c>
      <c r="B530" s="6" t="n">
        <v>44942.84601805556</v>
      </c>
      <c r="C530" s="5" t="inlineStr">
        <is>
          <t>3884 RIBANA RUTH REA RUEDA</t>
        </is>
      </c>
      <c r="D530" s="15" t="n">
        <v>51217471672</v>
      </c>
      <c r="E530" s="8" t="inlineStr">
        <is>
          <t>BISA-100070022</t>
        </is>
      </c>
      <c r="H530" s="9" t="n">
        <v>4688</v>
      </c>
      <c r="I530" s="5" t="inlineStr">
        <is>
          <t>DEPÓSITO BANCARIO</t>
        </is>
      </c>
      <c r="J530" s="5" t="inlineStr">
        <is>
          <t>4276 CARLOS MARCELO REQUENA TERAN</t>
        </is>
      </c>
    </row>
    <row r="531">
      <c r="A531" s="5" t="inlineStr">
        <is>
          <t>CCAJ-LP02/22/2023</t>
        </is>
      </c>
      <c r="B531" s="6" t="n">
        <v>44942.84601805556</v>
      </c>
      <c r="C531" s="5" t="inlineStr">
        <is>
          <t>3884 RIBANA RUTH REA RUEDA</t>
        </is>
      </c>
      <c r="D531" s="7" t="n">
        <v>3090649825</v>
      </c>
      <c r="E531" s="5" t="inlineStr">
        <is>
          <t>BANCO UNION-10000020161539</t>
        </is>
      </c>
      <c r="H531" s="9" t="n">
        <v>243</v>
      </c>
      <c r="I531" s="5" t="inlineStr">
        <is>
          <t>DEPÓSITO BANCARIO</t>
        </is>
      </c>
      <c r="J531" s="5" t="inlineStr">
        <is>
          <t>2464 LUIS FERNANDO GUEVARA PECA</t>
        </is>
      </c>
    </row>
    <row r="532">
      <c r="A532" s="5" t="inlineStr">
        <is>
          <t>CCAJ-LP02/22/2023</t>
        </is>
      </c>
      <c r="B532" s="6" t="n">
        <v>44942.84601805556</v>
      </c>
      <c r="C532" s="5" t="inlineStr">
        <is>
          <t>3884 RIBANA RUTH REA RUEDA</t>
        </is>
      </c>
      <c r="D532" s="15" t="n">
        <v>30906498251</v>
      </c>
      <c r="E532" s="5" t="inlineStr">
        <is>
          <t>BANCO UNION-10000020161539</t>
        </is>
      </c>
      <c r="H532" s="9" t="n">
        <v>5591.93</v>
      </c>
      <c r="I532" s="5" t="inlineStr">
        <is>
          <t>DEPÓSITO BANCARIO</t>
        </is>
      </c>
      <c r="J532" s="5" t="inlineStr">
        <is>
          <t>2464 LUIS FERNANDO GUEVARA PECA</t>
        </is>
      </c>
    </row>
    <row r="533">
      <c r="A533" s="5" t="inlineStr">
        <is>
          <t>CCAJ-LP02/22/2023</t>
        </is>
      </c>
      <c r="B533" s="6" t="n">
        <v>44942.84601805556</v>
      </c>
      <c r="C533" s="5" t="inlineStr">
        <is>
          <t>3884 RIBANA RUTH REA RUEDA</t>
        </is>
      </c>
      <c r="D533" s="15" t="n">
        <v>30906498252</v>
      </c>
      <c r="E533" s="5" t="inlineStr">
        <is>
          <t>BANCO UNION-10000020161539</t>
        </is>
      </c>
      <c r="H533" s="9" t="n">
        <v>8591.07</v>
      </c>
      <c r="I533" s="5" t="inlineStr">
        <is>
          <t>DEPÓSITO BANCARIO</t>
        </is>
      </c>
      <c r="J533" s="5" t="inlineStr">
        <is>
          <t>2464 LUIS FERNANDO GUEVARA PECA</t>
        </is>
      </c>
    </row>
    <row r="534">
      <c r="A534" s="5" t="inlineStr">
        <is>
          <t>CCAJ-LP02/22/2023</t>
        </is>
      </c>
      <c r="B534" s="6" t="n">
        <v>44942.84601805556</v>
      </c>
      <c r="C534" s="5" t="inlineStr">
        <is>
          <t>3884 RIBANA RUTH REA RUEDA</t>
        </is>
      </c>
      <c r="D534" s="15" t="n">
        <v>45123247010</v>
      </c>
      <c r="E534" s="8" t="inlineStr">
        <is>
          <t>BISA-100070022</t>
        </is>
      </c>
      <c r="H534" s="9" t="n">
        <v>396</v>
      </c>
      <c r="I534" s="5" t="inlineStr">
        <is>
          <t>DEPÓSITO BANCARIO</t>
        </is>
      </c>
      <c r="J534" s="5" t="inlineStr">
        <is>
          <t>4276 CARLOS MARCELO REQUENA TERAN</t>
        </is>
      </c>
    </row>
    <row r="535">
      <c r="A535" s="5" t="inlineStr">
        <is>
          <t>CCAJ-LP02/22/2023</t>
        </is>
      </c>
      <c r="B535" s="6" t="n">
        <v>44942.84601805556</v>
      </c>
      <c r="C535" s="5" t="inlineStr">
        <is>
          <t>3884 RIBANA RUTH REA RUEDA</t>
        </is>
      </c>
      <c r="D535" s="15" t="n">
        <v>81790159336</v>
      </c>
      <c r="E535" s="8" t="inlineStr">
        <is>
          <t>BISA-100070022</t>
        </is>
      </c>
      <c r="H535" s="9" t="n">
        <v>708</v>
      </c>
      <c r="I535" s="5" t="inlineStr">
        <is>
          <t>DEPÓSITO BANCARIO</t>
        </is>
      </c>
      <c r="J535" s="5" t="inlineStr">
        <is>
          <t>4190 JESUS FELCY MENDOZA CAHUANA</t>
        </is>
      </c>
    </row>
    <row r="536">
      <c r="A536" s="5" t="inlineStr">
        <is>
          <t>CCAJ-LP02/22/2023</t>
        </is>
      </c>
      <c r="B536" s="6" t="n">
        <v>44942.84601805556</v>
      </c>
      <c r="C536" s="5" t="inlineStr">
        <is>
          <t>3884 RIBANA RUTH REA RUEDA</t>
        </is>
      </c>
      <c r="D536" s="7" t="n">
        <v>238494</v>
      </c>
      <c r="E536" s="8" t="inlineStr">
        <is>
          <t>BISA-100070022</t>
        </is>
      </c>
      <c r="H536" s="9" t="n">
        <v>640.02</v>
      </c>
      <c r="I536" s="5" t="inlineStr">
        <is>
          <t>DEPÓSITO BANCARIO</t>
        </is>
      </c>
      <c r="J536" s="5" t="inlineStr">
        <is>
          <t>4276 CARLOS MARCELO REQUENA TERAN</t>
        </is>
      </c>
    </row>
    <row r="537">
      <c r="A537" s="5" t="inlineStr">
        <is>
          <t>CCAJ-LP02/22/2023</t>
        </is>
      </c>
      <c r="B537" s="6" t="n">
        <v>44942.84601805556</v>
      </c>
      <c r="C537" s="5" t="inlineStr">
        <is>
          <t>3884 RIBANA RUTH REA RUEDA</t>
        </is>
      </c>
      <c r="D537" s="7" t="n">
        <v>238495</v>
      </c>
      <c r="E537" s="8" t="inlineStr">
        <is>
          <t>BISA-100070022</t>
        </is>
      </c>
      <c r="H537" s="9" t="n">
        <v>10203.1</v>
      </c>
      <c r="I537" s="5" t="inlineStr">
        <is>
          <t>DEPÓSITO BANCARIO</t>
        </is>
      </c>
      <c r="J537" s="5" t="inlineStr">
        <is>
          <t>4276 CARLOS MARCELO REQUENA TERAN</t>
        </is>
      </c>
    </row>
    <row r="538">
      <c r="A538" s="5" t="inlineStr">
        <is>
          <t>CCAJ-LP02/22/2023</t>
        </is>
      </c>
      <c r="B538" s="6" t="n">
        <v>44942.84601805556</v>
      </c>
      <c r="C538" s="5" t="inlineStr">
        <is>
          <t>3884 RIBANA RUTH REA RUEDA</t>
        </is>
      </c>
      <c r="D538" s="15" t="n">
        <v>51167319457</v>
      </c>
      <c r="E538" s="8" t="inlineStr">
        <is>
          <t>BISA-100070022</t>
        </is>
      </c>
      <c r="H538" s="9" t="n">
        <v>8050.57</v>
      </c>
      <c r="I538" s="5" t="inlineStr">
        <is>
          <t>DEPÓSITO BANCARIO</t>
        </is>
      </c>
      <c r="J538" s="5" t="inlineStr">
        <is>
          <t>2464 LUIS FERNANDO GUEVARA PECA</t>
        </is>
      </c>
    </row>
    <row r="539">
      <c r="A539" s="5" t="inlineStr">
        <is>
          <t>CCAJ-LP02/22/2023</t>
        </is>
      </c>
      <c r="B539" s="6" t="n">
        <v>44942.84601805556</v>
      </c>
      <c r="C539" s="5" t="inlineStr">
        <is>
          <t>3884 RIBANA RUTH REA RUEDA</t>
        </is>
      </c>
      <c r="D539" s="7" t="n">
        <v>238505</v>
      </c>
      <c r="E539" s="8" t="inlineStr">
        <is>
          <t>BISA-100070022</t>
        </is>
      </c>
      <c r="H539" s="9" t="n">
        <v>23400</v>
      </c>
      <c r="I539" s="5" t="inlineStr">
        <is>
          <t>DEPÓSITO BANCARIO</t>
        </is>
      </c>
      <c r="J539" s="5" t="inlineStr">
        <is>
          <t>4190 JESUS FELCY MENDOZA CAHUANA</t>
        </is>
      </c>
    </row>
    <row r="540">
      <c r="A540" s="5" t="inlineStr">
        <is>
          <t>CCAJ-LP02/22/2023</t>
        </is>
      </c>
      <c r="B540" s="6" t="n">
        <v>44942.84601805556</v>
      </c>
      <c r="C540" s="5" t="inlineStr">
        <is>
          <t>3884 RIBANA RUTH REA RUEDA</t>
        </is>
      </c>
      <c r="D540" s="7" t="n">
        <v>238506</v>
      </c>
      <c r="E540" s="8" t="inlineStr">
        <is>
          <t>BISA-100070022</t>
        </is>
      </c>
      <c r="H540" s="9" t="n">
        <v>0.7</v>
      </c>
      <c r="I540" s="5" t="inlineStr">
        <is>
          <t>DEPÓSITO BANCARIO</t>
        </is>
      </c>
      <c r="J540" s="5" t="inlineStr">
        <is>
          <t>4190 JESUS FELCY MENDOZA CAHUANA</t>
        </is>
      </c>
    </row>
    <row r="541">
      <c r="A541" s="5" t="inlineStr">
        <is>
          <t>CCAJ-LP02/22/2023</t>
        </is>
      </c>
      <c r="B541" s="6" t="n">
        <v>44942.84601805556</v>
      </c>
      <c r="C541" s="5" t="inlineStr">
        <is>
          <t>3884 RIBANA RUTH REA RUEDA</t>
        </is>
      </c>
      <c r="D541" s="7" t="n">
        <v>238504</v>
      </c>
      <c r="E541" s="8" t="inlineStr">
        <is>
          <t>BISA-100072017</t>
        </is>
      </c>
      <c r="H541" s="9" t="n">
        <v>696</v>
      </c>
      <c r="I541" s="5" t="inlineStr">
        <is>
          <t>DEPÓSITO BANCARIO</t>
        </is>
      </c>
      <c r="J541" s="5" t="inlineStr">
        <is>
          <t>4190 JESUS FELCY MENDOZA CAHUANA</t>
        </is>
      </c>
    </row>
    <row r="542">
      <c r="A542" s="5" t="inlineStr">
        <is>
          <t>CCAJ-LP02/22/2023</t>
        </is>
      </c>
      <c r="B542" s="6" t="n">
        <v>44942.84601805556</v>
      </c>
      <c r="C542" s="5" t="inlineStr">
        <is>
          <t>3884 RIBANA RUTH REA RUEDA</t>
        </is>
      </c>
      <c r="D542" s="15" t="n">
        <v>511673194571</v>
      </c>
      <c r="E542" s="8" t="inlineStr">
        <is>
          <t>BISA-100070022</t>
        </is>
      </c>
      <c r="H542" s="9" t="n">
        <v>16851.24</v>
      </c>
      <c r="I542" s="5" t="inlineStr">
        <is>
          <t>DEPÓSITO BANCARIO</t>
        </is>
      </c>
      <c r="J542" s="5" t="inlineStr">
        <is>
          <t>2464 LUIS FERNANDO GUEVARA PECA</t>
        </is>
      </c>
    </row>
    <row r="543">
      <c r="A543" s="5" t="inlineStr">
        <is>
          <t>CCAJ-LP02/22/2023</t>
        </is>
      </c>
      <c r="B543" s="6" t="n">
        <v>44942.84601805556</v>
      </c>
      <c r="C543" s="5" t="inlineStr">
        <is>
          <t>3884 RIBANA RUTH REA RUEDA</t>
        </is>
      </c>
      <c r="D543" s="15" t="n">
        <v>511673194572</v>
      </c>
      <c r="E543" s="8" t="inlineStr">
        <is>
          <t>BISA-100070022</t>
        </is>
      </c>
      <c r="H543" s="9" t="n">
        <v>3638.3</v>
      </c>
      <c r="I543" s="5" t="inlineStr">
        <is>
          <t>DEPÓSITO BANCARIO</t>
        </is>
      </c>
      <c r="J543" s="5" t="inlineStr">
        <is>
          <t>2464 LUIS FERNANDO GUEVARA PECA</t>
        </is>
      </c>
    </row>
    <row r="544">
      <c r="A544" s="5" t="inlineStr">
        <is>
          <t>CCAJ-LP02/22/2023</t>
        </is>
      </c>
      <c r="B544" s="6" t="n">
        <v>44942.84601805556</v>
      </c>
      <c r="C544" s="5" t="inlineStr">
        <is>
          <t>3884 RIBANA RUTH REA RUEDA</t>
        </is>
      </c>
      <c r="D544" s="15" t="n">
        <v>511673194574</v>
      </c>
      <c r="E544" s="8" t="inlineStr">
        <is>
          <t>BISA-100070022</t>
        </is>
      </c>
      <c r="H544" s="9" t="n">
        <v>7369.02</v>
      </c>
      <c r="I544" s="5" t="inlineStr">
        <is>
          <t>DEPÓSITO BANCARIO</t>
        </is>
      </c>
      <c r="J544" s="5" t="inlineStr">
        <is>
          <t>2464 LUIS FERNANDO GUEVARA PECA</t>
        </is>
      </c>
    </row>
    <row r="545">
      <c r="A545" s="5" t="inlineStr">
        <is>
          <t>CCAJ-LP02/22/2023</t>
        </is>
      </c>
      <c r="B545" s="6" t="n">
        <v>44942.84601805556</v>
      </c>
      <c r="C545" s="5" t="inlineStr">
        <is>
          <t>3884 RIBANA RUTH REA RUEDA</t>
        </is>
      </c>
      <c r="D545" s="15" t="n">
        <v>511673194575</v>
      </c>
      <c r="E545" s="8" t="inlineStr">
        <is>
          <t>BISA-100070022</t>
        </is>
      </c>
      <c r="H545" s="9" t="n">
        <v>5716.56</v>
      </c>
      <c r="I545" s="5" t="inlineStr">
        <is>
          <t>DEPÓSITO BANCARIO</t>
        </is>
      </c>
      <c r="J545" s="5" t="inlineStr">
        <is>
          <t>2464 LUIS FERNANDO GUEVARA PECA</t>
        </is>
      </c>
    </row>
    <row r="546">
      <c r="A546" s="5" t="inlineStr">
        <is>
          <t>CCAJ-LP02/22/2023</t>
        </is>
      </c>
      <c r="B546" s="6" t="n">
        <v>44942.84601805556</v>
      </c>
      <c r="C546" s="5" t="inlineStr">
        <is>
          <t>3884 RIBANA RUTH REA RUEDA</t>
        </is>
      </c>
      <c r="D546" s="15" t="n">
        <v>511673194576</v>
      </c>
      <c r="E546" s="8" t="inlineStr">
        <is>
          <t>BISA-100070022</t>
        </is>
      </c>
      <c r="H546" s="9" t="n">
        <v>913.12</v>
      </c>
      <c r="I546" s="5" t="inlineStr">
        <is>
          <t>DEPÓSITO BANCARIO</t>
        </is>
      </c>
      <c r="J546" s="5" t="inlineStr">
        <is>
          <t>2464 LUIS FERNANDO GUEVARA PECA</t>
        </is>
      </c>
    </row>
    <row r="547">
      <c r="A547" s="5" t="inlineStr">
        <is>
          <t>CCAJ-LP02/22/2023</t>
        </is>
      </c>
      <c r="B547" s="6" t="n">
        <v>44942.84601805556</v>
      </c>
      <c r="C547" s="5" t="inlineStr">
        <is>
          <t>3884 RIBANA RUTH REA RUEDA</t>
        </is>
      </c>
      <c r="D547" s="15" t="n">
        <v>511673194577</v>
      </c>
      <c r="E547" s="8" t="inlineStr">
        <is>
          <t>BISA-100070022</t>
        </is>
      </c>
      <c r="H547" s="9" t="n">
        <v>7141.91</v>
      </c>
      <c r="I547" s="5" t="inlineStr">
        <is>
          <t>DEPÓSITO BANCARIO</t>
        </is>
      </c>
      <c r="J547" s="5" t="inlineStr">
        <is>
          <t>2464 LUIS FERNANDO GUEVARA PECA</t>
        </is>
      </c>
    </row>
    <row r="548">
      <c r="A548" s="5" t="inlineStr">
        <is>
          <t>CCAJ-LP02/22/2023</t>
        </is>
      </c>
      <c r="B548" s="6" t="n">
        <v>44942.84601805556</v>
      </c>
      <c r="C548" s="5" t="inlineStr">
        <is>
          <t>3884 RIBANA RUTH REA RUEDA</t>
        </is>
      </c>
      <c r="D548" s="7" t="n"/>
      <c r="E548" s="8" t="n"/>
      <c r="F548" s="9" t="n">
        <v>5637.4</v>
      </c>
      <c r="I548" s="10" t="inlineStr">
        <is>
          <t>EFECTIVO</t>
        </is>
      </c>
      <c r="J548" s="8" t="inlineStr">
        <is>
          <t>108 GREGORIO RAMIREZ APAZA</t>
        </is>
      </c>
    </row>
    <row r="549">
      <c r="A549" s="5" t="inlineStr">
        <is>
          <t>CCAJ-LP02/22/2023</t>
        </is>
      </c>
      <c r="B549" s="6" t="n">
        <v>44942.84601805556</v>
      </c>
      <c r="C549" s="5" t="inlineStr">
        <is>
          <t>3884 RIBANA RUTH REA RUEDA</t>
        </is>
      </c>
      <c r="D549" s="7" t="n"/>
      <c r="E549" s="8" t="n"/>
      <c r="F549" s="9" t="n">
        <v>646</v>
      </c>
      <c r="I549" s="10" t="inlineStr">
        <is>
          <t>EFECTIVO</t>
        </is>
      </c>
      <c r="J549" s="5" t="inlineStr">
        <is>
          <t>266 SANTIAGO MACHACA CALCINA</t>
        </is>
      </c>
    </row>
    <row r="550">
      <c r="A550" s="5" t="inlineStr">
        <is>
          <t>CCAJ-LP02/22/2023</t>
        </is>
      </c>
      <c r="B550" s="6" t="n">
        <v>44942.84601805556</v>
      </c>
      <c r="C550" s="5" t="inlineStr">
        <is>
          <t>3884 RIBANA RUTH REA RUEDA</t>
        </is>
      </c>
      <c r="D550" s="7" t="n"/>
      <c r="E550" s="8" t="n"/>
      <c r="F550" s="9" t="n">
        <v>2079.7</v>
      </c>
      <c r="I550" s="10" t="inlineStr">
        <is>
          <t>EFECTIVO</t>
        </is>
      </c>
      <c r="J550" s="8" t="inlineStr">
        <is>
          <t>304 ALFREDO MENDOZA APAZA</t>
        </is>
      </c>
    </row>
    <row r="551">
      <c r="A551" s="5" t="inlineStr">
        <is>
          <t>CCAJ-LP02/22/2023</t>
        </is>
      </c>
      <c r="B551" s="6" t="n">
        <v>44942.84601805556</v>
      </c>
      <c r="C551" s="5" t="inlineStr">
        <is>
          <t>3884 RIBANA RUTH REA RUEDA</t>
        </is>
      </c>
      <c r="D551" s="7" t="n"/>
      <c r="E551" s="8" t="n"/>
      <c r="F551" s="9" t="n">
        <v>5632.7</v>
      </c>
      <c r="I551" s="10" t="inlineStr">
        <is>
          <t>EFECTIVO</t>
        </is>
      </c>
      <c r="J551" s="5" t="inlineStr">
        <is>
          <t>331 CARLOS ALFREDO GUTIERREZ HUANCA</t>
        </is>
      </c>
    </row>
    <row r="552">
      <c r="A552" s="5" t="inlineStr">
        <is>
          <t>CCAJ-LP02/22/2023</t>
        </is>
      </c>
      <c r="B552" s="6" t="n">
        <v>44942.84601805556</v>
      </c>
      <c r="C552" s="5" t="inlineStr">
        <is>
          <t>3884 RIBANA RUTH REA RUEDA</t>
        </is>
      </c>
      <c r="D552" s="7" t="n"/>
      <c r="E552" s="8" t="n"/>
      <c r="F552" s="9" t="n">
        <v>8621.799999999999</v>
      </c>
      <c r="I552" s="10" t="inlineStr">
        <is>
          <t>EFECTIVO</t>
        </is>
      </c>
      <c r="J552" s="5" t="inlineStr">
        <is>
          <t>584 FREDDY FEDERICO FLORES MARIN</t>
        </is>
      </c>
    </row>
    <row r="553">
      <c r="A553" s="5" t="inlineStr">
        <is>
          <t>CCAJ-LP02/22/2023</t>
        </is>
      </c>
      <c r="B553" s="6" t="n">
        <v>44942.84601805556</v>
      </c>
      <c r="C553" s="5" t="inlineStr">
        <is>
          <t>3884 RIBANA RUTH REA RUEDA</t>
        </is>
      </c>
      <c r="D553" s="7" t="n"/>
      <c r="E553" s="8" t="n"/>
      <c r="F553" s="9" t="n">
        <v>5199.9</v>
      </c>
      <c r="I553" s="10" t="inlineStr">
        <is>
          <t>EFECTIVO</t>
        </is>
      </c>
      <c r="J553" s="5" t="inlineStr">
        <is>
          <t>1116 VLADIMIR FRANZ ATAHUACHI RODRIGUEZ</t>
        </is>
      </c>
    </row>
    <row r="554">
      <c r="A554" s="5" t="inlineStr">
        <is>
          <t>CCAJ-LP02/22/2023</t>
        </is>
      </c>
      <c r="B554" s="6" t="n">
        <v>44942.84601805556</v>
      </c>
      <c r="C554" s="5" t="inlineStr">
        <is>
          <t>3884 RIBANA RUTH REA RUEDA</t>
        </is>
      </c>
      <c r="D554" s="7" t="n"/>
      <c r="E554" s="8" t="n"/>
      <c r="F554" s="9" t="n">
        <v>3973.7</v>
      </c>
      <c r="I554" s="10" t="inlineStr">
        <is>
          <t>EFECTIVO</t>
        </is>
      </c>
      <c r="J554" s="5" t="inlineStr">
        <is>
          <t>1180 JAIME RAMIRO CHACON PAREDES</t>
        </is>
      </c>
    </row>
    <row r="555">
      <c r="A555" s="5" t="inlineStr">
        <is>
          <t>CCAJ-LP02/22/2023</t>
        </is>
      </c>
      <c r="B555" s="6" t="n">
        <v>44942.84601805556</v>
      </c>
      <c r="C555" s="5" t="inlineStr">
        <is>
          <t>3884 RIBANA RUTH REA RUEDA</t>
        </is>
      </c>
      <c r="D555" s="7" t="n"/>
      <c r="E555" s="8" t="n"/>
      <c r="F555" s="9" t="n">
        <v>8921.700000000001</v>
      </c>
      <c r="I555" s="10" t="inlineStr">
        <is>
          <t>EFECTIVO</t>
        </is>
      </c>
      <c r="J555" s="5" t="inlineStr">
        <is>
          <t>3052 JUAN JOSE MACHACA TORREZ</t>
        </is>
      </c>
    </row>
    <row r="556">
      <c r="A556" s="5" t="inlineStr">
        <is>
          <t>CCAJ-LP02/22/2023</t>
        </is>
      </c>
      <c r="B556" s="6" t="n">
        <v>44942.84601805556</v>
      </c>
      <c r="C556" s="5" t="inlineStr">
        <is>
          <t>3884 RIBANA RUTH REA RUEDA</t>
        </is>
      </c>
      <c r="D556" s="7" t="n"/>
      <c r="E556" s="8" t="n"/>
      <c r="F556" s="9" t="n">
        <v>3579.9</v>
      </c>
      <c r="I556" s="10" t="inlineStr">
        <is>
          <t>EFECTIVO</t>
        </is>
      </c>
      <c r="J556" s="8" t="inlineStr">
        <is>
          <t>2597 JOSE MAIDANA LP - T01</t>
        </is>
      </c>
    </row>
    <row r="557">
      <c r="A557" s="5" t="inlineStr">
        <is>
          <t>CCAJ-LP02/22/2023</t>
        </is>
      </c>
      <c r="B557" s="6" t="n">
        <v>44942.84601805556</v>
      </c>
      <c r="C557" s="5" t="inlineStr">
        <is>
          <t>3884 RIBANA RUTH REA RUEDA</t>
        </is>
      </c>
      <c r="D557" s="7" t="n"/>
      <c r="E557" s="8" t="n"/>
      <c r="F557" s="9" t="n">
        <v>4769.7</v>
      </c>
      <c r="I557" s="10" t="inlineStr">
        <is>
          <t>EFECTIVO</t>
        </is>
      </c>
      <c r="J557" s="8" t="inlineStr">
        <is>
          <t>2597 JOSE MAIDANA LP - T02</t>
        </is>
      </c>
    </row>
    <row r="558">
      <c r="A558" s="5" t="inlineStr">
        <is>
          <t>CCAJ-LP02/22/2023</t>
        </is>
      </c>
      <c r="B558" s="6" t="n">
        <v>44942.84601805556</v>
      </c>
      <c r="C558" s="5" t="inlineStr">
        <is>
          <t>3884 RIBANA RUTH REA RUEDA</t>
        </is>
      </c>
      <c r="D558" s="7" t="n"/>
      <c r="E558" s="8" t="n"/>
      <c r="F558" s="9" t="n">
        <v>6866.5</v>
      </c>
      <c r="I558" s="10" t="inlineStr">
        <is>
          <t>EFECTIVO</t>
        </is>
      </c>
      <c r="J558" s="8" t="inlineStr">
        <is>
          <t>2597 JOSE MAIDANA LP - T03</t>
        </is>
      </c>
    </row>
    <row r="559">
      <c r="A559" s="5" t="inlineStr">
        <is>
          <t>CCAJ-LP02/22/2023</t>
        </is>
      </c>
      <c r="B559" s="6" t="n">
        <v>44942.84601805556</v>
      </c>
      <c r="C559" s="5" t="inlineStr">
        <is>
          <t>3884 RIBANA RUTH REA RUEDA</t>
        </is>
      </c>
      <c r="D559" s="7" t="n"/>
      <c r="E559" s="8" t="n"/>
      <c r="F559" s="9" t="n">
        <v>5711</v>
      </c>
      <c r="I559" s="10" t="inlineStr">
        <is>
          <t>EFECTIVO</t>
        </is>
      </c>
      <c r="J559" s="8" t="inlineStr">
        <is>
          <t>2597 JOSE MAIDANA LP - T04</t>
        </is>
      </c>
    </row>
    <row r="560">
      <c r="A560" s="5" t="inlineStr">
        <is>
          <t>CCAJ-LP02/22/2023</t>
        </is>
      </c>
      <c r="B560" s="6" t="n">
        <v>44942.84601805556</v>
      </c>
      <c r="C560" s="5" t="inlineStr">
        <is>
          <t>3884 RIBANA RUTH REA RUEDA</t>
        </is>
      </c>
      <c r="D560" s="7" t="n"/>
      <c r="E560" s="8" t="n"/>
      <c r="F560" s="9" t="n">
        <v>8867.299999999999</v>
      </c>
      <c r="I560" s="10" t="inlineStr">
        <is>
          <t>EFECTIVO</t>
        </is>
      </c>
      <c r="J560" s="8" t="inlineStr">
        <is>
          <t>2597 JOSE MAIDANA LP - T05</t>
        </is>
      </c>
    </row>
    <row r="561">
      <c r="A561" s="11" t="inlineStr">
        <is>
          <t>SAP</t>
        </is>
      </c>
      <c r="B561" s="3" t="n"/>
      <c r="C561" s="3" t="n"/>
      <c r="D561" s="7" t="n"/>
      <c r="E561" s="8" t="n"/>
      <c r="F561" s="31">
        <f>SUM(F522:G560)</f>
        <v/>
      </c>
      <c r="H561" s="9" t="n"/>
      <c r="I561" s="10" t="n"/>
      <c r="J561" s="5" t="n"/>
    </row>
    <row r="562" ht="15.75" customHeight="1">
      <c r="A562" s="13" t="inlineStr">
        <is>
          <t>FECHA</t>
        </is>
      </c>
      <c r="B562" s="13" t="inlineStr">
        <is>
          <t>CIERRE DE CAJA</t>
        </is>
      </c>
      <c r="C562" s="13" t="inlineStr">
        <is>
          <t>IMPORTE</t>
        </is>
      </c>
      <c r="D562" s="14" t="n">
        <v>112610017</v>
      </c>
      <c r="E562" s="8" t="n"/>
      <c r="H562" s="9" t="n"/>
      <c r="I562" s="10" t="n"/>
      <c r="J562" s="5" t="n"/>
    </row>
    <row r="563">
      <c r="A563" s="5" t="n"/>
      <c r="B563" s="6" t="n"/>
      <c r="C563" s="5" t="n"/>
      <c r="D563" s="7" t="n"/>
      <c r="E563" s="8" t="n"/>
      <c r="H563" s="9" t="n"/>
      <c r="I563" s="10" t="n"/>
      <c r="J563" s="5" t="n"/>
    </row>
    <row r="564"/>
    <row r="565">
      <c r="A565" s="1" t="inlineStr">
        <is>
          <t>Cierre Caja</t>
        </is>
      </c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</row>
    <row r="566">
      <c r="A566" s="3" t="inlineStr">
        <is>
          <t>Del 17/01/2022</t>
        </is>
      </c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</row>
    <row r="567">
      <c r="A567" s="74" t="inlineStr">
        <is>
          <t>Cierre Caja</t>
        </is>
      </c>
      <c r="B567" s="74" t="inlineStr">
        <is>
          <t>Fecha</t>
        </is>
      </c>
      <c r="C567" s="74" t="inlineStr">
        <is>
          <t>Cajero</t>
        </is>
      </c>
      <c r="D567" s="74" t="inlineStr">
        <is>
          <t>Nro Voucher</t>
        </is>
      </c>
      <c r="E567" s="74" t="inlineStr">
        <is>
          <t>Nro Cuenta</t>
        </is>
      </c>
      <c r="F567" s="74" t="inlineStr">
        <is>
          <t>Tipo Ingreso</t>
        </is>
      </c>
      <c r="G567" s="75" t="n"/>
      <c r="H567" s="76" t="n"/>
      <c r="I567" s="74" t="inlineStr">
        <is>
          <t>TIPO DE INGRESO</t>
        </is>
      </c>
      <c r="J567" s="74" t="inlineStr">
        <is>
          <t>Cobrador</t>
        </is>
      </c>
    </row>
    <row r="568">
      <c r="A568" s="77" t="n"/>
      <c r="B568" s="77" t="n"/>
      <c r="C568" s="77" t="n"/>
      <c r="D568" s="77" t="n"/>
      <c r="E568" s="77" t="n"/>
      <c r="F568" s="4" t="inlineStr">
        <is>
          <t>EFECTIVO</t>
        </is>
      </c>
      <c r="G568" s="4" t="inlineStr">
        <is>
          <t>CHEQUE</t>
        </is>
      </c>
      <c r="H568" s="4" t="inlineStr">
        <is>
          <t>TRANSFERENCIA</t>
        </is>
      </c>
      <c r="I568" s="77" t="n"/>
      <c r="J568" s="77" t="n"/>
    </row>
    <row r="569">
      <c r="A569" s="5" t="inlineStr">
        <is>
          <t>CCAJ-LP02/23/2023</t>
        </is>
      </c>
      <c r="B569" s="6" t="n">
        <v>44943.41092325231</v>
      </c>
      <c r="C569" s="5" t="inlineStr">
        <is>
          <t>3884 RIBANA RUTH REA RUEDA</t>
        </is>
      </c>
      <c r="D569" s="10" t="n"/>
      <c r="E569" s="8" t="n"/>
      <c r="F569" s="9" t="n">
        <v>5714.3</v>
      </c>
      <c r="I569" s="10" t="inlineStr">
        <is>
          <t>EFECTIVO</t>
        </is>
      </c>
      <c r="J569" s="5" t="inlineStr">
        <is>
          <t>136 OSCAR REYNALDO LIMACHI SURCO</t>
        </is>
      </c>
    </row>
    <row r="570">
      <c r="A570" s="5" t="inlineStr">
        <is>
          <t>CCAJ-LP02/23/2023</t>
        </is>
      </c>
      <c r="B570" s="6" t="n">
        <v>44943.41092325231</v>
      </c>
      <c r="C570" s="5" t="inlineStr">
        <is>
          <t>3884 RIBANA RUTH REA RUEDA</t>
        </is>
      </c>
      <c r="D570" s="10" t="n"/>
      <c r="E570" s="8" t="n"/>
      <c r="F570" s="9" t="n">
        <v>11513.5</v>
      </c>
      <c r="I570" s="10" t="inlineStr">
        <is>
          <t>EFECTIVO</t>
        </is>
      </c>
      <c r="J570" s="5" t="inlineStr">
        <is>
          <t>883 FRANKLIN CARDOZO RIVERA</t>
        </is>
      </c>
    </row>
    <row r="571">
      <c r="A571" s="11" t="inlineStr">
        <is>
          <t>SAP</t>
        </is>
      </c>
      <c r="B571" s="3" t="n"/>
      <c r="C571" s="3" t="n"/>
      <c r="D571" s="7" t="n"/>
      <c r="E571" s="8" t="n"/>
      <c r="F571" s="31">
        <f>SUM(F569:G570)</f>
        <v/>
      </c>
      <c r="G571" s="9" t="n"/>
      <c r="I571" s="10" t="n"/>
      <c r="J571" s="5" t="n"/>
    </row>
    <row r="572" ht="15.75" customHeight="1">
      <c r="A572" s="13" t="inlineStr">
        <is>
          <t>FECHA</t>
        </is>
      </c>
      <c r="B572" s="13" t="inlineStr">
        <is>
          <t>CIERRE DE CAJA</t>
        </is>
      </c>
      <c r="C572" s="13" t="inlineStr">
        <is>
          <t>IMPORTE</t>
        </is>
      </c>
      <c r="D572" s="14" t="n">
        <v>112610020</v>
      </c>
      <c r="E572" s="8" t="n"/>
      <c r="G572" s="9" t="n"/>
      <c r="I572" s="10" t="n"/>
      <c r="J572" s="5" t="n"/>
    </row>
    <row r="573">
      <c r="A573" s="5" t="n"/>
      <c r="B573" s="6" t="n"/>
      <c r="C573" s="5" t="n"/>
      <c r="D573" s="7" t="n"/>
      <c r="E573" s="8" t="n"/>
      <c r="G573" s="9" t="n"/>
      <c r="I573" s="10" t="n"/>
      <c r="J573" s="5" t="n"/>
    </row>
    <row r="574">
      <c r="A574" s="5" t="n"/>
      <c r="B574" s="6" t="n"/>
      <c r="C574" s="5" t="n"/>
      <c r="D574" s="7" t="n"/>
      <c r="E574" s="8" t="n"/>
      <c r="G574" s="9" t="n"/>
      <c r="I574" s="10" t="n"/>
      <c r="J574" s="5" t="n"/>
    </row>
    <row r="575">
      <c r="A575" s="5" t="inlineStr">
        <is>
          <t>CCAJ-LP02/24/2023</t>
        </is>
      </c>
      <c r="B575" s="6" t="n">
        <v>44943.71576673611</v>
      </c>
      <c r="C575" s="5" t="inlineStr">
        <is>
          <t>3884 RIBANA RUTH REA RUEDA</t>
        </is>
      </c>
      <c r="D575" s="15" t="n">
        <v>451331090661</v>
      </c>
      <c r="E575" s="5" t="inlineStr">
        <is>
          <t>BANCO INDUSTRIAL-100070049</t>
        </is>
      </c>
      <c r="H575" s="9" t="n">
        <v>611.0700000000001</v>
      </c>
      <c r="I575" s="5" t="inlineStr">
        <is>
          <t>DEPÓSITO BANCARIO</t>
        </is>
      </c>
      <c r="J575" s="5" t="inlineStr">
        <is>
          <t>4276 CARLOS MARCELO REQUENA TERAN</t>
        </is>
      </c>
    </row>
    <row r="576">
      <c r="A576" s="5" t="inlineStr">
        <is>
          <t>CCAJ-LP02/24/2023</t>
        </is>
      </c>
      <c r="B576" s="6" t="n">
        <v>44943.71576673611</v>
      </c>
      <c r="C576" s="5" t="inlineStr">
        <is>
          <t>3884 RIBANA RUTH REA RUEDA</t>
        </is>
      </c>
      <c r="D576" s="15" t="n">
        <v>45133109066</v>
      </c>
      <c r="E576" s="5" t="inlineStr">
        <is>
          <t>BANCO INDUSTRIAL-100070049</t>
        </is>
      </c>
      <c r="H576" s="9" t="n">
        <v>714.23</v>
      </c>
      <c r="I576" s="5" t="inlineStr">
        <is>
          <t>DEPÓSITO BANCARIO</t>
        </is>
      </c>
      <c r="J576" s="5" t="inlineStr">
        <is>
          <t>4276 CARLOS MARCELO REQUENA TERAN</t>
        </is>
      </c>
    </row>
    <row r="577">
      <c r="A577" s="5" t="inlineStr">
        <is>
          <t>CCAJ-LP02/24/2023</t>
        </is>
      </c>
      <c r="B577" s="6" t="n">
        <v>44943.71576673611</v>
      </c>
      <c r="C577" s="5" t="inlineStr">
        <is>
          <t>3884 RIBANA RUTH REA RUEDA</t>
        </is>
      </c>
      <c r="D577" s="15" t="n">
        <v>45123246710</v>
      </c>
      <c r="E577" s="5" t="inlineStr">
        <is>
          <t>BANCO INDUSTRIAL-100070049</t>
        </is>
      </c>
      <c r="H577" s="9" t="n">
        <v>897.46</v>
      </c>
      <c r="I577" s="5" t="inlineStr">
        <is>
          <t>DEPÓSITO BANCARIO</t>
        </is>
      </c>
      <c r="J577" s="5" t="inlineStr">
        <is>
          <t>2464 LUIS FERNANDO GUEVARA PECA</t>
        </is>
      </c>
    </row>
    <row r="578">
      <c r="A578" s="5" t="inlineStr">
        <is>
          <t>CCAJ-LP02/24/2023</t>
        </is>
      </c>
      <c r="B578" s="6" t="n">
        <v>44943.71576673611</v>
      </c>
      <c r="C578" s="5" t="inlineStr">
        <is>
          <t>3884 RIBANA RUTH REA RUEDA</t>
        </is>
      </c>
      <c r="D578" s="15" t="n">
        <v>451232467101</v>
      </c>
      <c r="E578" s="5" t="inlineStr">
        <is>
          <t>BANCO INDUSTRIAL-100070049</t>
        </is>
      </c>
      <c r="H578" s="9" t="n">
        <v>926.54</v>
      </c>
      <c r="I578" s="5" t="inlineStr">
        <is>
          <t>DEPÓSITO BANCARIO</t>
        </is>
      </c>
      <c r="J578" s="5" t="inlineStr">
        <is>
          <t>2464 LUIS FERNANDO GUEVARA PECA</t>
        </is>
      </c>
    </row>
    <row r="579">
      <c r="A579" s="5" t="inlineStr">
        <is>
          <t>CCAJ-LP02/24/2023</t>
        </is>
      </c>
      <c r="B579" s="6" t="n">
        <v>44943.71576673611</v>
      </c>
      <c r="C579" s="5" t="inlineStr">
        <is>
          <t>3884 RIBANA RUTH REA RUEDA</t>
        </is>
      </c>
      <c r="D579" s="15" t="n">
        <v>45113267053</v>
      </c>
      <c r="E579" s="8" t="inlineStr">
        <is>
          <t>BISA-100070022</t>
        </is>
      </c>
      <c r="H579" s="9" t="n">
        <v>1999.93</v>
      </c>
      <c r="I579" s="5" t="inlineStr">
        <is>
          <t>DEPÓSITO BANCARIO</t>
        </is>
      </c>
      <c r="J579" s="5" t="inlineStr">
        <is>
          <t>4276 CARLOS MARCELO REQUENA TERAN</t>
        </is>
      </c>
    </row>
    <row r="580">
      <c r="A580" s="5" t="inlineStr">
        <is>
          <t>CCAJ-LP02/24/2023</t>
        </is>
      </c>
      <c r="B580" s="6" t="n">
        <v>44943.71576673611</v>
      </c>
      <c r="C580" s="5" t="inlineStr">
        <is>
          <t>3884 RIBANA RUTH REA RUEDA</t>
        </is>
      </c>
      <c r="D580" s="15" t="n">
        <v>89940717396</v>
      </c>
      <c r="E580" s="8" t="inlineStr">
        <is>
          <t>BISA-100070022</t>
        </is>
      </c>
      <c r="H580" s="9" t="n">
        <v>707.5599999999999</v>
      </c>
      <c r="I580" s="5" t="inlineStr">
        <is>
          <t>DEPÓSITO BANCARIO</t>
        </is>
      </c>
      <c r="J580" s="5" t="inlineStr">
        <is>
          <t>2464 LUIS FERNANDO GUEVARA PECA</t>
        </is>
      </c>
    </row>
    <row r="581">
      <c r="A581" s="5" t="inlineStr">
        <is>
          <t>CCAJ-LP02/24/2023</t>
        </is>
      </c>
      <c r="B581" s="6" t="n">
        <v>44943.71576673611</v>
      </c>
      <c r="C581" s="5" t="inlineStr">
        <is>
          <t>3884 RIBANA RUTH REA RUEDA</t>
        </is>
      </c>
      <c r="D581" s="15" t="n">
        <v>89940717397</v>
      </c>
      <c r="E581" s="8" t="inlineStr">
        <is>
          <t>BISA-100070022</t>
        </is>
      </c>
      <c r="H581" s="9" t="n">
        <v>876.9</v>
      </c>
      <c r="I581" s="5" t="inlineStr">
        <is>
          <t>DEPÓSITO BANCARIO</t>
        </is>
      </c>
      <c r="J581" s="5" t="inlineStr">
        <is>
          <t>2464 LUIS FERNANDO GUEVARA PECA</t>
        </is>
      </c>
    </row>
    <row r="582">
      <c r="A582" s="5" t="inlineStr">
        <is>
          <t>CCAJ-LP02/24/2023</t>
        </is>
      </c>
      <c r="B582" s="6" t="n">
        <v>44943.71576673611</v>
      </c>
      <c r="C582" s="5" t="inlineStr">
        <is>
          <t>3884 RIBANA RUTH REA RUEDA</t>
        </is>
      </c>
      <c r="D582" s="15" t="n">
        <v>45143481439</v>
      </c>
      <c r="E582" s="8" t="inlineStr">
        <is>
          <t>BISA-100070022</t>
        </is>
      </c>
      <c r="H582" s="9" t="n">
        <v>27.6</v>
      </c>
      <c r="I582" s="5" t="inlineStr">
        <is>
          <t>DEPÓSITO BANCARIO</t>
        </is>
      </c>
      <c r="J582" s="5" t="inlineStr">
        <is>
          <t>2464 LUIS FERNANDO GUEVARA PECA</t>
        </is>
      </c>
    </row>
    <row r="583">
      <c r="A583" s="5" t="inlineStr">
        <is>
          <t>CCAJ-LP02/24/2023</t>
        </is>
      </c>
      <c r="B583" s="6" t="n">
        <v>44943.71576673611</v>
      </c>
      <c r="C583" s="5" t="inlineStr">
        <is>
          <t>3884 RIBANA RUTH REA RUEDA</t>
        </is>
      </c>
      <c r="D583" s="15" t="n">
        <v>51517386091</v>
      </c>
      <c r="E583" s="8" t="inlineStr">
        <is>
          <t>BISA-100070022</t>
        </is>
      </c>
      <c r="H583" s="9" t="n">
        <v>464.4</v>
      </c>
      <c r="I583" s="5" t="inlineStr">
        <is>
          <t>DEPÓSITO BANCARIO</t>
        </is>
      </c>
      <c r="J583" s="5" t="inlineStr">
        <is>
          <t>4190 JESUS FELCY MENDOZA CAHUANA</t>
        </is>
      </c>
    </row>
    <row r="584">
      <c r="A584" s="5" t="inlineStr">
        <is>
          <t>CCAJ-LP02/24/2023</t>
        </is>
      </c>
      <c r="B584" s="6" t="n">
        <v>44943.71576673611</v>
      </c>
      <c r="C584" s="5" t="inlineStr">
        <is>
          <t>3884 RIBANA RUTH REA RUEDA</t>
        </is>
      </c>
      <c r="D584" s="7" t="n">
        <v>139271</v>
      </c>
      <c r="E584" s="8" t="inlineStr">
        <is>
          <t>BISA-100070022</t>
        </is>
      </c>
      <c r="H584" s="9" t="n">
        <v>28633.8</v>
      </c>
      <c r="I584" s="5" t="inlineStr">
        <is>
          <t>DEPÓSITO BANCARIO</t>
        </is>
      </c>
      <c r="J584" s="5" t="inlineStr">
        <is>
          <t>4190 JESUS FELCY MENDOZA CAHUANA</t>
        </is>
      </c>
    </row>
    <row r="585">
      <c r="A585" s="5" t="inlineStr">
        <is>
          <t>CCAJ-LP02/24/2023</t>
        </is>
      </c>
      <c r="B585" s="6" t="n">
        <v>44943.71576673611</v>
      </c>
      <c r="C585" s="5" t="inlineStr">
        <is>
          <t>3884 RIBANA RUTH REA RUEDA</t>
        </is>
      </c>
      <c r="D585" s="15" t="n">
        <v>45173177913</v>
      </c>
      <c r="E585" s="8" t="inlineStr">
        <is>
          <t>BISA-100070022</t>
        </is>
      </c>
      <c r="H585" s="9" t="n">
        <v>1072</v>
      </c>
      <c r="I585" s="5" t="inlineStr">
        <is>
          <t>DEPÓSITO BANCARIO</t>
        </is>
      </c>
      <c r="J585" s="5" t="inlineStr">
        <is>
          <t>2464 LUIS FERNANDO GUEVARA PECA</t>
        </is>
      </c>
    </row>
    <row r="586">
      <c r="A586" s="5" t="inlineStr">
        <is>
          <t>CCAJ-LP02/24/2023</t>
        </is>
      </c>
      <c r="B586" s="6" t="n">
        <v>44943.71576673611</v>
      </c>
      <c r="C586" s="5" t="inlineStr">
        <is>
          <t>3884 RIBANA RUTH REA RUEDA</t>
        </is>
      </c>
      <c r="D586" s="7" t="n">
        <v>139275</v>
      </c>
      <c r="E586" s="8" t="inlineStr">
        <is>
          <t>BISA-100070022</t>
        </is>
      </c>
      <c r="H586" s="9" t="n">
        <v>14125.6</v>
      </c>
      <c r="I586" s="5" t="inlineStr">
        <is>
          <t>DEPÓSITO BANCARIO</t>
        </is>
      </c>
      <c r="J586" s="5" t="inlineStr">
        <is>
          <t>4276 CARLOS MARCELO REQUENA TERAN</t>
        </is>
      </c>
    </row>
    <row r="587">
      <c r="A587" s="5" t="inlineStr">
        <is>
          <t>CCAJ-LP02/24/2023</t>
        </is>
      </c>
      <c r="B587" s="6" t="n">
        <v>44943.71576673611</v>
      </c>
      <c r="C587" s="5" t="inlineStr">
        <is>
          <t>3884 RIBANA RUTH REA RUEDA</t>
        </is>
      </c>
      <c r="D587" s="7" t="n"/>
      <c r="E587" s="8" t="n"/>
      <c r="F587" s="9" t="n">
        <v>6418.7</v>
      </c>
      <c r="I587" s="10" t="inlineStr">
        <is>
          <t>EFECTIVO</t>
        </is>
      </c>
      <c r="J587" s="8" t="inlineStr">
        <is>
          <t>108 GREGORIO RAMIREZ APAZA</t>
        </is>
      </c>
    </row>
    <row r="588">
      <c r="A588" s="5" t="inlineStr">
        <is>
          <t>CCAJ-LP02/24/2023</t>
        </is>
      </c>
      <c r="B588" s="6" t="n">
        <v>44943.71576673611</v>
      </c>
      <c r="C588" s="5" t="inlineStr">
        <is>
          <t>3884 RIBANA RUTH REA RUEDA</t>
        </is>
      </c>
      <c r="D588" s="7" t="n"/>
      <c r="E588" s="8" t="n"/>
      <c r="F588" s="9" t="n">
        <v>5695.5</v>
      </c>
      <c r="I588" s="10" t="inlineStr">
        <is>
          <t>EFECTIVO</t>
        </is>
      </c>
      <c r="J588" s="5" t="inlineStr">
        <is>
          <t>136 OSCAR REYNALDO LIMACHI SURCO</t>
        </is>
      </c>
    </row>
    <row r="589">
      <c r="A589" s="5" t="inlineStr">
        <is>
          <t>CCAJ-LP02/24/2023</t>
        </is>
      </c>
      <c r="B589" s="6" t="n">
        <v>44943.71576673611</v>
      </c>
      <c r="C589" s="5" t="inlineStr">
        <is>
          <t>3884 RIBANA RUTH REA RUEDA</t>
        </is>
      </c>
      <c r="D589" s="7" t="n"/>
      <c r="E589" s="8" t="n"/>
      <c r="F589" s="9" t="n">
        <v>9928.6</v>
      </c>
      <c r="I589" s="10" t="inlineStr">
        <is>
          <t>EFECTIVO</t>
        </is>
      </c>
      <c r="J589" s="8" t="inlineStr">
        <is>
          <t>304 ALFREDO MENDOZA APAZA</t>
        </is>
      </c>
    </row>
    <row r="590">
      <c r="A590" s="5" t="inlineStr">
        <is>
          <t>CCAJ-LP02/24/2023</t>
        </is>
      </c>
      <c r="B590" s="6" t="n">
        <v>44943.71576673611</v>
      </c>
      <c r="C590" s="5" t="inlineStr">
        <is>
          <t>3884 RIBANA RUTH REA RUEDA</t>
        </is>
      </c>
      <c r="D590" s="7" t="n"/>
      <c r="E590" s="8" t="n"/>
      <c r="F590" s="9" t="n">
        <v>9689.299999999999</v>
      </c>
      <c r="I590" s="10" t="inlineStr">
        <is>
          <t>EFECTIVO</t>
        </is>
      </c>
      <c r="J590" s="5" t="inlineStr">
        <is>
          <t>584 FREDDY FEDERICO FLORES MARIN</t>
        </is>
      </c>
    </row>
    <row r="591">
      <c r="A591" s="5" t="inlineStr">
        <is>
          <t>CCAJ-LP02/24/2023</t>
        </is>
      </c>
      <c r="B591" s="6" t="n">
        <v>44943.71576673611</v>
      </c>
      <c r="C591" s="5" t="inlineStr">
        <is>
          <t>3884 RIBANA RUTH REA RUEDA</t>
        </is>
      </c>
      <c r="D591" s="7" t="n"/>
      <c r="E591" s="8" t="n"/>
      <c r="F591" s="9" t="n">
        <v>10728.1</v>
      </c>
      <c r="I591" s="10" t="inlineStr">
        <is>
          <t>EFECTIVO</t>
        </is>
      </c>
      <c r="J591" s="5" t="inlineStr">
        <is>
          <t>3052 JUAN JOSE MACHACA TORREZ</t>
        </is>
      </c>
    </row>
    <row r="592">
      <c r="A592" s="5" t="inlineStr">
        <is>
          <t>CCAJ-LP02/24/2023</t>
        </is>
      </c>
      <c r="B592" s="6" t="n">
        <v>44943.71576673611</v>
      </c>
      <c r="C592" s="5" t="inlineStr">
        <is>
          <t>3884 RIBANA RUTH REA RUEDA</t>
        </is>
      </c>
      <c r="D592" s="7" t="n"/>
      <c r="E592" s="8" t="n"/>
      <c r="F592" s="9" t="n">
        <v>5785.7</v>
      </c>
      <c r="I592" s="10" t="inlineStr">
        <is>
          <t>EFECTIVO</t>
        </is>
      </c>
      <c r="J592" s="8" t="inlineStr">
        <is>
          <t>2597 JOSE MAIDANA LP - T01</t>
        </is>
      </c>
    </row>
    <row r="593">
      <c r="A593" s="5" t="inlineStr">
        <is>
          <t>CCAJ-LP02/24/2023</t>
        </is>
      </c>
      <c r="B593" s="6" t="n">
        <v>44943.71576673611</v>
      </c>
      <c r="C593" s="5" t="inlineStr">
        <is>
          <t>3884 RIBANA RUTH REA RUEDA</t>
        </is>
      </c>
      <c r="D593" s="7" t="n"/>
      <c r="E593" s="8" t="n"/>
      <c r="F593" s="9" t="n">
        <v>6977.7</v>
      </c>
      <c r="I593" s="10" t="inlineStr">
        <is>
          <t>EFECTIVO</t>
        </is>
      </c>
      <c r="J593" s="8" t="inlineStr">
        <is>
          <t>2597 JOSE MAIDANA LP - T05</t>
        </is>
      </c>
    </row>
    <row r="594">
      <c r="A594" s="11" t="inlineStr">
        <is>
          <t>SAP</t>
        </is>
      </c>
      <c r="B594" s="3" t="n"/>
      <c r="C594" s="3" t="n"/>
      <c r="D594" s="7" t="n"/>
      <c r="E594" s="8" t="n"/>
      <c r="F594" s="31">
        <f>SUM(F575:G593)</f>
        <v/>
      </c>
      <c r="G594" s="9" t="n"/>
      <c r="I594" s="10" t="n"/>
      <c r="J594" s="5" t="n"/>
    </row>
    <row r="595" ht="15.75" customHeight="1">
      <c r="A595" s="13" t="inlineStr">
        <is>
          <t>FECHA</t>
        </is>
      </c>
      <c r="B595" s="13" t="inlineStr">
        <is>
          <t>CIERRE DE CAJA</t>
        </is>
      </c>
      <c r="C595" s="13" t="inlineStr">
        <is>
          <t>IMPORTE</t>
        </is>
      </c>
      <c r="D595" s="14" t="n">
        <v>112614695</v>
      </c>
      <c r="E595" s="8" t="n"/>
      <c r="G595" s="9" t="n"/>
      <c r="I595" s="10" t="n"/>
      <c r="J595" s="5" t="n"/>
    </row>
    <row r="596">
      <c r="A596" s="5" t="n"/>
      <c r="B596" s="6" t="n"/>
      <c r="C596" s="5" t="n"/>
      <c r="D596" s="7" t="n"/>
      <c r="E596" s="8" t="n"/>
      <c r="G596" s="9" t="n"/>
      <c r="I596" s="10" t="n"/>
      <c r="J596" s="5" t="n"/>
    </row>
    <row r="597">
      <c r="A597" s="5" t="n"/>
      <c r="B597" s="6" t="n"/>
      <c r="C597" s="5" t="n"/>
      <c r="D597" s="7" t="n"/>
      <c r="E597" s="8" t="n"/>
      <c r="G597" s="9" t="n"/>
      <c r="I597" s="10" t="n"/>
      <c r="J597" s="5" t="n"/>
    </row>
    <row r="598">
      <c r="A598" s="5" t="inlineStr">
        <is>
          <t>CCAJ-LP02/25/2023</t>
        </is>
      </c>
      <c r="B598" s="6" t="n">
        <v>44943.75017207176</v>
      </c>
      <c r="C598" s="5" t="inlineStr">
        <is>
          <t>3884 RIBANA RUTH REA RUEDA</t>
        </is>
      </c>
      <c r="D598" s="15" t="n">
        <v>14544651880</v>
      </c>
      <c r="E598" s="5" t="inlineStr">
        <is>
          <t>MERCANTIL SANTA CRUZ-4010374232</t>
        </is>
      </c>
      <c r="H598" s="9" t="n">
        <v>427.76</v>
      </c>
      <c r="I598" s="5" t="inlineStr">
        <is>
          <t>DEPÓSITO BANCARIO</t>
        </is>
      </c>
      <c r="J598" s="5" t="inlineStr">
        <is>
          <t>2464 LUIS FERNANDO GUEVARA PECA</t>
        </is>
      </c>
    </row>
    <row r="599">
      <c r="A599" s="5" t="inlineStr">
        <is>
          <t>CCAJ-LP02/25/2023</t>
        </is>
      </c>
      <c r="B599" s="6" t="n">
        <v>44943.75017207176</v>
      </c>
      <c r="C599" s="5" t="inlineStr">
        <is>
          <t>3884 RIBANA RUTH REA RUEDA</t>
        </is>
      </c>
      <c r="D599" s="15" t="n">
        <v>51217472450</v>
      </c>
      <c r="E599" s="8" t="inlineStr">
        <is>
          <t>BISA-100070022</t>
        </is>
      </c>
      <c r="H599" s="9" t="n">
        <v>10145.94</v>
      </c>
      <c r="I599" s="5" t="inlineStr">
        <is>
          <t>DEPÓSITO BANCARIO</t>
        </is>
      </c>
      <c r="J599" s="5" t="inlineStr">
        <is>
          <t>2464 LUIS FERNANDO GUEVARA PECA</t>
        </is>
      </c>
    </row>
    <row r="600">
      <c r="A600" s="5" t="inlineStr">
        <is>
          <t>CCAJ-LP02/25/2023</t>
        </is>
      </c>
      <c r="B600" s="6" t="n">
        <v>44943.75017207176</v>
      </c>
      <c r="C600" s="5" t="inlineStr">
        <is>
          <t>3884 RIBANA RUTH REA RUEDA</t>
        </is>
      </c>
      <c r="D600" s="15" t="n">
        <v>45163204551</v>
      </c>
      <c r="E600" s="8" t="inlineStr">
        <is>
          <t>BISA-100070022</t>
        </is>
      </c>
      <c r="H600" s="9" t="n">
        <v>3078</v>
      </c>
      <c r="I600" s="5" t="inlineStr">
        <is>
          <t>DEPÓSITO BANCARIO</t>
        </is>
      </c>
      <c r="J600" s="5" t="inlineStr">
        <is>
          <t>2464 LUIS FERNANDO GUEVARA PECA</t>
        </is>
      </c>
    </row>
    <row r="601">
      <c r="A601" s="11" t="inlineStr">
        <is>
          <t>SAP</t>
        </is>
      </c>
      <c r="B601" s="3" t="n"/>
      <c r="C601" s="3" t="n"/>
      <c r="D601" s="7" t="n"/>
      <c r="E601" s="8" t="n"/>
      <c r="G601" s="9" t="n"/>
      <c r="I601" s="10" t="n"/>
      <c r="J601" s="5" t="n"/>
    </row>
    <row r="602">
      <c r="A602" s="13" t="inlineStr">
        <is>
          <t>FECHA</t>
        </is>
      </c>
      <c r="B602" s="13" t="inlineStr">
        <is>
          <t>CIERRE DE CAJA</t>
        </is>
      </c>
      <c r="C602" s="13" t="inlineStr">
        <is>
          <t>IMPORTE</t>
        </is>
      </c>
      <c r="D602" s="7" t="n"/>
      <c r="E602" s="8" t="n"/>
      <c r="G602" s="9" t="n"/>
      <c r="I602" s="10" t="n"/>
      <c r="J602" s="5" t="n"/>
    </row>
    <row r="603">
      <c r="A603" s="34" t="inlineStr">
        <is>
          <t>TODOS FUERON DEPOSITOS</t>
        </is>
      </c>
      <c r="B603" s="35" t="n"/>
      <c r="C603" s="5" t="n"/>
      <c r="D603" s="7" t="n"/>
      <c r="E603" s="8" t="n"/>
      <c r="G603" s="9" t="n"/>
      <c r="I603" s="10" t="n"/>
      <c r="J603" s="5" t="n"/>
    </row>
    <row r="604"/>
    <row r="605">
      <c r="A605" s="1" t="inlineStr">
        <is>
          <t>Cierre Caja</t>
        </is>
      </c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</row>
    <row r="606">
      <c r="A606" s="3" t="inlineStr">
        <is>
          <t>Del 18/01/2022</t>
        </is>
      </c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</row>
    <row r="607">
      <c r="A607" s="74" t="inlineStr">
        <is>
          <t>Cierre Caja</t>
        </is>
      </c>
      <c r="B607" s="74" t="inlineStr">
        <is>
          <t>Fecha</t>
        </is>
      </c>
      <c r="C607" s="74" t="inlineStr">
        <is>
          <t>Cajero</t>
        </is>
      </c>
      <c r="D607" s="74" t="inlineStr">
        <is>
          <t>Nro Voucher</t>
        </is>
      </c>
      <c r="E607" s="74" t="inlineStr">
        <is>
          <t>Nro Cuenta</t>
        </is>
      </c>
      <c r="F607" s="74" t="inlineStr">
        <is>
          <t>Tipo Ingreso</t>
        </is>
      </c>
      <c r="G607" s="75" t="n"/>
      <c r="H607" s="76" t="n"/>
      <c r="I607" s="74" t="inlineStr">
        <is>
          <t>TIPO DE INGRESO</t>
        </is>
      </c>
      <c r="J607" s="74" t="inlineStr">
        <is>
          <t>Cobrador</t>
        </is>
      </c>
    </row>
    <row r="608">
      <c r="A608" s="77" t="n"/>
      <c r="B608" s="77" t="n"/>
      <c r="C608" s="77" t="n"/>
      <c r="D608" s="77" t="n"/>
      <c r="E608" s="77" t="n"/>
      <c r="F608" s="4" t="inlineStr">
        <is>
          <t>EFECTIVO</t>
        </is>
      </c>
      <c r="G608" s="4" t="inlineStr">
        <is>
          <t>CHEQUE</t>
        </is>
      </c>
      <c r="H608" s="4" t="inlineStr">
        <is>
          <t>TRANSFERENCIA</t>
        </is>
      </c>
      <c r="I608" s="77" t="n"/>
      <c r="J608" s="77" t="n"/>
    </row>
    <row r="609">
      <c r="A609" s="5" t="inlineStr">
        <is>
          <t>CCAJ-LP02/26/2023</t>
        </is>
      </c>
      <c r="B609" s="6" t="n">
        <v>44944.49736042824</v>
      </c>
      <c r="C609" s="5" t="inlineStr">
        <is>
          <t>3884 RIBANA RUTH REA RUEDA</t>
        </is>
      </c>
      <c r="D609" s="10" t="n"/>
      <c r="E609" s="8" t="n"/>
      <c r="F609" s="9" t="n">
        <v>11960.9</v>
      </c>
      <c r="I609" s="10" t="inlineStr">
        <is>
          <t>EFECTIVO</t>
        </is>
      </c>
      <c r="J609" s="5" t="inlineStr">
        <is>
          <t>266 SANTIAGO MACHACA CALCINA</t>
        </is>
      </c>
    </row>
    <row r="610">
      <c r="A610" s="5" t="inlineStr">
        <is>
          <t>CCAJ-LP02/26/2023</t>
        </is>
      </c>
      <c r="B610" s="6" t="n">
        <v>44944.49736042824</v>
      </c>
      <c r="C610" s="5" t="inlineStr">
        <is>
          <t>3884 RIBANA RUTH REA RUEDA</t>
        </is>
      </c>
      <c r="D610" s="10" t="n"/>
      <c r="E610" s="8" t="n"/>
      <c r="F610" s="9" t="n">
        <v>15470.6</v>
      </c>
      <c r="I610" s="10" t="inlineStr">
        <is>
          <t>EFECTIVO</t>
        </is>
      </c>
      <c r="J610" s="5" t="inlineStr">
        <is>
          <t>331 CARLOS ALFREDO GUTIERREZ HUANCA</t>
        </is>
      </c>
    </row>
    <row r="611">
      <c r="A611" s="5" t="inlineStr">
        <is>
          <t>CCAJ-LP02/26/2023</t>
        </is>
      </c>
      <c r="B611" s="6" t="n">
        <v>44944.49736042824</v>
      </c>
      <c r="C611" s="5" t="inlineStr">
        <is>
          <t>3884 RIBANA RUTH REA RUEDA</t>
        </is>
      </c>
      <c r="D611" s="10" t="n"/>
      <c r="E611" s="8" t="n"/>
      <c r="F611" s="9" t="n">
        <v>8967</v>
      </c>
      <c r="I611" s="10" t="inlineStr">
        <is>
          <t>EFECTIVO</t>
        </is>
      </c>
      <c r="J611" s="5" t="inlineStr">
        <is>
          <t>883 FRANKLIN CARDOZO RIVERA</t>
        </is>
      </c>
    </row>
    <row r="612">
      <c r="A612" s="5" t="inlineStr">
        <is>
          <t>CCAJ-LP02/26/2023</t>
        </is>
      </c>
      <c r="B612" s="6" t="n">
        <v>44944.49736042824</v>
      </c>
      <c r="C612" s="5" t="inlineStr">
        <is>
          <t>3884 RIBANA RUTH REA RUEDA</t>
        </is>
      </c>
      <c r="D612" s="10" t="n"/>
      <c r="E612" s="8" t="n"/>
      <c r="F612" s="9" t="n">
        <v>22870.7</v>
      </c>
      <c r="I612" s="10" t="inlineStr">
        <is>
          <t>EFECTIVO</t>
        </is>
      </c>
      <c r="J612" s="5" t="inlineStr">
        <is>
          <t>1116 VLADIMIR FRANZ ATAHUACHI RODRIGUEZ</t>
        </is>
      </c>
    </row>
    <row r="613">
      <c r="A613" s="5" t="inlineStr">
        <is>
          <t>CCAJ-LP02/26/2023</t>
        </is>
      </c>
      <c r="B613" s="6" t="n">
        <v>44944.49736042824</v>
      </c>
      <c r="C613" s="5" t="inlineStr">
        <is>
          <t>3884 RIBANA RUTH REA RUEDA</t>
        </is>
      </c>
      <c r="D613" s="10" t="n"/>
      <c r="E613" s="8" t="n"/>
      <c r="F613" s="9" t="n">
        <v>12549.6</v>
      </c>
      <c r="I613" s="10" t="inlineStr">
        <is>
          <t>EFECTIVO</t>
        </is>
      </c>
      <c r="J613" s="5" t="inlineStr">
        <is>
          <t>1180 JAIME RAMIRO CHACON PAREDES</t>
        </is>
      </c>
    </row>
    <row r="614">
      <c r="A614" s="5" t="inlineStr">
        <is>
          <t>CCAJ-LP02/26/2023</t>
        </is>
      </c>
      <c r="B614" s="6" t="n">
        <v>44944.49736042824</v>
      </c>
      <c r="C614" s="5" t="inlineStr">
        <is>
          <t>3884 RIBANA RUTH REA RUEDA</t>
        </is>
      </c>
      <c r="D614" s="10" t="n"/>
      <c r="E614" s="8" t="n"/>
      <c r="F614" s="9" t="n">
        <v>9118.6</v>
      </c>
      <c r="I614" s="10" t="inlineStr">
        <is>
          <t>EFECTIVO</t>
        </is>
      </c>
      <c r="J614" s="8" t="inlineStr">
        <is>
          <t>2597 JOSE MAIDANA LP - T02</t>
        </is>
      </c>
    </row>
    <row r="615">
      <c r="A615" s="5" t="inlineStr">
        <is>
          <t>CCAJ-LP02/26/2023</t>
        </is>
      </c>
      <c r="B615" s="6" t="n">
        <v>44944.49736042824</v>
      </c>
      <c r="C615" s="5" t="inlineStr">
        <is>
          <t>3884 RIBANA RUTH REA RUEDA</t>
        </is>
      </c>
      <c r="D615" s="10" t="n"/>
      <c r="E615" s="8" t="n"/>
      <c r="F615" s="9" t="n">
        <v>7478.1</v>
      </c>
      <c r="I615" s="10" t="inlineStr">
        <is>
          <t>EFECTIVO</t>
        </is>
      </c>
      <c r="J615" s="8" t="inlineStr">
        <is>
          <t>2597 JOSE MAIDANA LP - T03</t>
        </is>
      </c>
    </row>
    <row r="616">
      <c r="A616" s="5" t="inlineStr">
        <is>
          <t>CCAJ-LP02/26/2023</t>
        </is>
      </c>
      <c r="B616" s="6" t="n">
        <v>44944.49736042824</v>
      </c>
      <c r="C616" s="5" t="inlineStr">
        <is>
          <t>3884 RIBANA RUTH REA RUEDA</t>
        </is>
      </c>
      <c r="D616" s="10" t="n"/>
      <c r="E616" s="8" t="n"/>
      <c r="F616" s="9" t="n">
        <v>9178</v>
      </c>
      <c r="I616" s="10" t="inlineStr">
        <is>
          <t>EFECTIVO</t>
        </is>
      </c>
      <c r="J616" s="8" t="inlineStr">
        <is>
          <t>2597 JOSE MAIDANA LP - T04</t>
        </is>
      </c>
    </row>
    <row r="617">
      <c r="A617" s="5" t="inlineStr">
        <is>
          <t>CCAJ-LP02/26/2023</t>
        </is>
      </c>
      <c r="B617" s="6" t="n">
        <v>44944.49736042824</v>
      </c>
      <c r="C617" s="5" t="inlineStr">
        <is>
          <t>3884 RIBANA RUTH REA RUEDA</t>
        </is>
      </c>
      <c r="D617" s="10" t="n"/>
      <c r="E617" s="8" t="n"/>
      <c r="F617" s="9" t="n">
        <v>54279.4</v>
      </c>
      <c r="I617" s="10" t="inlineStr">
        <is>
          <t>EFECTIVO</t>
        </is>
      </c>
      <c r="J617" s="8" t="inlineStr">
        <is>
          <t>2597 JOSE MAIDANA LP - T06</t>
        </is>
      </c>
    </row>
    <row r="618">
      <c r="A618" s="11" t="inlineStr">
        <is>
          <t>SAP</t>
        </is>
      </c>
      <c r="B618" s="3" t="n"/>
      <c r="C618" s="3" t="n"/>
      <c r="D618" s="7" t="n"/>
      <c r="E618" s="8" t="n"/>
      <c r="F618" s="40">
        <f>SUM(F609:G617)</f>
        <v/>
      </c>
      <c r="I618" s="10" t="n"/>
      <c r="J618" s="5" t="n"/>
    </row>
    <row r="619" ht="15.75" customHeight="1">
      <c r="A619" s="13" t="inlineStr">
        <is>
          <t>FECHA</t>
        </is>
      </c>
      <c r="B619" s="13" t="inlineStr">
        <is>
          <t>CIERRE DE CAJA</t>
        </is>
      </c>
      <c r="C619" s="13" t="inlineStr">
        <is>
          <t>IMPORTE</t>
        </is>
      </c>
      <c r="D619" s="14" t="n">
        <v>112614811</v>
      </c>
      <c r="E619" s="8" t="n"/>
      <c r="F619" s="9" t="n"/>
      <c r="I619" s="10" t="n"/>
      <c r="J619" s="5" t="n"/>
    </row>
    <row r="620">
      <c r="A620" s="5" t="n"/>
      <c r="B620" s="6" t="n"/>
      <c r="C620" s="5" t="n"/>
      <c r="D620" s="7" t="n"/>
      <c r="E620" s="8" t="n"/>
      <c r="F620" s="9" t="n"/>
      <c r="I620" s="10" t="n"/>
      <c r="J620" s="5" t="n"/>
    </row>
    <row r="621">
      <c r="A621" s="5" t="n"/>
      <c r="B621" s="6" t="n"/>
      <c r="C621" s="5" t="n"/>
      <c r="D621" s="7" t="n"/>
      <c r="E621" s="8" t="n"/>
      <c r="F621" s="9" t="n"/>
      <c r="I621" s="10" t="n"/>
      <c r="J621" s="5" t="n"/>
    </row>
    <row r="622">
      <c r="A622" s="5" t="inlineStr">
        <is>
          <t>CCAJ-LP02/27/202</t>
        </is>
      </c>
      <c r="B622" s="6" t="n">
        <v>44944.72165418982</v>
      </c>
      <c r="C622" s="5" t="inlineStr">
        <is>
          <t>3884 RIBANA RUTH REA RUEDA</t>
        </is>
      </c>
      <c r="D622" s="15" t="n">
        <v>45153113190</v>
      </c>
      <c r="E622" s="8" t="inlineStr">
        <is>
          <t>BISA-100070022</t>
        </is>
      </c>
      <c r="H622" s="9" t="n">
        <v>10736.26</v>
      </c>
      <c r="I622" s="5" t="inlineStr">
        <is>
          <t>DEPÓSITO BANCARIO</t>
        </is>
      </c>
      <c r="J622" s="5" t="inlineStr">
        <is>
          <t>4276 CARLOS MARCELO REQUENA TERAN</t>
        </is>
      </c>
    </row>
    <row r="623">
      <c r="A623" s="5" t="inlineStr">
        <is>
          <t>CCAJ-LP02/27/2023</t>
        </is>
      </c>
      <c r="B623" s="6" t="n">
        <v>44944.72165418982</v>
      </c>
      <c r="C623" s="5" t="inlineStr">
        <is>
          <t>3884 RIBANA RUTH REA RUEDA</t>
        </is>
      </c>
      <c r="D623" s="15" t="n">
        <v>80510577695</v>
      </c>
      <c r="E623" s="8" t="inlineStr">
        <is>
          <t>BISA-100070022</t>
        </is>
      </c>
      <c r="H623" s="9" t="n">
        <v>5559.05</v>
      </c>
      <c r="I623" s="5" t="inlineStr">
        <is>
          <t>DEPÓSITO BANCARIO</t>
        </is>
      </c>
      <c r="J623" s="5" t="inlineStr">
        <is>
          <t>4276 CARLOS MARCELO REQUENA TERAN</t>
        </is>
      </c>
    </row>
    <row r="624">
      <c r="A624" s="5" t="inlineStr">
        <is>
          <t>CCAJ-LP02/27/2023</t>
        </is>
      </c>
      <c r="B624" s="6" t="n">
        <v>44944.72165418982</v>
      </c>
      <c r="C624" s="5" t="inlineStr">
        <is>
          <t>3884 RIBANA RUTH REA RUEDA</t>
        </is>
      </c>
      <c r="D624" s="15" t="n">
        <v>80510577696</v>
      </c>
      <c r="E624" s="8" t="inlineStr">
        <is>
          <t>BISA-100070022</t>
        </is>
      </c>
      <c r="H624" s="9" t="n">
        <v>5456.6</v>
      </c>
      <c r="I624" s="5" t="inlineStr">
        <is>
          <t>DEPÓSITO BANCARIO</t>
        </is>
      </c>
      <c r="J624" s="5" t="inlineStr">
        <is>
          <t>4276 CARLOS MARCELO REQUENA TERAN</t>
        </is>
      </c>
    </row>
    <row r="625">
      <c r="A625" s="5" t="inlineStr">
        <is>
          <t>CCAJ-LP02/27/2023</t>
        </is>
      </c>
      <c r="B625" s="6" t="n">
        <v>44944.72165418982</v>
      </c>
      <c r="C625" s="5" t="inlineStr">
        <is>
          <t>3884 RIBANA RUTH REA RUEDA</t>
        </is>
      </c>
      <c r="D625" s="15" t="n">
        <v>45123248741</v>
      </c>
      <c r="E625" s="8" t="inlineStr">
        <is>
          <t>BISA-100070022</t>
        </is>
      </c>
      <c r="H625" s="9" t="n">
        <v>1320.6</v>
      </c>
      <c r="I625" s="5" t="inlineStr">
        <is>
          <t>DEPÓSITO BANCARIO</t>
        </is>
      </c>
      <c r="J625" s="5" t="inlineStr">
        <is>
          <t>2464 LUIS FERNANDO GUEVARA PECA</t>
        </is>
      </c>
    </row>
    <row r="626">
      <c r="A626" s="5" t="inlineStr">
        <is>
          <t>CCAJ-LP02/27/2023</t>
        </is>
      </c>
      <c r="B626" s="6" t="n">
        <v>44944.72165418982</v>
      </c>
      <c r="C626" s="5" t="inlineStr">
        <is>
          <t>3884 RIBANA RUTH REA RUEDA</t>
        </is>
      </c>
      <c r="D626" s="15" t="n">
        <v>45163207271</v>
      </c>
      <c r="E626" s="8" t="inlineStr">
        <is>
          <t>BISA-100070022</t>
        </is>
      </c>
      <c r="H626" s="9" t="n">
        <v>50.5</v>
      </c>
      <c r="I626" s="5" t="inlineStr">
        <is>
          <t>DEPÓSITO BANCARIO</t>
        </is>
      </c>
      <c r="J626" s="5" t="inlineStr">
        <is>
          <t>2464 LUIS FERNANDO GUEVARA PECA</t>
        </is>
      </c>
    </row>
    <row r="627">
      <c r="A627" s="5" t="inlineStr">
        <is>
          <t>CCAJ-LP02/27/2023</t>
        </is>
      </c>
      <c r="B627" s="6" t="n">
        <v>44944.72165418982</v>
      </c>
      <c r="C627" s="5" t="inlineStr">
        <is>
          <t>3884 RIBANA RUTH REA RUEDA</t>
        </is>
      </c>
      <c r="D627" s="15" t="n">
        <v>45113268375</v>
      </c>
      <c r="E627" s="8" t="inlineStr">
        <is>
          <t>BISA-100070022</t>
        </is>
      </c>
      <c r="H627" s="9" t="n">
        <v>5161.5</v>
      </c>
      <c r="I627" s="5" t="inlineStr">
        <is>
          <t>DEPÓSITO BANCARIO</t>
        </is>
      </c>
      <c r="J627" s="5" t="inlineStr">
        <is>
          <t>2464 LUIS FERNANDO GUEVARA PECA</t>
        </is>
      </c>
    </row>
    <row r="628">
      <c r="A628" s="5" t="inlineStr">
        <is>
          <t>CCAJ-LP02/27/2023</t>
        </is>
      </c>
      <c r="B628" s="6" t="n">
        <v>44944.72165418982</v>
      </c>
      <c r="C628" s="5" t="inlineStr">
        <is>
          <t>3884 RIBANA RUTH REA RUEDA</t>
        </is>
      </c>
      <c r="D628" s="15" t="n">
        <v>51167336847</v>
      </c>
      <c r="E628" s="8" t="inlineStr">
        <is>
          <t>BISA-100070022</t>
        </is>
      </c>
      <c r="H628" s="9" t="n">
        <v>16448.9</v>
      </c>
      <c r="I628" s="5" t="inlineStr">
        <is>
          <t>DEPÓSITO BANCARIO</t>
        </is>
      </c>
      <c r="J628" s="5" t="inlineStr">
        <is>
          <t>2464 LUIS FERNANDO GUEVARA PECA</t>
        </is>
      </c>
    </row>
    <row r="629">
      <c r="A629" s="5" t="inlineStr">
        <is>
          <t>CCAJ-LP02/27/2023</t>
        </is>
      </c>
      <c r="B629" s="6" t="n">
        <v>44944.72165418982</v>
      </c>
      <c r="C629" s="5" t="inlineStr">
        <is>
          <t>3884 RIBANA RUTH REA RUEDA</t>
        </is>
      </c>
      <c r="D629" s="15" t="n">
        <v>45123249850</v>
      </c>
      <c r="E629" s="8" t="inlineStr">
        <is>
          <t>BISA-100070022</t>
        </is>
      </c>
      <c r="H629" s="9" t="n">
        <v>589.6</v>
      </c>
      <c r="I629" s="5" t="inlineStr">
        <is>
          <t>DEPÓSITO BANCARIO</t>
        </is>
      </c>
      <c r="J629" s="5" t="inlineStr">
        <is>
          <t>2464 LUIS FERNANDO GUEVARA PECA</t>
        </is>
      </c>
    </row>
    <row r="630">
      <c r="A630" s="5" t="inlineStr">
        <is>
          <t>CCAJ-LP02/27/2023</t>
        </is>
      </c>
      <c r="B630" s="6" t="n">
        <v>44944.72165418982</v>
      </c>
      <c r="C630" s="5" t="inlineStr">
        <is>
          <t>3884 RIBANA RUTH REA RUEDA</t>
        </is>
      </c>
      <c r="D630" s="15" t="n">
        <v>45163206454</v>
      </c>
      <c r="E630" s="8" t="inlineStr">
        <is>
          <t>BISA-100070022</t>
        </is>
      </c>
      <c r="H630" s="9" t="n">
        <v>589.6</v>
      </c>
      <c r="I630" s="5" t="inlineStr">
        <is>
          <t>DEPÓSITO BANCARIO</t>
        </is>
      </c>
      <c r="J630" s="5" t="inlineStr">
        <is>
          <t>2464 LUIS FERNANDO GUEVARA PECA</t>
        </is>
      </c>
    </row>
    <row r="631">
      <c r="A631" s="5" t="inlineStr">
        <is>
          <t>CCAJ-LP02/27/2023</t>
        </is>
      </c>
      <c r="B631" s="6" t="n">
        <v>44944.72165418982</v>
      </c>
      <c r="C631" s="5" t="inlineStr">
        <is>
          <t>3884 RIBANA RUTH REA RUEDA</t>
        </is>
      </c>
      <c r="D631" s="15" t="n">
        <v>45143485673</v>
      </c>
      <c r="E631" s="8" t="inlineStr">
        <is>
          <t>BISA-100070022</t>
        </is>
      </c>
      <c r="H631" s="9" t="n">
        <v>253</v>
      </c>
      <c r="I631" s="5" t="inlineStr">
        <is>
          <t>DEPÓSITO BANCARIO</t>
        </is>
      </c>
      <c r="J631" s="5" t="inlineStr">
        <is>
          <t>2464 LUIS FERNANDO GUEVARA PECA</t>
        </is>
      </c>
    </row>
    <row r="632">
      <c r="A632" s="5" t="inlineStr">
        <is>
          <t>CCAJ-LP02/27/2023</t>
        </is>
      </c>
      <c r="B632" s="6" t="n">
        <v>44944.72165418982</v>
      </c>
      <c r="C632" s="5" t="inlineStr">
        <is>
          <t>3884 RIBANA RUTH REA RUEDA</t>
        </is>
      </c>
      <c r="D632" s="7" t="n">
        <v>3093266696</v>
      </c>
      <c r="E632" s="5" t="inlineStr">
        <is>
          <t>BANCO UNION-10000020161539</t>
        </is>
      </c>
      <c r="H632" s="9" t="n">
        <v>4114</v>
      </c>
      <c r="I632" s="5" t="inlineStr">
        <is>
          <t>DEPÓSITO BANCARIO</t>
        </is>
      </c>
      <c r="J632" s="5" t="inlineStr">
        <is>
          <t>2464 LUIS FERNANDO GUEVARA PECA</t>
        </is>
      </c>
    </row>
    <row r="633">
      <c r="A633" s="5" t="inlineStr">
        <is>
          <t>CCAJ-LP02/27/2023</t>
        </is>
      </c>
      <c r="B633" s="6" t="n">
        <v>44944.72165418982</v>
      </c>
      <c r="C633" s="5" t="inlineStr">
        <is>
          <t>3884 RIBANA RUTH REA RUEDA</t>
        </is>
      </c>
      <c r="D633" s="15" t="n">
        <v>45163206488</v>
      </c>
      <c r="E633" s="8" t="inlineStr">
        <is>
          <t>BISA-100070022</t>
        </is>
      </c>
      <c r="H633" s="9" t="n">
        <v>780.4</v>
      </c>
      <c r="I633" s="5" t="inlineStr">
        <is>
          <t>DEPÓSITO BANCARIO</t>
        </is>
      </c>
      <c r="J633" s="5" t="inlineStr">
        <is>
          <t>4276 CARLOS MARCELO REQUENA TERAN</t>
        </is>
      </c>
    </row>
    <row r="634">
      <c r="A634" s="5" t="inlineStr">
        <is>
          <t>CCAJ-LP02/27/2023</t>
        </is>
      </c>
      <c r="B634" s="6" t="n">
        <v>44944.72165418982</v>
      </c>
      <c r="C634" s="5" t="inlineStr">
        <is>
          <t>3884 RIBANA RUTH REA RUEDA</t>
        </is>
      </c>
      <c r="D634" s="15" t="n">
        <v>19070535048</v>
      </c>
      <c r="E634" s="8" t="inlineStr">
        <is>
          <t>BISA-100070022</t>
        </is>
      </c>
      <c r="H634" s="9" t="n">
        <v>3639.07</v>
      </c>
      <c r="I634" s="5" t="inlineStr">
        <is>
          <t>DEPÓSITO BANCARIO</t>
        </is>
      </c>
      <c r="J634" s="5" t="inlineStr">
        <is>
          <t>4276 CARLOS MARCELO REQUENA TERAN</t>
        </is>
      </c>
    </row>
    <row r="635">
      <c r="A635" s="5" t="inlineStr">
        <is>
          <t>CCAJ-LP02/27/2023</t>
        </is>
      </c>
      <c r="B635" s="6" t="n">
        <v>44944.72165418982</v>
      </c>
      <c r="C635" s="5" t="inlineStr">
        <is>
          <t>3884 RIBANA RUTH REA RUEDA</t>
        </is>
      </c>
      <c r="D635" s="7" t="n">
        <v>202311</v>
      </c>
      <c r="E635" s="8" t="inlineStr">
        <is>
          <t>BISA-100070022</t>
        </is>
      </c>
      <c r="H635" s="9" t="n">
        <v>391.1</v>
      </c>
      <c r="I635" s="5" t="inlineStr">
        <is>
          <t>DEPÓSITO BANCARIO</t>
        </is>
      </c>
      <c r="J635" s="5" t="inlineStr">
        <is>
          <t>4190 JESUS FELCY MENDOZA CAHUANA</t>
        </is>
      </c>
    </row>
    <row r="636">
      <c r="A636" s="5" t="inlineStr">
        <is>
          <t>CCAJ-LP02/27/2023</t>
        </is>
      </c>
      <c r="B636" s="6" t="n">
        <v>44944.72165418982</v>
      </c>
      <c r="C636" s="5" t="inlineStr">
        <is>
          <t>3884 RIBANA RUTH REA RUEDA</t>
        </is>
      </c>
      <c r="D636" s="7" t="n">
        <v>202310</v>
      </c>
      <c r="E636" s="8" t="inlineStr">
        <is>
          <t>BISA-100070022</t>
        </is>
      </c>
      <c r="H636" s="9" t="n">
        <v>5336.97</v>
      </c>
      <c r="I636" s="5" t="inlineStr">
        <is>
          <t>DEPÓSITO BANCARIO</t>
        </is>
      </c>
      <c r="J636" s="5" t="inlineStr">
        <is>
          <t>4190 JESUS FELCY MENDOZA CAHUANA</t>
        </is>
      </c>
    </row>
    <row r="637">
      <c r="A637" s="5" t="inlineStr">
        <is>
          <t>CCAJ-LP02/27/2023</t>
        </is>
      </c>
      <c r="B637" s="6" t="n">
        <v>44944.72165418982</v>
      </c>
      <c r="C637" s="5" t="inlineStr">
        <is>
          <t>3884 RIBANA RUTH REA RUEDA</t>
        </is>
      </c>
      <c r="D637" s="7" t="n">
        <v>202313</v>
      </c>
      <c r="E637" s="8" t="inlineStr">
        <is>
          <t>BISA-100070022</t>
        </is>
      </c>
      <c r="H637" s="9" t="n">
        <v>16780</v>
      </c>
      <c r="I637" s="5" t="inlineStr">
        <is>
          <t>DEPÓSITO BANCARIO</t>
        </is>
      </c>
      <c r="J637" s="5" t="inlineStr">
        <is>
          <t>4190 JESUS FELCY MENDOZA CAHUANA</t>
        </is>
      </c>
    </row>
    <row r="638">
      <c r="A638" s="5" t="inlineStr">
        <is>
          <t>CCAJ-LP02/27/2023</t>
        </is>
      </c>
      <c r="B638" s="6" t="n">
        <v>44944.72165418982</v>
      </c>
      <c r="C638" s="5" t="inlineStr">
        <is>
          <t>3884 RIBANA RUTH REA RUEDA</t>
        </is>
      </c>
      <c r="D638" s="15" t="n">
        <v>45113269613</v>
      </c>
      <c r="E638" s="8" t="inlineStr">
        <is>
          <t>BISA-100070022</t>
        </is>
      </c>
      <c r="H638" s="9" t="n">
        <v>10860</v>
      </c>
      <c r="I638" s="5" t="inlineStr">
        <is>
          <t>DEPÓSITO BANCARIO</t>
        </is>
      </c>
      <c r="J638" s="5" t="inlineStr">
        <is>
          <t>4276 CARLOS MARCELO REQUENA TERAN</t>
        </is>
      </c>
    </row>
    <row r="639">
      <c r="A639" s="5" t="inlineStr">
        <is>
          <t>CCAJ-LP02/27/2023</t>
        </is>
      </c>
      <c r="B639" s="6" t="n">
        <v>44944.72165418982</v>
      </c>
      <c r="C639" s="5" t="inlineStr">
        <is>
          <t>3884 RIBANA RUTH REA RUEDA</t>
        </is>
      </c>
      <c r="D639" s="7" t="n">
        <v>238868</v>
      </c>
      <c r="E639" s="8" t="inlineStr">
        <is>
          <t>BISA-100070022</t>
        </is>
      </c>
      <c r="H639" s="9" t="n">
        <v>30261.3</v>
      </c>
      <c r="I639" s="5" t="inlineStr">
        <is>
          <t>DEPÓSITO BANCARIO</t>
        </is>
      </c>
      <c r="J639" s="5" t="inlineStr">
        <is>
          <t>4276 CARLOS MARCELO REQUENA TERAN</t>
        </is>
      </c>
    </row>
    <row r="640">
      <c r="A640" s="5" t="inlineStr">
        <is>
          <t>CCAJ-LP02/27/2023</t>
        </is>
      </c>
      <c r="B640" s="6" t="n">
        <v>44944.72165418982</v>
      </c>
      <c r="C640" s="5" t="inlineStr">
        <is>
          <t>3884 RIBANA RUTH REA RUEDA</t>
        </is>
      </c>
      <c r="D640" s="7" t="n"/>
      <c r="E640" s="8" t="n"/>
      <c r="F640" s="9" t="n">
        <v>5884</v>
      </c>
      <c r="I640" s="10" t="inlineStr">
        <is>
          <t>EFECTIVO</t>
        </is>
      </c>
      <c r="J640" s="8" t="inlineStr">
        <is>
          <t>108 GREGORIO RAMIREZ APAZA</t>
        </is>
      </c>
    </row>
    <row r="641">
      <c r="A641" s="5" t="inlineStr">
        <is>
          <t>CCAJ-LP02/27/2023</t>
        </is>
      </c>
      <c r="B641" s="6" t="n">
        <v>44944.72165418982</v>
      </c>
      <c r="C641" s="5" t="inlineStr">
        <is>
          <t>3884 RIBANA RUTH REA RUEDA</t>
        </is>
      </c>
      <c r="D641" s="7" t="n"/>
      <c r="E641" s="8" t="n"/>
      <c r="F641" s="9" t="n">
        <v>16121.5</v>
      </c>
      <c r="I641" s="10" t="inlineStr">
        <is>
          <t>EFECTIVO</t>
        </is>
      </c>
      <c r="J641" s="5" t="inlineStr">
        <is>
          <t>3052 JUAN JOSE MACHACA TORREZ</t>
        </is>
      </c>
    </row>
    <row r="642">
      <c r="A642" s="5" t="inlineStr">
        <is>
          <t>CCAJ-LP02/27/2023</t>
        </is>
      </c>
      <c r="B642" s="6" t="n">
        <v>44944.72165418982</v>
      </c>
      <c r="C642" s="5" t="inlineStr">
        <is>
          <t>3884 RIBANA RUTH REA RUEDA</t>
        </is>
      </c>
      <c r="D642" s="7" t="n"/>
      <c r="E642" s="8" t="n"/>
      <c r="F642" s="9" t="n">
        <v>8.699999999999999</v>
      </c>
      <c r="I642" s="10" t="inlineStr">
        <is>
          <t>EFECTIVO</t>
        </is>
      </c>
      <c r="J642" s="5" t="inlineStr">
        <is>
          <t>4190 JESUS FELCY MENDOZA CAHUANA</t>
        </is>
      </c>
    </row>
    <row r="643">
      <c r="A643" s="5" t="inlineStr">
        <is>
          <t>CCAJ-LP02/27/2023</t>
        </is>
      </c>
      <c r="B643" s="6" t="n">
        <v>44944.72165418982</v>
      </c>
      <c r="C643" s="5" t="inlineStr">
        <is>
          <t>3884 RIBANA RUTH REA RUEDA</t>
        </is>
      </c>
      <c r="D643" s="7" t="n"/>
      <c r="E643" s="8" t="n"/>
      <c r="F643" s="9" t="n">
        <v>5363.8</v>
      </c>
      <c r="I643" s="10" t="inlineStr">
        <is>
          <t>EFECTIVO</t>
        </is>
      </c>
      <c r="J643" s="8" t="inlineStr">
        <is>
          <t>2597 JOSE MAIDANA LP - T05</t>
        </is>
      </c>
    </row>
    <row r="644">
      <c r="A644" s="11" t="inlineStr">
        <is>
          <t>SAP</t>
        </is>
      </c>
      <c r="B644" s="3" t="n"/>
      <c r="C644" s="3" t="n"/>
      <c r="D644" s="7" t="n"/>
      <c r="E644" s="8" t="n"/>
      <c r="F644" s="40">
        <f>SUM(F622:G643)</f>
        <v/>
      </c>
      <c r="I644" s="10" t="n"/>
      <c r="J644" s="5" t="n"/>
    </row>
    <row r="645" ht="15.75" customHeight="1">
      <c r="A645" s="13" t="inlineStr">
        <is>
          <t>FECHA</t>
        </is>
      </c>
      <c r="B645" s="13" t="inlineStr">
        <is>
          <t>CIERRE DE CAJA</t>
        </is>
      </c>
      <c r="C645" s="13" t="inlineStr">
        <is>
          <t>IMPORTE</t>
        </is>
      </c>
      <c r="D645" s="14" t="n">
        <v>112624636</v>
      </c>
      <c r="E645" s="8" t="n"/>
      <c r="F645" s="9" t="n"/>
      <c r="I645" s="10" t="n"/>
      <c r="J645" s="5" t="n"/>
    </row>
    <row r="646"/>
    <row r="647"/>
    <row r="648">
      <c r="A648" s="1" t="inlineStr">
        <is>
          <t>Cierre Caja</t>
        </is>
      </c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</row>
    <row r="649">
      <c r="A649" s="3" t="inlineStr">
        <is>
          <t>Del 19/01/2022</t>
        </is>
      </c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</row>
    <row r="650">
      <c r="A650" s="74" t="inlineStr">
        <is>
          <t>Cierre Caja</t>
        </is>
      </c>
      <c r="B650" s="74" t="inlineStr">
        <is>
          <t>Fecha</t>
        </is>
      </c>
      <c r="C650" s="74" t="inlineStr">
        <is>
          <t>Cajero</t>
        </is>
      </c>
      <c r="D650" s="74" t="inlineStr">
        <is>
          <t>Nro Voucher</t>
        </is>
      </c>
      <c r="E650" s="74" t="inlineStr">
        <is>
          <t>Nro Cuenta</t>
        </is>
      </c>
      <c r="F650" s="74" t="inlineStr">
        <is>
          <t>Tipo Ingreso</t>
        </is>
      </c>
      <c r="G650" s="75" t="n"/>
      <c r="H650" s="76" t="n"/>
      <c r="I650" s="74" t="inlineStr">
        <is>
          <t>TIPO DE INGRESO</t>
        </is>
      </c>
      <c r="J650" s="74" t="inlineStr">
        <is>
          <t>Cobrador</t>
        </is>
      </c>
    </row>
    <row r="651">
      <c r="A651" s="77" t="n"/>
      <c r="B651" s="77" t="n"/>
      <c r="C651" s="77" t="n"/>
      <c r="D651" s="77" t="n"/>
      <c r="E651" s="77" t="n"/>
      <c r="F651" s="4" t="inlineStr">
        <is>
          <t>EFECTIVO</t>
        </is>
      </c>
      <c r="G651" s="4" t="inlineStr">
        <is>
          <t>CHEQUE</t>
        </is>
      </c>
      <c r="H651" s="4" t="inlineStr">
        <is>
          <t>TRANSFERENCIA</t>
        </is>
      </c>
      <c r="I651" s="77" t="n"/>
      <c r="J651" s="77" t="n"/>
    </row>
    <row r="652">
      <c r="A652" s="5" t="inlineStr">
        <is>
          <t>CCAJ-LP02/28/2023</t>
        </is>
      </c>
      <c r="B652" s="6" t="n">
        <v>44945.49038641204</v>
      </c>
      <c r="C652" s="5" t="inlineStr">
        <is>
          <t>3884 RIBANA RUTH REA RUEDA</t>
        </is>
      </c>
      <c r="D652" s="10" t="n"/>
      <c r="E652" s="8" t="n"/>
      <c r="F652" s="9" t="n">
        <v>5297.5</v>
      </c>
      <c r="I652" s="10" t="inlineStr">
        <is>
          <t>EFECTIVO</t>
        </is>
      </c>
      <c r="J652" s="5" t="inlineStr">
        <is>
          <t>136 OSCAR REYNALDO LIMACHI SURCO</t>
        </is>
      </c>
    </row>
    <row r="653">
      <c r="A653" s="5" t="inlineStr">
        <is>
          <t>CCAJ-LP02/28/2023</t>
        </is>
      </c>
      <c r="B653" s="6" t="n">
        <v>44945.49038641204</v>
      </c>
      <c r="C653" s="5" t="inlineStr">
        <is>
          <t>3884 RIBANA RUTH REA RUEDA</t>
        </is>
      </c>
      <c r="D653" s="10" t="n"/>
      <c r="E653" s="8" t="n"/>
      <c r="F653" s="9" t="n">
        <v>7379</v>
      </c>
      <c r="I653" s="10" t="inlineStr">
        <is>
          <t>EFECTIVO</t>
        </is>
      </c>
      <c r="J653" s="5" t="inlineStr">
        <is>
          <t>266 SANTIAGO MACHACA CALCINA</t>
        </is>
      </c>
    </row>
    <row r="654">
      <c r="A654" s="5" t="inlineStr">
        <is>
          <t>CCAJ-LP02/28/2023</t>
        </is>
      </c>
      <c r="B654" s="6" t="n">
        <v>44945.49038641204</v>
      </c>
      <c r="C654" s="5" t="inlineStr">
        <is>
          <t>3884 RIBANA RUTH REA RUEDA</t>
        </is>
      </c>
      <c r="D654" s="10" t="n"/>
      <c r="E654" s="8" t="n"/>
      <c r="F654" s="9" t="n">
        <v>7634.5</v>
      </c>
      <c r="I654" s="10" t="inlineStr">
        <is>
          <t>EFECTIVO</t>
        </is>
      </c>
      <c r="J654" s="8" t="inlineStr">
        <is>
          <t>304 ALFREDO MENDOZA APAZA</t>
        </is>
      </c>
    </row>
    <row r="655">
      <c r="A655" s="5" t="inlineStr">
        <is>
          <t>CCAJ-LP02/28/2023</t>
        </is>
      </c>
      <c r="B655" s="6" t="n">
        <v>44945.49038641204</v>
      </c>
      <c r="C655" s="5" t="inlineStr">
        <is>
          <t>3884 RIBANA RUTH REA RUEDA</t>
        </is>
      </c>
      <c r="D655" s="10" t="n"/>
      <c r="E655" s="8" t="n"/>
      <c r="F655" s="9" t="n">
        <v>13824.1</v>
      </c>
      <c r="I655" s="10" t="inlineStr">
        <is>
          <t>EFECTIVO</t>
        </is>
      </c>
      <c r="J655" s="5" t="inlineStr">
        <is>
          <t>331 CARLOS ALFREDO GUTIERREZ HUANCA</t>
        </is>
      </c>
    </row>
    <row r="656">
      <c r="A656" s="5" t="inlineStr">
        <is>
          <t>CCAJ-LP02/28/2023</t>
        </is>
      </c>
      <c r="B656" s="6" t="n">
        <v>44945.49038641204</v>
      </c>
      <c r="C656" s="5" t="inlineStr">
        <is>
          <t>3884 RIBANA RUTH REA RUEDA</t>
        </is>
      </c>
      <c r="D656" s="10" t="n"/>
      <c r="E656" s="8" t="n"/>
      <c r="F656" s="9" t="n">
        <v>15063.5</v>
      </c>
      <c r="I656" s="10" t="inlineStr">
        <is>
          <t>EFECTIVO</t>
        </is>
      </c>
      <c r="J656" s="5" t="inlineStr">
        <is>
          <t>584 FREDDY FEDERICO FLORES MARIN</t>
        </is>
      </c>
    </row>
    <row r="657">
      <c r="A657" s="5" t="inlineStr">
        <is>
          <t>CCAJ-LP02/28/2023</t>
        </is>
      </c>
      <c r="B657" s="6" t="n">
        <v>44945.49038641204</v>
      </c>
      <c r="C657" s="5" t="inlineStr">
        <is>
          <t>3884 RIBANA RUTH REA RUEDA</t>
        </is>
      </c>
      <c r="D657" s="10" t="n"/>
      <c r="E657" s="8" t="n"/>
      <c r="F657" s="9" t="n">
        <v>9125</v>
      </c>
      <c r="I657" s="10" t="inlineStr">
        <is>
          <t>EFECTIVO</t>
        </is>
      </c>
      <c r="J657" s="5" t="inlineStr">
        <is>
          <t>883 FRANKLIN CARDOZO RIVERA</t>
        </is>
      </c>
    </row>
    <row r="658">
      <c r="A658" s="5" t="inlineStr">
        <is>
          <t>CCAJ-LP02/28/2023</t>
        </is>
      </c>
      <c r="B658" s="6" t="n">
        <v>44945.49038641204</v>
      </c>
      <c r="C658" s="5" t="inlineStr">
        <is>
          <t>3884 RIBANA RUTH REA RUEDA</t>
        </is>
      </c>
      <c r="D658" s="10" t="n"/>
      <c r="E658" s="8" t="n"/>
      <c r="F658" s="9" t="n">
        <v>12146.1</v>
      </c>
      <c r="I658" s="10" t="inlineStr">
        <is>
          <t>EFECTIVO</t>
        </is>
      </c>
      <c r="J658" s="5" t="inlineStr">
        <is>
          <t>1116 VLADIMIR FRANZ ATAHUACHI RODRIGUEZ</t>
        </is>
      </c>
    </row>
    <row r="659">
      <c r="A659" s="5" t="inlineStr">
        <is>
          <t>CCAJ-LP02/28/2023</t>
        </is>
      </c>
      <c r="B659" s="6" t="n">
        <v>44945.49038641204</v>
      </c>
      <c r="C659" s="5" t="inlineStr">
        <is>
          <t>3884 RIBANA RUTH REA RUEDA</t>
        </is>
      </c>
      <c r="D659" s="10" t="n"/>
      <c r="E659" s="8" t="n"/>
      <c r="F659" s="9" t="n">
        <v>15408.5</v>
      </c>
      <c r="I659" s="10" t="inlineStr">
        <is>
          <t>EFECTIVO</t>
        </is>
      </c>
      <c r="J659" s="5" t="inlineStr">
        <is>
          <t>1180 JAIME RAMIRO CHACON PAREDES</t>
        </is>
      </c>
    </row>
    <row r="660">
      <c r="A660" s="5" t="inlineStr">
        <is>
          <t>CCAJ-LP02/28/2023</t>
        </is>
      </c>
      <c r="B660" s="6" t="n">
        <v>44945.49038641204</v>
      </c>
      <c r="C660" s="5" t="inlineStr">
        <is>
          <t>3884 RIBANA RUTH REA RUEDA</t>
        </is>
      </c>
      <c r="D660" s="10" t="n"/>
      <c r="E660" s="8" t="n"/>
      <c r="F660" s="9" t="n">
        <v>8948.5</v>
      </c>
      <c r="I660" s="10" t="inlineStr">
        <is>
          <t>EFECTIVO</t>
        </is>
      </c>
      <c r="J660" s="8" t="inlineStr">
        <is>
          <t>2597 JOSE MAIDANA LP - T01</t>
        </is>
      </c>
    </row>
    <row r="661">
      <c r="A661" s="5" t="inlineStr">
        <is>
          <t>CCAJ-LP02/28/2023</t>
        </is>
      </c>
      <c r="B661" s="6" t="n">
        <v>44945.49038641204</v>
      </c>
      <c r="C661" s="5" t="inlineStr">
        <is>
          <t>3884 RIBANA RUTH REA RUEDA</t>
        </is>
      </c>
      <c r="D661" s="10" t="n"/>
      <c r="E661" s="8" t="n"/>
      <c r="F661" s="9" t="n">
        <v>11469</v>
      </c>
      <c r="I661" s="10" t="inlineStr">
        <is>
          <t>EFECTIVO</t>
        </is>
      </c>
      <c r="J661" s="8" t="inlineStr">
        <is>
          <t>2597 JOSE MAIDANA LP - T02</t>
        </is>
      </c>
    </row>
    <row r="662">
      <c r="A662" s="5" t="inlineStr">
        <is>
          <t>CCAJ-LP02/28/2023</t>
        </is>
      </c>
      <c r="B662" s="6" t="n">
        <v>44945.49038641204</v>
      </c>
      <c r="C662" s="5" t="inlineStr">
        <is>
          <t>3884 RIBANA RUTH REA RUEDA</t>
        </is>
      </c>
      <c r="D662" s="10" t="n"/>
      <c r="E662" s="8" t="n"/>
      <c r="F662" s="9" t="n">
        <v>10537.4</v>
      </c>
      <c r="I662" s="10" t="inlineStr">
        <is>
          <t>EFECTIVO</t>
        </is>
      </c>
      <c r="J662" s="8" t="inlineStr">
        <is>
          <t>2597 JOSE MAIDANA LP - T03</t>
        </is>
      </c>
    </row>
    <row r="663">
      <c r="A663" s="5" t="inlineStr">
        <is>
          <t>CCAJ-LP02/28/2023</t>
        </is>
      </c>
      <c r="B663" s="6" t="n">
        <v>44945.49038641204</v>
      </c>
      <c r="C663" s="5" t="inlineStr">
        <is>
          <t>3884 RIBANA RUTH REA RUEDA</t>
        </is>
      </c>
      <c r="D663" s="10" t="n"/>
      <c r="E663" s="8" t="n"/>
      <c r="F663" s="9" t="n">
        <v>11670.4</v>
      </c>
      <c r="I663" s="10" t="inlineStr">
        <is>
          <t>EFECTIVO</t>
        </is>
      </c>
      <c r="J663" s="8" t="inlineStr">
        <is>
          <t>2597 JOSE MAIDANA LP - T04</t>
        </is>
      </c>
    </row>
    <row r="664">
      <c r="A664" s="5" t="inlineStr">
        <is>
          <t>CCAJ-LP02/28/2023</t>
        </is>
      </c>
      <c r="B664" s="6" t="n">
        <v>44945.49038641204</v>
      </c>
      <c r="C664" s="5" t="inlineStr">
        <is>
          <t>3884 RIBANA RUTH REA RUEDA</t>
        </is>
      </c>
      <c r="D664" s="10" t="n"/>
      <c r="E664" s="8" t="n"/>
      <c r="F664" s="9" t="n">
        <v>16131.6</v>
      </c>
      <c r="I664" s="10" t="inlineStr">
        <is>
          <t>EFECTIVO</t>
        </is>
      </c>
      <c r="J664" s="8" t="inlineStr">
        <is>
          <t>2597 JOSE MAIDANA LP - T06</t>
        </is>
      </c>
    </row>
    <row r="665">
      <c r="A665" s="11" t="inlineStr">
        <is>
          <t>SAP</t>
        </is>
      </c>
      <c r="B665" s="3" t="n"/>
      <c r="C665" s="3" t="n"/>
      <c r="D665" s="7" t="n"/>
      <c r="E665" s="8" t="n"/>
      <c r="F665" s="18">
        <f>SUM(F652:G664)</f>
        <v/>
      </c>
      <c r="H665" s="9" t="n"/>
      <c r="I665" s="10" t="n"/>
      <c r="J665" s="5" t="n"/>
    </row>
    <row r="666" ht="15.75" customHeight="1">
      <c r="A666" s="13" t="inlineStr">
        <is>
          <t>FECHA</t>
        </is>
      </c>
      <c r="B666" s="13" t="inlineStr">
        <is>
          <t>CIERRE DE CAJA</t>
        </is>
      </c>
      <c r="C666" s="13" t="inlineStr">
        <is>
          <t>IMPORTE</t>
        </is>
      </c>
      <c r="D666" s="14" t="n">
        <v>112624637</v>
      </c>
      <c r="E666" s="8" t="n"/>
      <c r="H666" s="9" t="n"/>
      <c r="I666" s="10" t="n"/>
      <c r="J666" s="5" t="n"/>
    </row>
    <row r="667">
      <c r="A667" s="5" t="n"/>
      <c r="B667" s="6" t="n"/>
      <c r="C667" s="5" t="n"/>
      <c r="D667" s="7" t="n"/>
      <c r="E667" s="8" t="n"/>
      <c r="H667" s="9" t="n"/>
      <c r="I667" s="10" t="n"/>
      <c r="J667" s="5" t="n"/>
    </row>
    <row r="668">
      <c r="A668" s="5" t="n"/>
      <c r="B668" s="6" t="n"/>
      <c r="C668" s="5" t="n"/>
      <c r="D668" s="7" t="n"/>
      <c r="E668" s="8" t="n"/>
      <c r="H668" s="9" t="n"/>
      <c r="I668" s="10" t="n"/>
      <c r="J668" s="5" t="n"/>
    </row>
    <row r="669">
      <c r="A669" s="5" t="inlineStr">
        <is>
          <t>CCAJ-LP02/29/202</t>
        </is>
      </c>
      <c r="B669" s="6" t="n">
        <v>44945.73615204861</v>
      </c>
      <c r="C669" s="5" t="inlineStr">
        <is>
          <t>3884 RIBANA RUTH REA RUEDA</t>
        </is>
      </c>
      <c r="D669" s="15" t="n">
        <v>45173182664</v>
      </c>
      <c r="E669" s="8" t="inlineStr">
        <is>
          <t>BISA-100070022</t>
        </is>
      </c>
      <c r="H669" s="9" t="n">
        <v>311.2</v>
      </c>
      <c r="I669" s="5" t="inlineStr">
        <is>
          <t>DEPÓSITO BANCARIO</t>
        </is>
      </c>
      <c r="J669" s="5" t="inlineStr">
        <is>
          <t>2464 LUIS FERNANDO GUEVARA PECA</t>
        </is>
      </c>
    </row>
    <row r="670">
      <c r="A670" s="5" t="inlineStr">
        <is>
          <t>CCAJ-LP02/29/2023</t>
        </is>
      </c>
      <c r="B670" s="6" t="n">
        <v>44945.73615204861</v>
      </c>
      <c r="C670" s="5" t="inlineStr">
        <is>
          <t>3884 RIBANA RUTH REA RUEDA</t>
        </is>
      </c>
      <c r="D670" s="15" t="n">
        <v>51167336577</v>
      </c>
      <c r="E670" s="8" t="inlineStr">
        <is>
          <t>BISA-100070022</t>
        </is>
      </c>
      <c r="H670" s="9" t="n">
        <v>174.18</v>
      </c>
      <c r="I670" s="5" t="inlineStr">
        <is>
          <t>DEPÓSITO BANCARIO</t>
        </is>
      </c>
      <c r="J670" s="5" t="inlineStr">
        <is>
          <t>2464 LUIS FERNANDO GUEVARA PECA</t>
        </is>
      </c>
    </row>
    <row r="671">
      <c r="A671" s="5" t="inlineStr">
        <is>
          <t>CCAJ-LP02/29/2023</t>
        </is>
      </c>
      <c r="B671" s="6" t="n">
        <v>44945.73615204861</v>
      </c>
      <c r="C671" s="5" t="inlineStr">
        <is>
          <t>3884 RIBANA RUTH REA RUEDA</t>
        </is>
      </c>
      <c r="D671" s="15" t="n">
        <v>511673365771</v>
      </c>
      <c r="E671" s="8" t="inlineStr">
        <is>
          <t>BISA-100070022</t>
        </is>
      </c>
      <c r="H671" s="9" t="n">
        <v>3257.46</v>
      </c>
      <c r="I671" s="5" t="inlineStr">
        <is>
          <t>DEPÓSITO BANCARIO</t>
        </is>
      </c>
      <c r="J671" s="5" t="inlineStr">
        <is>
          <t>2464 LUIS FERNANDO GUEVARA PECA</t>
        </is>
      </c>
    </row>
    <row r="672">
      <c r="A672" s="5" t="inlineStr">
        <is>
          <t>CCAJ-LP02/29/2023</t>
        </is>
      </c>
      <c r="B672" s="6" t="n">
        <v>44945.73615204861</v>
      </c>
      <c r="C672" s="5" t="inlineStr">
        <is>
          <t>3884 RIBANA RUTH REA RUEDA</t>
        </is>
      </c>
      <c r="D672" s="15" t="n">
        <v>511673365772</v>
      </c>
      <c r="E672" s="8" t="inlineStr">
        <is>
          <t>BISA-100070022</t>
        </is>
      </c>
      <c r="H672" s="9" t="n">
        <v>352.41</v>
      </c>
      <c r="I672" s="5" t="inlineStr">
        <is>
          <t>DEPÓSITO BANCARIO</t>
        </is>
      </c>
      <c r="J672" s="5" t="inlineStr">
        <is>
          <t>2464 LUIS FERNANDO GUEVARA PECA</t>
        </is>
      </c>
    </row>
    <row r="673">
      <c r="A673" s="5" t="inlineStr">
        <is>
          <t>CCAJ-LP02/29/2023</t>
        </is>
      </c>
      <c r="B673" s="6" t="n">
        <v>44945.73615204861</v>
      </c>
      <c r="C673" s="5" t="inlineStr">
        <is>
          <t>3884 RIBANA RUTH REA RUEDA</t>
        </is>
      </c>
      <c r="D673" s="15" t="n">
        <v>511673365773</v>
      </c>
      <c r="E673" s="8" t="inlineStr">
        <is>
          <t>BISA-100070022</t>
        </is>
      </c>
      <c r="H673" s="9" t="n">
        <v>176.2</v>
      </c>
      <c r="I673" s="5" t="inlineStr">
        <is>
          <t>DEPÓSITO BANCARIO</t>
        </is>
      </c>
      <c r="J673" s="5" t="inlineStr">
        <is>
          <t>2464 LUIS FERNANDO GUEVARA PECA</t>
        </is>
      </c>
    </row>
    <row r="674">
      <c r="A674" s="5" t="inlineStr">
        <is>
          <t>CCAJ-LP02/29/2023</t>
        </is>
      </c>
      <c r="B674" s="6" t="n">
        <v>44945.73615204861</v>
      </c>
      <c r="C674" s="5" t="inlineStr">
        <is>
          <t>3884 RIBANA RUTH REA RUEDA</t>
        </is>
      </c>
      <c r="D674" s="15" t="n">
        <v>511673365774</v>
      </c>
      <c r="E674" s="8" t="inlineStr">
        <is>
          <t>BISA-100070022</t>
        </is>
      </c>
      <c r="H674" s="9" t="n">
        <v>1647.13</v>
      </c>
      <c r="I674" s="5" t="inlineStr">
        <is>
          <t>DEPÓSITO BANCARIO</t>
        </is>
      </c>
      <c r="J674" s="5" t="inlineStr">
        <is>
          <t>2464 LUIS FERNANDO GUEVARA PECA</t>
        </is>
      </c>
    </row>
    <row r="675">
      <c r="A675" s="5" t="inlineStr">
        <is>
          <t>CCAJ-LP02/29/2023</t>
        </is>
      </c>
      <c r="B675" s="6" t="n">
        <v>44945.73615204861</v>
      </c>
      <c r="C675" s="5" t="inlineStr">
        <is>
          <t>3884 RIBANA RUTH REA RUEDA</t>
        </is>
      </c>
      <c r="D675" s="15" t="n">
        <v>511673365775</v>
      </c>
      <c r="E675" s="8" t="inlineStr">
        <is>
          <t>BISA-100070022</t>
        </is>
      </c>
      <c r="H675" s="9" t="n">
        <v>704.8200000000001</v>
      </c>
      <c r="I675" s="5" t="inlineStr">
        <is>
          <t>DEPÓSITO BANCARIO</t>
        </is>
      </c>
      <c r="J675" s="5" t="inlineStr">
        <is>
          <t>2464 LUIS FERNANDO GUEVARA PECA</t>
        </is>
      </c>
    </row>
    <row r="676">
      <c r="A676" s="5" t="inlineStr">
        <is>
          <t>CCAJ-LP02/29/2023</t>
        </is>
      </c>
      <c r="B676" s="6" t="n">
        <v>44945.73615204861</v>
      </c>
      <c r="C676" s="5" t="inlineStr">
        <is>
          <t>3884 RIBANA RUTH REA RUEDA</t>
        </is>
      </c>
      <c r="D676" s="15" t="n">
        <v>511673365776</v>
      </c>
      <c r="E676" s="8" t="inlineStr">
        <is>
          <t>BISA-100070022</t>
        </is>
      </c>
      <c r="H676" s="9" t="n">
        <v>1477.6</v>
      </c>
      <c r="I676" s="5" t="inlineStr">
        <is>
          <t>DEPÓSITO BANCARIO</t>
        </is>
      </c>
      <c r="J676" s="5" t="inlineStr">
        <is>
          <t>2464 LUIS FERNANDO GUEVARA PECA</t>
        </is>
      </c>
    </row>
    <row r="677">
      <c r="A677" s="5" t="inlineStr">
        <is>
          <t>CCAJ-LP02/29/2023</t>
        </is>
      </c>
      <c r="B677" s="6" t="n">
        <v>44945.73615204861</v>
      </c>
      <c r="C677" s="5" t="inlineStr">
        <is>
          <t>3884 RIBANA RUTH REA RUEDA</t>
        </is>
      </c>
      <c r="D677" s="15" t="n">
        <v>511673365777</v>
      </c>
      <c r="E677" s="8" t="inlineStr">
        <is>
          <t>BISA-100070022</t>
        </is>
      </c>
      <c r="H677" s="9" t="n">
        <v>14264.88</v>
      </c>
      <c r="I677" s="5" t="inlineStr">
        <is>
          <t>DEPÓSITO BANCARIO</t>
        </is>
      </c>
      <c r="J677" s="5" t="inlineStr">
        <is>
          <t>2464 LUIS FERNANDO GUEVARA PECA</t>
        </is>
      </c>
    </row>
    <row r="678">
      <c r="A678" s="5" t="inlineStr">
        <is>
          <t>CCAJ-LP02/29/2023</t>
        </is>
      </c>
      <c r="B678" s="6" t="n">
        <v>44945.73615204861</v>
      </c>
      <c r="C678" s="5" t="inlineStr">
        <is>
          <t>3884 RIBANA RUTH REA RUEDA</t>
        </is>
      </c>
      <c r="D678" s="15" t="n">
        <v>511673365778</v>
      </c>
      <c r="E678" s="8" t="inlineStr">
        <is>
          <t>BISA-100070022</t>
        </is>
      </c>
      <c r="H678" s="9" t="n">
        <v>2335.6</v>
      </c>
      <c r="I678" s="5" t="inlineStr">
        <is>
          <t>DEPÓSITO BANCARIO</t>
        </is>
      </c>
      <c r="J678" s="5" t="inlineStr">
        <is>
          <t>2464 LUIS FERNANDO GUEVARA PECA</t>
        </is>
      </c>
    </row>
    <row r="679">
      <c r="A679" s="5" t="inlineStr">
        <is>
          <t>CCAJ-LP02/29/2023</t>
        </is>
      </c>
      <c r="B679" s="6" t="n">
        <v>44945.73615204861</v>
      </c>
      <c r="C679" s="5" t="inlineStr">
        <is>
          <t>3884 RIBANA RUTH REA RUEDA</t>
        </is>
      </c>
      <c r="D679" s="15" t="n">
        <v>51717300772</v>
      </c>
      <c r="E679" s="8" t="inlineStr">
        <is>
          <t>BISA-100070022</t>
        </is>
      </c>
      <c r="H679" s="9" t="n">
        <v>355.2</v>
      </c>
      <c r="I679" s="5" t="inlineStr">
        <is>
          <t>DEPÓSITO BANCARIO</t>
        </is>
      </c>
      <c r="J679" s="5" t="inlineStr">
        <is>
          <t>2464 LUIS FERNANDO GUEVARA PECA</t>
        </is>
      </c>
    </row>
    <row r="680">
      <c r="A680" s="5" t="inlineStr">
        <is>
          <t>CCAJ-LP02/29/2023</t>
        </is>
      </c>
      <c r="B680" s="6" t="n">
        <v>44945.73615204861</v>
      </c>
      <c r="C680" s="5" t="inlineStr">
        <is>
          <t>3884 RIBANA RUTH REA RUEDA</t>
        </is>
      </c>
      <c r="D680" s="15" t="n">
        <v>517173007721</v>
      </c>
      <c r="E680" s="8" t="inlineStr">
        <is>
          <t>BISA-100070022</t>
        </is>
      </c>
      <c r="H680" s="9" t="n">
        <v>1353.72</v>
      </c>
      <c r="I680" s="5" t="inlineStr">
        <is>
          <t>DEPÓSITO BANCARIO</t>
        </is>
      </c>
      <c r="J680" s="5" t="inlineStr">
        <is>
          <t>2464 LUIS FERNANDO GUEVARA PECA</t>
        </is>
      </c>
    </row>
    <row r="681">
      <c r="A681" s="5" t="inlineStr">
        <is>
          <t>CCAJ-LP02/29/2023</t>
        </is>
      </c>
      <c r="B681" s="6" t="n">
        <v>44945.73615204861</v>
      </c>
      <c r="C681" s="5" t="inlineStr">
        <is>
          <t>3884 RIBANA RUTH REA RUEDA</t>
        </is>
      </c>
      <c r="D681" s="15" t="n">
        <v>517173007722</v>
      </c>
      <c r="E681" s="8" t="inlineStr">
        <is>
          <t>BISA-100070022</t>
        </is>
      </c>
      <c r="H681" s="9" t="n">
        <v>192.12</v>
      </c>
      <c r="I681" s="5" t="inlineStr">
        <is>
          <t>DEPÓSITO BANCARIO</t>
        </is>
      </c>
      <c r="J681" s="5" t="inlineStr">
        <is>
          <t>2464 LUIS FERNANDO GUEVARA PECA</t>
        </is>
      </c>
    </row>
    <row r="682">
      <c r="A682" s="5" t="inlineStr">
        <is>
          <t>CCAJ-LP02/29/2023</t>
        </is>
      </c>
      <c r="B682" s="6" t="n">
        <v>44945.73615204861</v>
      </c>
      <c r="C682" s="5" t="inlineStr">
        <is>
          <t>3884 RIBANA RUTH REA RUEDA</t>
        </is>
      </c>
      <c r="D682" s="15" t="n">
        <v>517173007723</v>
      </c>
      <c r="E682" s="8" t="inlineStr">
        <is>
          <t>BISA-100070022</t>
        </is>
      </c>
      <c r="H682" s="9" t="n">
        <v>48</v>
      </c>
      <c r="I682" s="5" t="inlineStr">
        <is>
          <t>DEPÓSITO BANCARIO</t>
        </is>
      </c>
      <c r="J682" s="5" t="inlineStr">
        <is>
          <t>2464 LUIS FERNANDO GUEVARA PECA</t>
        </is>
      </c>
    </row>
    <row r="683">
      <c r="A683" s="5" t="inlineStr">
        <is>
          <t>CCAJ-LP02/29/2023</t>
        </is>
      </c>
      <c r="B683" s="6" t="n">
        <v>44945.73615204861</v>
      </c>
      <c r="C683" s="5" t="inlineStr">
        <is>
          <t>3884 RIBANA RUTH REA RUEDA</t>
        </is>
      </c>
      <c r="D683" s="15" t="n">
        <v>517173007724</v>
      </c>
      <c r="E683" s="8" t="inlineStr">
        <is>
          <t>BISA-100070022</t>
        </is>
      </c>
      <c r="H683" s="9" t="n">
        <v>436.74</v>
      </c>
      <c r="I683" s="5" t="inlineStr">
        <is>
          <t>DEPÓSITO BANCARIO</t>
        </is>
      </c>
      <c r="J683" s="5" t="inlineStr">
        <is>
          <t>2464 LUIS FERNANDO GUEVARA PECA</t>
        </is>
      </c>
    </row>
    <row r="684">
      <c r="A684" s="5" t="inlineStr">
        <is>
          <t>CCAJ-LP02/29/2023</t>
        </is>
      </c>
      <c r="B684" s="6" t="n">
        <v>44945.73615204861</v>
      </c>
      <c r="C684" s="5" t="inlineStr">
        <is>
          <t>3884 RIBANA RUTH REA RUEDA</t>
        </is>
      </c>
      <c r="D684" s="15" t="n">
        <v>517173007725</v>
      </c>
      <c r="E684" s="8" t="inlineStr">
        <is>
          <t>BISA-100070022</t>
        </is>
      </c>
      <c r="H684" s="9" t="n">
        <v>633.84</v>
      </c>
      <c r="I684" s="5" t="inlineStr">
        <is>
          <t>DEPÓSITO BANCARIO</t>
        </is>
      </c>
      <c r="J684" s="5" t="inlineStr">
        <is>
          <t>2464 LUIS FERNANDO GUEVARA PECA</t>
        </is>
      </c>
    </row>
    <row r="685">
      <c r="A685" s="5" t="inlineStr">
        <is>
          <t>CCAJ-LP02/29/2023</t>
        </is>
      </c>
      <c r="B685" s="6" t="n">
        <v>44945.73615204861</v>
      </c>
      <c r="C685" s="5" t="inlineStr">
        <is>
          <t>3884 RIBANA RUTH REA RUEDA</t>
        </is>
      </c>
      <c r="D685" s="15" t="n">
        <v>517173007726</v>
      </c>
      <c r="E685" s="8" t="inlineStr">
        <is>
          <t>BISA-100070022</t>
        </is>
      </c>
      <c r="H685" s="9" t="n">
        <v>263.94</v>
      </c>
      <c r="I685" s="5" t="inlineStr">
        <is>
          <t>DEPÓSITO BANCARIO</t>
        </is>
      </c>
      <c r="J685" s="5" t="inlineStr">
        <is>
          <t>2464 LUIS FERNANDO GUEVARA PECA</t>
        </is>
      </c>
    </row>
    <row r="686">
      <c r="A686" s="5" t="inlineStr">
        <is>
          <t>CCAJ-LP02/29/2023</t>
        </is>
      </c>
      <c r="B686" s="6" t="n">
        <v>44945.73615204861</v>
      </c>
      <c r="C686" s="5" t="inlineStr">
        <is>
          <t>3884 RIBANA RUTH REA RUEDA</t>
        </is>
      </c>
      <c r="D686" s="15" t="n">
        <v>517173007727</v>
      </c>
      <c r="E686" s="8" t="inlineStr">
        <is>
          <t>BISA-100070022</t>
        </is>
      </c>
      <c r="H686" s="9" t="n">
        <v>647.9400000000001</v>
      </c>
      <c r="I686" s="5" t="inlineStr">
        <is>
          <t>DEPÓSITO BANCARIO</t>
        </is>
      </c>
      <c r="J686" s="5" t="inlineStr">
        <is>
          <t>2464 LUIS FERNANDO GUEVARA PECA</t>
        </is>
      </c>
    </row>
    <row r="687">
      <c r="A687" s="5" t="inlineStr">
        <is>
          <t>CCAJ-LP02/29/2023</t>
        </is>
      </c>
      <c r="B687" s="6" t="n">
        <v>44945.73615204861</v>
      </c>
      <c r="C687" s="5" t="inlineStr">
        <is>
          <t>3884 RIBANA RUTH REA RUEDA</t>
        </is>
      </c>
      <c r="D687" s="15" t="n">
        <v>45153115003</v>
      </c>
      <c r="E687" s="8" t="inlineStr">
        <is>
          <t>BISA-100070022</t>
        </is>
      </c>
      <c r="H687" s="9" t="n">
        <v>881.72</v>
      </c>
      <c r="I687" s="5" t="inlineStr">
        <is>
          <t>DEPÓSITO BANCARIO</t>
        </is>
      </c>
      <c r="J687" s="5" t="inlineStr">
        <is>
          <t>2464 LUIS FERNANDO GUEVARA PECA</t>
        </is>
      </c>
    </row>
    <row r="688">
      <c r="A688" s="5" t="inlineStr">
        <is>
          <t>CCAJ-LP02/29/2023</t>
        </is>
      </c>
      <c r="B688" s="6" t="n">
        <v>44945.73615204861</v>
      </c>
      <c r="C688" s="5" t="inlineStr">
        <is>
          <t>3884 RIBANA RUTH REA RUEDA</t>
        </is>
      </c>
      <c r="D688" s="7" t="n">
        <v>773252</v>
      </c>
      <c r="E688" s="8" t="inlineStr">
        <is>
          <t>BISA-100070022</t>
        </is>
      </c>
      <c r="H688" s="9" t="n">
        <v>3152.12</v>
      </c>
      <c r="I688" s="5" t="inlineStr">
        <is>
          <t>DEPÓSITO BANCARIO</t>
        </is>
      </c>
      <c r="J688" s="5" t="inlineStr">
        <is>
          <t>4190 JESUS FELCY MENDOZA CAHUANA</t>
        </is>
      </c>
    </row>
    <row r="689">
      <c r="A689" s="5" t="inlineStr">
        <is>
          <t>CCAJ-LP02/29/2023</t>
        </is>
      </c>
      <c r="B689" s="6" t="n">
        <v>44945.73615204861</v>
      </c>
      <c r="C689" s="5" t="inlineStr">
        <is>
          <t>3884 RIBANA RUTH REA RUEDA</t>
        </is>
      </c>
      <c r="D689" s="7" t="n">
        <v>773251</v>
      </c>
      <c r="E689" s="8" t="inlineStr">
        <is>
          <t>BISA-100070022</t>
        </is>
      </c>
      <c r="H689" s="9" t="n">
        <v>735</v>
      </c>
      <c r="I689" s="5" t="inlineStr">
        <is>
          <t>DEPÓSITO BANCARIO</t>
        </is>
      </c>
      <c r="J689" s="5" t="inlineStr">
        <is>
          <t>4190 JESUS FELCY MENDOZA CAHUANA</t>
        </is>
      </c>
    </row>
    <row r="690">
      <c r="A690" s="5" t="inlineStr">
        <is>
          <t>CCAJ-LP02/29/2023</t>
        </is>
      </c>
      <c r="B690" s="6" t="n">
        <v>44945.73615204861</v>
      </c>
      <c r="C690" s="5" t="inlineStr">
        <is>
          <t>3884 RIBANA RUTH REA RUEDA</t>
        </is>
      </c>
      <c r="D690" s="7" t="n">
        <v>773250</v>
      </c>
      <c r="E690" s="8" t="inlineStr">
        <is>
          <t>BISA-100070022</t>
        </is>
      </c>
      <c r="H690" s="9" t="n">
        <v>1196.1</v>
      </c>
      <c r="I690" s="5" t="inlineStr">
        <is>
          <t>DEPÓSITO BANCARIO</t>
        </is>
      </c>
      <c r="J690" s="5" t="inlineStr">
        <is>
          <t>4190 JESUS FELCY MENDOZA CAHUANA</t>
        </is>
      </c>
    </row>
    <row r="691">
      <c r="A691" s="5" t="inlineStr">
        <is>
          <t>CCAJ-LP02/29/2023</t>
        </is>
      </c>
      <c r="B691" s="6" t="n">
        <v>44945.73615204861</v>
      </c>
      <c r="C691" s="5" t="inlineStr">
        <is>
          <t>3884 RIBANA RUTH REA RUEDA</t>
        </is>
      </c>
      <c r="D691" s="7" t="n">
        <v>773248</v>
      </c>
      <c r="E691" s="8" t="inlineStr">
        <is>
          <t>BISA-100070022</t>
        </is>
      </c>
      <c r="H691" s="9" t="n">
        <v>8303.389999999999</v>
      </c>
      <c r="I691" s="5" t="inlineStr">
        <is>
          <t>DEPÓSITO BANCARIO</t>
        </is>
      </c>
      <c r="J691" s="5" t="inlineStr">
        <is>
          <t>4190 JESUS FELCY MENDOZA CAHUANA</t>
        </is>
      </c>
    </row>
    <row r="692">
      <c r="A692" s="5" t="inlineStr">
        <is>
          <t>CCAJ-LP02/29/2023</t>
        </is>
      </c>
      <c r="B692" s="6" t="n">
        <v>44945.73615204861</v>
      </c>
      <c r="C692" s="5" t="inlineStr">
        <is>
          <t>3884 RIBANA RUTH REA RUEDA</t>
        </is>
      </c>
      <c r="D692" s="7" t="n">
        <v>73247</v>
      </c>
      <c r="E692" s="8" t="inlineStr">
        <is>
          <t>BISA-100070022</t>
        </is>
      </c>
      <c r="H692" s="9" t="n">
        <v>1330.18</v>
      </c>
      <c r="I692" s="5" t="inlineStr">
        <is>
          <t>DEPÓSITO BANCARIO</t>
        </is>
      </c>
      <c r="J692" s="5" t="inlineStr">
        <is>
          <t>4190 JESUS FELCY MENDOZA CAHUANA</t>
        </is>
      </c>
    </row>
    <row r="693">
      <c r="A693" s="5" t="inlineStr">
        <is>
          <t>CCAJ-LP02/29/2023</t>
        </is>
      </c>
      <c r="B693" s="6" t="n">
        <v>44945.73615204861</v>
      </c>
      <c r="C693" s="5" t="inlineStr">
        <is>
          <t>3884 RIBANA RUTH REA RUEDA</t>
        </is>
      </c>
      <c r="D693" s="7" t="n">
        <v>773246</v>
      </c>
      <c r="E693" s="8" t="inlineStr">
        <is>
          <t>BISA-100070022</t>
        </is>
      </c>
      <c r="H693" s="9" t="n">
        <v>43160.5</v>
      </c>
      <c r="I693" s="5" t="inlineStr">
        <is>
          <t>DEPÓSITO BANCARIO</t>
        </is>
      </c>
      <c r="J693" s="5" t="inlineStr">
        <is>
          <t>4190 JESUS FELCY MENDOZA CAHUANA</t>
        </is>
      </c>
    </row>
    <row r="694">
      <c r="A694" s="5" t="inlineStr">
        <is>
          <t>CCAJ-LP02/29/2023</t>
        </is>
      </c>
      <c r="B694" s="6" t="n">
        <v>44945.73615204861</v>
      </c>
      <c r="C694" s="5" t="inlineStr">
        <is>
          <t>3884 RIBANA RUTH REA RUEDA</t>
        </is>
      </c>
      <c r="D694" s="7" t="n">
        <v>773249</v>
      </c>
      <c r="E694" s="8" t="inlineStr">
        <is>
          <t>BISA-100070022</t>
        </is>
      </c>
      <c r="H694" s="9" t="n">
        <v>27947.8</v>
      </c>
      <c r="I694" s="5" t="inlineStr">
        <is>
          <t>DEPÓSITO BANCARIO</t>
        </is>
      </c>
      <c r="J694" s="5" t="inlineStr">
        <is>
          <t>4190 JESUS FELCY MENDOZA CAHUANA</t>
        </is>
      </c>
    </row>
    <row r="695">
      <c r="A695" s="5" t="inlineStr">
        <is>
          <t>CCAJ-LP02/29/2023</t>
        </is>
      </c>
      <c r="B695" s="6" t="n">
        <v>44945.73615204861</v>
      </c>
      <c r="C695" s="5" t="inlineStr">
        <is>
          <t>3884 RIBANA RUTH REA RUEDA</t>
        </is>
      </c>
      <c r="D695" s="7" t="n">
        <v>239014</v>
      </c>
      <c r="E695" s="8" t="inlineStr">
        <is>
          <t>BISA-100070022</t>
        </is>
      </c>
      <c r="H695" s="9" t="n">
        <v>16183.6</v>
      </c>
      <c r="I695" s="5" t="inlineStr">
        <is>
          <t>DEPÓSITO BANCARIO</t>
        </is>
      </c>
      <c r="J695" s="5" t="inlineStr">
        <is>
          <t>4276 CARLOS MARCELO REQUENA TERAN</t>
        </is>
      </c>
    </row>
    <row r="696">
      <c r="A696" s="5" t="inlineStr">
        <is>
          <t>CCAJ-LP02/29/2023</t>
        </is>
      </c>
      <c r="B696" s="6" t="n">
        <v>44945.73615204861</v>
      </c>
      <c r="C696" s="5" t="inlineStr">
        <is>
          <t>3884 RIBANA RUTH REA RUEDA</t>
        </is>
      </c>
      <c r="D696" s="7" t="n">
        <v>238926</v>
      </c>
      <c r="E696" s="8" t="inlineStr">
        <is>
          <t>BISA-100070022</t>
        </is>
      </c>
      <c r="H696" s="9" t="n">
        <v>6607.9</v>
      </c>
      <c r="I696" s="5" t="inlineStr">
        <is>
          <t>DEPÓSITO BANCARIO</t>
        </is>
      </c>
      <c r="J696" s="5" t="inlineStr">
        <is>
          <t>4276 CARLOS MARCELO REQUENA TERAN</t>
        </is>
      </c>
    </row>
    <row r="697">
      <c r="A697" s="5" t="inlineStr">
        <is>
          <t>CCAJ-LP02/29/2023</t>
        </is>
      </c>
      <c r="B697" s="6" t="n">
        <v>44945.73615204861</v>
      </c>
      <c r="C697" s="5" t="inlineStr">
        <is>
          <t>3884 RIBANA RUTH REA RUEDA</t>
        </is>
      </c>
      <c r="D697" s="15" t="n">
        <v>45143489594</v>
      </c>
      <c r="E697" s="8" t="inlineStr">
        <is>
          <t>BISA-100070022</t>
        </is>
      </c>
      <c r="H697" s="9" t="n">
        <v>51.59</v>
      </c>
      <c r="I697" s="5" t="inlineStr">
        <is>
          <t>DEPÓSITO BANCARIO</t>
        </is>
      </c>
      <c r="J697" s="5" t="inlineStr">
        <is>
          <t>2464 LUIS FERNANDO GUEVARA PECA</t>
        </is>
      </c>
    </row>
    <row r="698">
      <c r="A698" s="5" t="inlineStr">
        <is>
          <t>CCAJ-LP02/29/2023</t>
        </is>
      </c>
      <c r="B698" s="6" t="n">
        <v>44945.73615204861</v>
      </c>
      <c r="C698" s="5" t="inlineStr">
        <is>
          <t>3884 RIBANA RUTH REA RUEDA</t>
        </is>
      </c>
      <c r="D698" s="15" t="n">
        <v>45133122867</v>
      </c>
      <c r="E698" s="8" t="inlineStr">
        <is>
          <t>BISA-100070022</t>
        </is>
      </c>
      <c r="H698" s="9" t="n">
        <v>100.5</v>
      </c>
      <c r="I698" s="5" t="inlineStr">
        <is>
          <t>DEPÓSITO BANCARIO</t>
        </is>
      </c>
      <c r="J698" s="5" t="inlineStr">
        <is>
          <t>2464 LUIS FERNANDO GUEVARA PECA</t>
        </is>
      </c>
    </row>
    <row r="699">
      <c r="A699" s="5" t="inlineStr">
        <is>
          <t>CCAJ-LP02/29/2023</t>
        </is>
      </c>
      <c r="B699" s="6" t="n">
        <v>44945.73615204861</v>
      </c>
      <c r="C699" s="5" t="inlineStr">
        <is>
          <t>3884 RIBANA RUTH REA RUEDA</t>
        </is>
      </c>
      <c r="D699" s="15" t="n">
        <v>45163210060</v>
      </c>
      <c r="E699" s="8" t="inlineStr">
        <is>
          <t>BISA-100070022</t>
        </is>
      </c>
      <c r="H699" s="9" t="n">
        <v>270.92</v>
      </c>
      <c r="I699" s="5" t="inlineStr">
        <is>
          <t>DEPÓSITO BANCARIO</t>
        </is>
      </c>
      <c r="J699" s="5" t="inlineStr">
        <is>
          <t>2464 LUIS FERNANDO GUEVARA PECA</t>
        </is>
      </c>
    </row>
    <row r="700">
      <c r="A700" s="5" t="inlineStr">
        <is>
          <t>CCAJ-LP02/29/2023</t>
        </is>
      </c>
      <c r="B700" s="6" t="n">
        <v>44945.73615204861</v>
      </c>
      <c r="C700" s="5" t="inlineStr">
        <is>
          <t>3884 RIBANA RUTH REA RUEDA</t>
        </is>
      </c>
      <c r="D700" s="15" t="n">
        <v>45163210498</v>
      </c>
      <c r="E700" s="8" t="inlineStr">
        <is>
          <t>BISA-100070022</t>
        </is>
      </c>
      <c r="H700" s="9" t="n">
        <v>69.3</v>
      </c>
      <c r="I700" s="5" t="inlineStr">
        <is>
          <t>DEPÓSITO BANCARIO</t>
        </is>
      </c>
      <c r="J700" s="5" t="inlineStr">
        <is>
          <t>2464 LUIS FERNANDO GUEVARA PECA</t>
        </is>
      </c>
    </row>
    <row r="701">
      <c r="A701" s="5" t="inlineStr">
        <is>
          <t>CCAJ-LP02/29/2023</t>
        </is>
      </c>
      <c r="B701" s="6" t="n">
        <v>44945.73615204861</v>
      </c>
      <c r="C701" s="5" t="inlineStr">
        <is>
          <t>3884 RIBANA RUTH REA RUEDA</t>
        </is>
      </c>
      <c r="D701" s="15" t="n">
        <v>45163210717</v>
      </c>
      <c r="E701" s="8" t="inlineStr">
        <is>
          <t>BISA-100070022</t>
        </is>
      </c>
      <c r="H701" s="9" t="n">
        <v>297</v>
      </c>
      <c r="I701" s="5" t="inlineStr">
        <is>
          <t>DEPÓSITO BANCARIO</t>
        </is>
      </c>
      <c r="J701" s="5" t="inlineStr">
        <is>
          <t>2464 LUIS FERNANDO GUEVARA PECA</t>
        </is>
      </c>
    </row>
    <row r="702">
      <c r="A702" s="5" t="inlineStr">
        <is>
          <t>CCAJ-LP02/29/2023</t>
        </is>
      </c>
      <c r="B702" s="6" t="n">
        <v>44945.73615204861</v>
      </c>
      <c r="C702" s="5" t="inlineStr">
        <is>
          <t>3884 RIBANA RUTH REA RUEDA</t>
        </is>
      </c>
      <c r="D702" s="15" t="n">
        <v>45113271404</v>
      </c>
      <c r="E702" s="8" t="inlineStr">
        <is>
          <t>BISA-100070022</t>
        </is>
      </c>
      <c r="H702" s="9" t="n">
        <v>50.5</v>
      </c>
      <c r="I702" s="5" t="inlineStr">
        <is>
          <t>DEPÓSITO BANCARIO</t>
        </is>
      </c>
      <c r="J702" s="5" t="inlineStr">
        <is>
          <t>2464 LUIS FERNANDO GUEVARA PECA</t>
        </is>
      </c>
    </row>
    <row r="703">
      <c r="A703" s="5" t="inlineStr">
        <is>
          <t>CCAJ-LP02/29/2023</t>
        </is>
      </c>
      <c r="B703" s="6" t="n">
        <v>44945.73615204861</v>
      </c>
      <c r="C703" s="5" t="inlineStr">
        <is>
          <t>3884 RIBANA RUTH REA RUEDA</t>
        </is>
      </c>
      <c r="D703" s="7" t="n"/>
      <c r="E703" s="8" t="n"/>
      <c r="F703" s="9" t="n">
        <v>7218.2</v>
      </c>
      <c r="I703" s="10" t="inlineStr">
        <is>
          <t>EFECTIVO</t>
        </is>
      </c>
      <c r="J703" s="5" t="inlineStr">
        <is>
          <t>136 OSCAR REYNALDO LIMACHI SURCO</t>
        </is>
      </c>
    </row>
    <row r="704">
      <c r="A704" s="5" t="inlineStr">
        <is>
          <t>CCAJ-LP02/29/2023</t>
        </is>
      </c>
      <c r="B704" s="6" t="n">
        <v>44945.73615204861</v>
      </c>
      <c r="C704" s="5" t="inlineStr">
        <is>
          <t>3884 RIBANA RUTH REA RUEDA</t>
        </is>
      </c>
      <c r="D704" s="7" t="n"/>
      <c r="E704" s="8" t="n"/>
      <c r="F704" s="9" t="n">
        <v>10602.4</v>
      </c>
      <c r="I704" s="10" t="inlineStr">
        <is>
          <t>EFECTIVO</t>
        </is>
      </c>
      <c r="J704" s="8" t="inlineStr">
        <is>
          <t>304 ALFREDO MENDOZA APAZA</t>
        </is>
      </c>
    </row>
    <row r="705">
      <c r="A705" s="5" t="inlineStr">
        <is>
          <t>CCAJ-LP02/29/2023</t>
        </is>
      </c>
      <c r="B705" s="6" t="n">
        <v>44945.73615204861</v>
      </c>
      <c r="C705" s="5" t="inlineStr">
        <is>
          <t>3884 RIBANA RUTH REA RUEDA</t>
        </is>
      </c>
      <c r="D705" s="7" t="n"/>
      <c r="E705" s="8" t="n"/>
      <c r="F705" s="9" t="n">
        <v>11417.4</v>
      </c>
      <c r="I705" s="10" t="inlineStr">
        <is>
          <t>EFECTIVO</t>
        </is>
      </c>
      <c r="J705" s="5" t="inlineStr">
        <is>
          <t>3052 JUAN JOSE MACHACA TORREZ</t>
        </is>
      </c>
    </row>
    <row r="706">
      <c r="A706" s="5" t="inlineStr">
        <is>
          <t>CCAJ-LP02/29/2023</t>
        </is>
      </c>
      <c r="B706" s="6" t="n">
        <v>44945.73615204861</v>
      </c>
      <c r="C706" s="5" t="inlineStr">
        <is>
          <t>3884 RIBANA RUTH REA RUEDA</t>
        </is>
      </c>
      <c r="D706" s="7" t="n"/>
      <c r="E706" s="8" t="n"/>
      <c r="F706" s="9" t="n">
        <v>462.2</v>
      </c>
      <c r="I706" s="10" t="inlineStr">
        <is>
          <t>EFECTIVO</t>
        </is>
      </c>
      <c r="J706" s="5" t="inlineStr">
        <is>
          <t>2464 LUIS FERNANDO GUEVARA PECA</t>
        </is>
      </c>
    </row>
    <row r="707">
      <c r="A707" s="5" t="inlineStr">
        <is>
          <t>CCAJ-LP02/29/2023</t>
        </is>
      </c>
      <c r="B707" s="6" t="n">
        <v>44945.73615204861</v>
      </c>
      <c r="C707" s="5" t="inlineStr">
        <is>
          <t>3884 RIBANA RUTH REA RUEDA</t>
        </is>
      </c>
      <c r="D707" s="7" t="n"/>
      <c r="E707" s="8" t="n"/>
      <c r="F707" s="9" t="n">
        <v>4055.8</v>
      </c>
      <c r="I707" s="10" t="inlineStr">
        <is>
          <t>EFECTIVO</t>
        </is>
      </c>
      <c r="J707" s="8" t="inlineStr">
        <is>
          <t>2597 JOSE MAIDANA LP - T05</t>
        </is>
      </c>
    </row>
    <row r="708">
      <c r="A708" s="11" t="inlineStr">
        <is>
          <t>SAP</t>
        </is>
      </c>
      <c r="B708" s="3" t="n"/>
      <c r="C708" s="3" t="n"/>
      <c r="D708" s="7" t="n"/>
      <c r="E708" s="8" t="n"/>
      <c r="F708" s="18">
        <f>SUM(F695:G707)</f>
        <v/>
      </c>
      <c r="H708" s="9" t="n"/>
      <c r="I708" s="10" t="n"/>
      <c r="J708" s="5" t="n"/>
    </row>
    <row r="709">
      <c r="A709" s="13" t="inlineStr">
        <is>
          <t>FECHA</t>
        </is>
      </c>
      <c r="B709" s="13" t="inlineStr">
        <is>
          <t>CIERRE DE CAJA</t>
        </is>
      </c>
      <c r="C709" s="13" t="inlineStr">
        <is>
          <t>IMPORTE</t>
        </is>
      </c>
      <c r="D709" s="7" t="n"/>
      <c r="E709" s="8" t="n"/>
      <c r="H709" s="9" t="n"/>
      <c r="I709" s="10" t="n"/>
      <c r="J709" s="5" t="n"/>
    </row>
    <row r="710" ht="15.75" customHeight="1">
      <c r="D710" s="14" t="n">
        <v>112644491</v>
      </c>
    </row>
    <row r="711" ht="15.75" customHeight="1">
      <c r="D711" s="46" t="n">
        <v>112636413</v>
      </c>
      <c r="E711" s="48" t="inlineStr">
        <is>
          <t>REVERSION</t>
        </is>
      </c>
    </row>
    <row r="712">
      <c r="A712" s="16" t="inlineStr">
        <is>
          <t>SE REALIZO LA REVERSION S/G CORREO DEL 24/01/23</t>
        </is>
      </c>
      <c r="B712" s="26" t="n"/>
      <c r="C712" s="26" t="n"/>
    </row>
    <row r="713">
      <c r="A713" s="16" t="inlineStr">
        <is>
          <t>CCAJ-LP02/29/2023 DEP DIRECTO A BANCO</t>
        </is>
      </c>
      <c r="B713" s="16" t="n"/>
      <c r="C713" s="26" t="n"/>
    </row>
    <row r="714">
      <c r="A714" s="45" t="n"/>
    </row>
    <row r="715">
      <c r="A715" s="1" t="inlineStr">
        <is>
          <t>Cierre Caja</t>
        </is>
      </c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</row>
    <row r="716">
      <c r="A716" s="3" t="inlineStr">
        <is>
          <t>Del 20/01/2023</t>
        </is>
      </c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</row>
    <row r="717">
      <c r="A717" s="74" t="inlineStr">
        <is>
          <t>Cierre Caja</t>
        </is>
      </c>
      <c r="B717" s="74" t="inlineStr">
        <is>
          <t>Fecha</t>
        </is>
      </c>
      <c r="C717" s="74" t="inlineStr">
        <is>
          <t>Cajero</t>
        </is>
      </c>
      <c r="D717" s="74" t="inlineStr">
        <is>
          <t>Nro Voucher</t>
        </is>
      </c>
      <c r="E717" s="74" t="inlineStr">
        <is>
          <t>Nro Cuenta</t>
        </is>
      </c>
      <c r="F717" s="74" t="inlineStr">
        <is>
          <t>Tipo Ingreso</t>
        </is>
      </c>
      <c r="G717" s="75" t="n"/>
      <c r="H717" s="76" t="n"/>
      <c r="I717" s="74" t="inlineStr">
        <is>
          <t>TIPO DE INGRESO</t>
        </is>
      </c>
      <c r="J717" s="74" t="inlineStr">
        <is>
          <t>Cobrador</t>
        </is>
      </c>
    </row>
    <row r="718">
      <c r="A718" s="77" t="n"/>
      <c r="B718" s="77" t="n"/>
      <c r="C718" s="77" t="n"/>
      <c r="D718" s="77" t="n"/>
      <c r="E718" s="77" t="n"/>
      <c r="F718" s="4" t="inlineStr">
        <is>
          <t>EFECTIVO</t>
        </is>
      </c>
      <c r="G718" s="4" t="inlineStr">
        <is>
          <t>CHEQUE</t>
        </is>
      </c>
      <c r="H718" s="4" t="inlineStr">
        <is>
          <t>TRANSFERENCIA</t>
        </is>
      </c>
      <c r="I718" s="77" t="n"/>
      <c r="J718" s="77" t="n"/>
    </row>
    <row r="719">
      <c r="A719" s="5" t="inlineStr">
        <is>
          <t>CCAJ-LP02/30/2023</t>
        </is>
      </c>
      <c r="B719" s="6" t="n">
        <v>44946.50327489583</v>
      </c>
      <c r="C719" s="5" t="inlineStr">
        <is>
          <t>3884 RIBANA RUTH REA RUEDA</t>
        </is>
      </c>
      <c r="D719" s="10" t="n"/>
      <c r="E719" s="8" t="n"/>
      <c r="G719" s="9" t="n">
        <v>1570</v>
      </c>
      <c r="I719" s="10" t="inlineStr">
        <is>
          <t>CHEQUE</t>
        </is>
      </c>
      <c r="J719" s="8" t="inlineStr">
        <is>
          <t>2597 JOSE MAIDANA LP - T01</t>
        </is>
      </c>
    </row>
    <row r="720">
      <c r="A720" s="5" t="inlineStr">
        <is>
          <t>CCAJ-LP02/30/2023</t>
        </is>
      </c>
      <c r="B720" s="6" t="n">
        <v>44946.50327489583</v>
      </c>
      <c r="C720" s="5" t="inlineStr">
        <is>
          <t>3884 RIBANA RUTH REA RUEDA</t>
        </is>
      </c>
      <c r="D720" s="10" t="n"/>
      <c r="E720" s="8" t="n"/>
      <c r="F720" s="9" t="n">
        <v>7602.6</v>
      </c>
      <c r="I720" s="10" t="inlineStr">
        <is>
          <t>EFECTIVO</t>
        </is>
      </c>
      <c r="J720" s="8" t="inlineStr">
        <is>
          <t>108 GREGORIO RAMIREZ APAZA</t>
        </is>
      </c>
    </row>
    <row r="721">
      <c r="A721" s="5" t="inlineStr">
        <is>
          <t>CCAJ-LP02/30/2023</t>
        </is>
      </c>
      <c r="B721" s="6" t="n">
        <v>44946.50327489583</v>
      </c>
      <c r="C721" s="5" t="inlineStr">
        <is>
          <t>3884 RIBANA RUTH REA RUEDA</t>
        </is>
      </c>
      <c r="D721" s="10" t="n"/>
      <c r="E721" s="8" t="n"/>
      <c r="F721" s="9" t="n">
        <v>4052.8</v>
      </c>
      <c r="I721" s="10" t="inlineStr">
        <is>
          <t>EFECTIVO</t>
        </is>
      </c>
      <c r="J721" s="5" t="inlineStr">
        <is>
          <t>266 SANTIAGO MACHACA CALCINA</t>
        </is>
      </c>
    </row>
    <row r="722">
      <c r="A722" s="5" t="inlineStr">
        <is>
          <t>CCAJ-LP02/30/2023</t>
        </is>
      </c>
      <c r="B722" s="6" t="n">
        <v>44946.50327489583</v>
      </c>
      <c r="C722" s="5" t="inlineStr">
        <is>
          <t>3884 RIBANA RUTH REA RUEDA</t>
        </is>
      </c>
      <c r="D722" s="10" t="n"/>
      <c r="E722" s="8" t="n"/>
      <c r="F722" s="9" t="n">
        <v>12470.7</v>
      </c>
      <c r="I722" s="10" t="inlineStr">
        <is>
          <t>EFECTIVO</t>
        </is>
      </c>
      <c r="J722" s="5" t="inlineStr">
        <is>
          <t>331 CARLOS ALFREDO GUTIERREZ HUANCA</t>
        </is>
      </c>
    </row>
    <row r="723">
      <c r="A723" s="5" t="inlineStr">
        <is>
          <t>CCAJ-LP02/30/2023</t>
        </is>
      </c>
      <c r="B723" s="6" t="n">
        <v>44946.50327489583</v>
      </c>
      <c r="C723" s="5" t="inlineStr">
        <is>
          <t>3884 RIBANA RUTH REA RUEDA</t>
        </is>
      </c>
      <c r="D723" s="10" t="n"/>
      <c r="E723" s="8" t="n"/>
      <c r="F723" s="9" t="n">
        <v>21651.7</v>
      </c>
      <c r="I723" s="10" t="inlineStr">
        <is>
          <t>EFECTIVO</t>
        </is>
      </c>
      <c r="J723" s="5" t="inlineStr">
        <is>
          <t>584 FREDDY FEDERICO FLORES MARIN</t>
        </is>
      </c>
    </row>
    <row r="724">
      <c r="A724" s="5" t="inlineStr">
        <is>
          <t>CCAJ-LP02/30/2023</t>
        </is>
      </c>
      <c r="B724" s="6" t="n">
        <v>44946.50327489583</v>
      </c>
      <c r="C724" s="5" t="inlineStr">
        <is>
          <t>3884 RIBANA RUTH REA RUEDA</t>
        </is>
      </c>
      <c r="D724" s="10" t="n"/>
      <c r="E724" s="8" t="n"/>
      <c r="F724" s="9" t="n">
        <v>9218</v>
      </c>
      <c r="I724" s="10" t="inlineStr">
        <is>
          <t>EFECTIVO</t>
        </is>
      </c>
      <c r="J724" s="5" t="inlineStr">
        <is>
          <t>883 FRANKLIN CARDOZO RIVERA</t>
        </is>
      </c>
    </row>
    <row r="725">
      <c r="A725" s="5" t="inlineStr">
        <is>
          <t>CCAJ-LP02/30/2023</t>
        </is>
      </c>
      <c r="B725" s="6" t="n">
        <v>44946.50327489583</v>
      </c>
      <c r="C725" s="5" t="inlineStr">
        <is>
          <t>3884 RIBANA RUTH REA RUEDA</t>
        </is>
      </c>
      <c r="D725" s="10" t="n"/>
      <c r="E725" s="8" t="n"/>
      <c r="F725" s="9" t="n">
        <v>13701.2</v>
      </c>
      <c r="I725" s="10" t="inlineStr">
        <is>
          <t>EFECTIVO</t>
        </is>
      </c>
      <c r="J725" s="5" t="inlineStr">
        <is>
          <t>1116 VLADIMIR FRANZ ATAHUACHI RODRIGUEZ</t>
        </is>
      </c>
    </row>
    <row r="726">
      <c r="A726" s="5" t="inlineStr">
        <is>
          <t>CCAJ-LP02/30/2023</t>
        </is>
      </c>
      <c r="B726" s="6" t="n">
        <v>44946.50327489583</v>
      </c>
      <c r="C726" s="5" t="inlineStr">
        <is>
          <t>3884 RIBANA RUTH REA RUEDA</t>
        </is>
      </c>
      <c r="D726" s="10" t="n"/>
      <c r="E726" s="8" t="n"/>
      <c r="F726" s="9" t="n">
        <v>15435.9</v>
      </c>
      <c r="I726" s="10" t="inlineStr">
        <is>
          <t>EFECTIVO</t>
        </is>
      </c>
      <c r="J726" s="5" t="inlineStr">
        <is>
          <t>1180 JAIME RAMIRO CHACON PAREDES</t>
        </is>
      </c>
    </row>
    <row r="727">
      <c r="A727" s="5" t="inlineStr">
        <is>
          <t>CCAJ-LP02/30/2023</t>
        </is>
      </c>
      <c r="B727" s="6" t="n">
        <v>44946.50327489583</v>
      </c>
      <c r="C727" s="5" t="inlineStr">
        <is>
          <t>3884 RIBANA RUTH REA RUEDA</t>
        </is>
      </c>
      <c r="D727" s="10" t="n"/>
      <c r="E727" s="8" t="n"/>
      <c r="F727" s="9" t="n">
        <v>7726.9</v>
      </c>
      <c r="I727" s="10" t="inlineStr">
        <is>
          <t>EFECTIVO</t>
        </is>
      </c>
      <c r="J727" s="8" t="inlineStr">
        <is>
          <t>2597 JOSE MAIDANA LP - T01</t>
        </is>
      </c>
    </row>
    <row r="728">
      <c r="A728" s="5" t="inlineStr">
        <is>
          <t>CCAJ-LP02/30/2023</t>
        </is>
      </c>
      <c r="B728" s="6" t="n">
        <v>44946.50327489583</v>
      </c>
      <c r="C728" s="5" t="inlineStr">
        <is>
          <t>3884 RIBANA RUTH REA RUEDA</t>
        </is>
      </c>
      <c r="D728" s="10" t="n"/>
      <c r="E728" s="8" t="n"/>
      <c r="F728" s="9" t="n">
        <v>8303.200000000001</v>
      </c>
      <c r="I728" s="10" t="inlineStr">
        <is>
          <t>EFECTIVO</t>
        </is>
      </c>
      <c r="J728" s="8" t="inlineStr">
        <is>
          <t>2597 JOSE MAIDANA LP - T02</t>
        </is>
      </c>
    </row>
    <row r="729">
      <c r="A729" s="5" t="inlineStr">
        <is>
          <t>CCAJ-LP02/30/2023</t>
        </is>
      </c>
      <c r="B729" s="6" t="n">
        <v>44946.50327489583</v>
      </c>
      <c r="C729" s="5" t="inlineStr">
        <is>
          <t>3884 RIBANA RUTH REA RUEDA</t>
        </is>
      </c>
      <c r="D729" s="10" t="n"/>
      <c r="E729" s="8" t="n"/>
      <c r="F729" s="9" t="n">
        <v>9079.1</v>
      </c>
      <c r="I729" s="10" t="inlineStr">
        <is>
          <t>EFECTIVO</t>
        </is>
      </c>
      <c r="J729" s="8" t="inlineStr">
        <is>
          <t>2597 JOSE MAIDANA LP - T04</t>
        </is>
      </c>
    </row>
    <row r="730">
      <c r="A730" s="11" t="inlineStr">
        <is>
          <t>SAP</t>
        </is>
      </c>
      <c r="B730" s="3" t="n"/>
      <c r="C730" s="3" t="n"/>
      <c r="D730" s="10" t="n"/>
      <c r="E730" s="8" t="n"/>
      <c r="F730" s="31">
        <f>SUM(F719:G729)</f>
        <v/>
      </c>
      <c r="H730" s="9" t="n"/>
      <c r="I730" s="10" t="n"/>
      <c r="J730" s="5" t="n"/>
    </row>
    <row r="731">
      <c r="A731" s="13" t="inlineStr">
        <is>
          <t>FECHA</t>
        </is>
      </c>
      <c r="B731" s="13" t="inlineStr">
        <is>
          <t>CIERRE DE CAJA</t>
        </is>
      </c>
      <c r="C731" s="13" t="inlineStr">
        <is>
          <t>IMPORTE</t>
        </is>
      </c>
      <c r="D731" s="10" t="n"/>
      <c r="E731" s="8" t="n"/>
      <c r="H731" s="9" t="n"/>
      <c r="I731" s="10" t="n"/>
      <c r="J731" s="5" t="n"/>
    </row>
    <row r="732" ht="15.75" customHeight="1">
      <c r="A732" s="5" t="n"/>
      <c r="B732" s="6" t="n"/>
      <c r="C732" s="5" t="n"/>
      <c r="D732" s="14" t="n">
        <v>112644492</v>
      </c>
      <c r="E732" s="8" t="n"/>
      <c r="H732" s="9" t="n"/>
      <c r="I732" s="10" t="n"/>
      <c r="J732" s="5" t="n"/>
    </row>
    <row r="733" ht="15.75" customHeight="1">
      <c r="A733" s="5" t="n"/>
      <c r="B733" s="6" t="n"/>
      <c r="C733" s="5" t="n"/>
      <c r="D733" s="46" t="n">
        <v>112636416</v>
      </c>
      <c r="E733" s="47" t="inlineStr">
        <is>
          <t>REVERSION</t>
        </is>
      </c>
      <c r="H733" s="9" t="n"/>
      <c r="I733" s="10" t="n"/>
      <c r="J733" s="5" t="n"/>
    </row>
    <row r="734">
      <c r="A734" s="16" t="inlineStr">
        <is>
          <t>SE REALIZO LA REVERSION S/G CORREO DEL 24/01/23</t>
        </is>
      </c>
      <c r="B734" s="26" t="n"/>
      <c r="C734" s="26" t="n"/>
      <c r="D734" s="7" t="n"/>
      <c r="E734" s="8" t="n"/>
      <c r="H734" s="9" t="n"/>
      <c r="I734" s="10" t="n"/>
      <c r="J734" s="5" t="n"/>
    </row>
    <row r="735">
      <c r="A735" s="16" t="inlineStr">
        <is>
          <t>CCAJ-LP02/30/2023 DEP DIRECTO A BANCO</t>
        </is>
      </c>
      <c r="B735" s="16" t="n"/>
      <c r="C735" s="26" t="n"/>
      <c r="D735" s="7" t="n"/>
      <c r="E735" s="8" t="n"/>
      <c r="H735" s="9" t="n"/>
      <c r="I735" s="10" t="n"/>
      <c r="J735" s="5" t="n"/>
    </row>
    <row r="736">
      <c r="A736" s="45" t="n"/>
      <c r="B736" s="6" t="n"/>
      <c r="C736" s="5" t="n"/>
      <c r="D736" s="7" t="n"/>
      <c r="E736" s="8" t="n"/>
      <c r="H736" s="9" t="n"/>
      <c r="I736" s="10" t="n"/>
      <c r="J736" s="5" t="n"/>
    </row>
    <row r="737" ht="15.75" customHeight="1">
      <c r="A737" s="5" t="inlineStr">
        <is>
          <t>CCAJ-LP02/31/2023</t>
        </is>
      </c>
      <c r="B737" s="6" t="n">
        <v>44946.88988635417</v>
      </c>
      <c r="C737" s="5" t="inlineStr">
        <is>
          <t>3884 RIBANA RUTH REA RUEDA</t>
        </is>
      </c>
      <c r="D737" s="15" t="n">
        <v>45123253578</v>
      </c>
      <c r="E737" s="8" t="inlineStr">
        <is>
          <t>BISA-100070022</t>
        </is>
      </c>
      <c r="H737" s="9" t="n">
        <v>2015.86</v>
      </c>
      <c r="I737" s="5" t="inlineStr">
        <is>
          <t>DEPÓSITO BANCARIO</t>
        </is>
      </c>
      <c r="J737" s="5" t="inlineStr">
        <is>
          <t>4276 CARLOS MARCELO REQUENA TERAN</t>
        </is>
      </c>
    </row>
    <row r="738">
      <c r="A738" s="5" t="inlineStr">
        <is>
          <t>CCAJ-LP02/31/2023</t>
        </is>
      </c>
      <c r="B738" s="6" t="n">
        <v>44946.88988635417</v>
      </c>
      <c r="C738" s="5" t="inlineStr">
        <is>
          <t>3884 RIBANA RUTH REA RUEDA</t>
        </is>
      </c>
      <c r="D738" s="7" t="n">
        <v>289941</v>
      </c>
      <c r="E738" s="8" t="inlineStr">
        <is>
          <t>BISA-100070022</t>
        </is>
      </c>
      <c r="H738" s="9" t="n">
        <v>10298.2</v>
      </c>
      <c r="I738" s="5" t="inlineStr">
        <is>
          <t>DEPÓSITO BANCARIO</t>
        </is>
      </c>
      <c r="J738" s="5" t="inlineStr">
        <is>
          <t>4190 JESUS FELCY MENDOZA CAHUANA</t>
        </is>
      </c>
    </row>
    <row r="739">
      <c r="A739" s="5" t="inlineStr">
        <is>
          <t>CCAJ-LP02/31/2023</t>
        </is>
      </c>
      <c r="B739" s="6" t="n">
        <v>44946.88988635417</v>
      </c>
      <c r="C739" s="5" t="inlineStr">
        <is>
          <t>3884 RIBANA RUTH REA RUEDA</t>
        </is>
      </c>
      <c r="D739" s="15" t="n">
        <v>45153116284</v>
      </c>
      <c r="E739" s="8" t="inlineStr">
        <is>
          <t>BISA-100070022</t>
        </is>
      </c>
      <c r="H739" s="9" t="n">
        <v>668.72</v>
      </c>
      <c r="I739" s="5" t="inlineStr">
        <is>
          <t>DEPÓSITO BANCARIO</t>
        </is>
      </c>
      <c r="J739" s="5" t="inlineStr">
        <is>
          <t>2464 LUIS FERNANDO GUEVARA PECA</t>
        </is>
      </c>
    </row>
    <row r="740">
      <c r="A740" s="5" t="inlineStr">
        <is>
          <t>CCAJ-LP02/31/2023</t>
        </is>
      </c>
      <c r="B740" s="6" t="n">
        <v>44946.88988635417</v>
      </c>
      <c r="C740" s="5" t="inlineStr">
        <is>
          <t>3884 RIBANA RUTH REA RUEDA</t>
        </is>
      </c>
      <c r="D740" s="15" t="n">
        <v>45133123500</v>
      </c>
      <c r="E740" s="8" t="inlineStr">
        <is>
          <t>BISA-100070022</t>
        </is>
      </c>
      <c r="H740" s="9" t="n">
        <v>1396</v>
      </c>
      <c r="I740" s="5" t="inlineStr">
        <is>
          <t>DEPÓSITO BANCARIO</t>
        </is>
      </c>
      <c r="J740" s="5" t="inlineStr">
        <is>
          <t>2464 LUIS FERNANDO GUEVARA PECA</t>
        </is>
      </c>
    </row>
    <row r="741">
      <c r="A741" s="5" t="inlineStr">
        <is>
          <t>CCAJ-LP02/31/2023</t>
        </is>
      </c>
      <c r="B741" s="6" t="n">
        <v>44946.88988635417</v>
      </c>
      <c r="C741" s="5" t="inlineStr">
        <is>
          <t>3884 RIBANA RUTH REA RUEDA</t>
        </is>
      </c>
      <c r="D741" s="15" t="n">
        <v>45133124172</v>
      </c>
      <c r="E741" s="8" t="inlineStr">
        <is>
          <t>BISA-100070022</t>
        </is>
      </c>
      <c r="H741" s="9" t="n">
        <v>17654</v>
      </c>
      <c r="I741" s="5" t="inlineStr">
        <is>
          <t>DEPÓSITO BANCARIO</t>
        </is>
      </c>
      <c r="J741" s="5" t="inlineStr">
        <is>
          <t>2464 LUIS FERNANDO GUEVARA PECA</t>
        </is>
      </c>
    </row>
    <row r="742">
      <c r="A742" s="5" t="inlineStr">
        <is>
          <t>CCAJ-LP02/31/2023</t>
        </is>
      </c>
      <c r="B742" s="6" t="n">
        <v>44946.88988635417</v>
      </c>
      <c r="C742" s="5" t="inlineStr">
        <is>
          <t>3884 RIBANA RUTH REA RUEDA</t>
        </is>
      </c>
      <c r="D742" s="15" t="n">
        <v>45113271350</v>
      </c>
      <c r="E742" s="8" t="inlineStr">
        <is>
          <t>BISA-100070022</t>
        </is>
      </c>
      <c r="H742" s="9" t="n">
        <v>474</v>
      </c>
      <c r="I742" s="5" t="inlineStr">
        <is>
          <t>DEPÓSITO BANCARIO</t>
        </is>
      </c>
      <c r="J742" s="5" t="inlineStr">
        <is>
          <t>2464 LUIS FERNANDO GUEVARA PECA</t>
        </is>
      </c>
    </row>
    <row r="743">
      <c r="A743" s="5" t="inlineStr">
        <is>
          <t>CCAJ-LP02/31/2023</t>
        </is>
      </c>
      <c r="B743" s="6" t="n">
        <v>44946.88988635417</v>
      </c>
      <c r="C743" s="5" t="inlineStr">
        <is>
          <t>3884 RIBANA RUTH REA RUEDA</t>
        </is>
      </c>
      <c r="D743" s="15" t="n">
        <v>451132715051</v>
      </c>
      <c r="E743" s="5" t="inlineStr">
        <is>
          <t>BANCO INDUSTRIAL-100070049</t>
        </is>
      </c>
      <c r="H743" s="9" t="n">
        <v>1903</v>
      </c>
      <c r="I743" s="5" t="inlineStr">
        <is>
          <t>DEPÓSITO BANCARIO</t>
        </is>
      </c>
      <c r="J743" s="5" t="inlineStr">
        <is>
          <t>4276 CARLOS MARCELO REQUENA TERAN</t>
        </is>
      </c>
    </row>
    <row r="744">
      <c r="A744" s="5" t="inlineStr">
        <is>
          <t>CCAJ-LP02/31/2023</t>
        </is>
      </c>
      <c r="B744" s="6" t="n">
        <v>44946.88988635417</v>
      </c>
      <c r="C744" s="5" t="inlineStr">
        <is>
          <t>3884 RIBANA RUTH REA RUEDA</t>
        </is>
      </c>
      <c r="D744" s="15" t="n">
        <v>451132715052</v>
      </c>
      <c r="E744" s="5" t="inlineStr">
        <is>
          <t>BANCO INDUSTRIAL-100070049</t>
        </is>
      </c>
      <c r="H744" s="9" t="n">
        <v>1235.56</v>
      </c>
      <c r="I744" s="5" t="inlineStr">
        <is>
          <t>DEPÓSITO BANCARIO</t>
        </is>
      </c>
      <c r="J744" s="5" t="inlineStr">
        <is>
          <t>4276 CARLOS MARCELO REQUENA TERAN</t>
        </is>
      </c>
    </row>
    <row r="745">
      <c r="A745" s="5" t="inlineStr">
        <is>
          <t>CCAJ-LP02/31/2023</t>
        </is>
      </c>
      <c r="B745" s="6" t="n">
        <v>44946.88988635417</v>
      </c>
      <c r="C745" s="5" t="inlineStr">
        <is>
          <t>3884 RIBANA RUTH REA RUEDA</t>
        </is>
      </c>
      <c r="D745" s="15" t="n">
        <v>51717306292</v>
      </c>
      <c r="E745" s="8" t="inlineStr">
        <is>
          <t>BISA-100070022</t>
        </is>
      </c>
      <c r="H745" s="9" t="n">
        <v>1863.5</v>
      </c>
      <c r="I745" s="5" t="inlineStr">
        <is>
          <t>DEPÓSITO BANCARIO</t>
        </is>
      </c>
      <c r="J745" s="5" t="inlineStr">
        <is>
          <t>4276 CARLOS MARCELO REQUENA TERAN</t>
        </is>
      </c>
    </row>
    <row r="746">
      <c r="A746" s="5" t="inlineStr">
        <is>
          <t>CCAJ-LP02/31/2023</t>
        </is>
      </c>
      <c r="B746" s="6" t="n">
        <v>44946.88988635417</v>
      </c>
      <c r="C746" s="5" t="inlineStr">
        <is>
          <t>3884 RIBANA RUTH REA RUEDA</t>
        </is>
      </c>
      <c r="D746" s="15" t="n">
        <v>45153118637</v>
      </c>
      <c r="E746" s="8" t="inlineStr">
        <is>
          <t>BISA-100070022</t>
        </is>
      </c>
      <c r="H746" s="9" t="n">
        <v>4187.19</v>
      </c>
      <c r="I746" s="5" t="inlineStr">
        <is>
          <t>DEPÓSITO BANCARIO</t>
        </is>
      </c>
      <c r="J746" s="5" t="inlineStr">
        <is>
          <t>4276 CARLOS MARCELO REQUENA TERAN</t>
        </is>
      </c>
    </row>
    <row r="747">
      <c r="A747" s="5" t="inlineStr">
        <is>
          <t>CCAJ-LP02/31/2023</t>
        </is>
      </c>
      <c r="B747" s="6" t="n">
        <v>44946.88988635417</v>
      </c>
      <c r="C747" s="5" t="inlineStr">
        <is>
          <t>3884 RIBANA RUTH REA RUEDA</t>
        </is>
      </c>
      <c r="D747" s="7" t="n">
        <v>139665</v>
      </c>
      <c r="E747" s="8" t="inlineStr">
        <is>
          <t>BISA-100070022</t>
        </is>
      </c>
      <c r="H747" s="9" t="n">
        <v>2718</v>
      </c>
      <c r="I747" s="5" t="inlineStr">
        <is>
          <t>DEPÓSITO BANCARIO</t>
        </is>
      </c>
      <c r="J747" s="5" t="inlineStr">
        <is>
          <t>4276 CARLOS MARCELO REQUENA TERAN</t>
        </is>
      </c>
    </row>
    <row r="748">
      <c r="A748" s="5" t="inlineStr">
        <is>
          <t>CCAJ-LP02/31/2023</t>
        </is>
      </c>
      <c r="B748" s="6" t="n">
        <v>44946.88988635417</v>
      </c>
      <c r="C748" s="5" t="inlineStr">
        <is>
          <t>3884 RIBANA RUTH REA RUEDA</t>
        </is>
      </c>
      <c r="D748" s="7" t="n">
        <v>139666</v>
      </c>
      <c r="E748" s="8" t="inlineStr">
        <is>
          <t>BISA-100070022</t>
        </is>
      </c>
      <c r="H748" s="9" t="n">
        <v>6728.6</v>
      </c>
      <c r="I748" s="5" t="inlineStr">
        <is>
          <t>DEPÓSITO BANCARIO</t>
        </is>
      </c>
      <c r="J748" s="5" t="inlineStr">
        <is>
          <t>4276 CARLOS MARCELO REQUENA TERAN</t>
        </is>
      </c>
    </row>
    <row r="749">
      <c r="A749" s="5" t="inlineStr">
        <is>
          <t>CCAJ-LP02/31/2023</t>
        </is>
      </c>
      <c r="B749" s="6" t="n">
        <v>44946.88988635417</v>
      </c>
      <c r="C749" s="5" t="inlineStr">
        <is>
          <t>3884 RIBANA RUTH REA RUEDA</t>
        </is>
      </c>
      <c r="D749" s="7" t="n">
        <v>139671</v>
      </c>
      <c r="E749" s="8" t="inlineStr">
        <is>
          <t>BISA-100072017</t>
        </is>
      </c>
      <c r="H749" s="9" t="n">
        <v>11310</v>
      </c>
      <c r="I749" s="5" t="inlineStr">
        <is>
          <t>DEPÓSITO BANCARIO</t>
        </is>
      </c>
      <c r="J749" s="5" t="inlineStr">
        <is>
          <t>4276 CARLOS MARCELO REQUENA TERAN</t>
        </is>
      </c>
    </row>
    <row r="750">
      <c r="A750" s="5" t="inlineStr">
        <is>
          <t>CCAJ-LP02/31/202</t>
        </is>
      </c>
      <c r="B750" s="6" t="n">
        <v>44946.88988635417</v>
      </c>
      <c r="C750" s="5" t="inlineStr">
        <is>
          <t>3884 RIBANA RUTH REA RUEDA</t>
        </is>
      </c>
      <c r="D750" s="7" t="n"/>
      <c r="E750" s="8" t="n"/>
      <c r="F750" s="9" t="n">
        <v>0.2</v>
      </c>
      <c r="I750" s="10" t="inlineStr">
        <is>
          <t>EFECTIVO</t>
        </is>
      </c>
      <c r="J750" s="5" t="inlineStr">
        <is>
          <t>2464 LUIS FERNANDO GUEVARA PECA</t>
        </is>
      </c>
    </row>
    <row r="751">
      <c r="A751" s="5" t="inlineStr">
        <is>
          <t>CCAJ-LP02/31/2023</t>
        </is>
      </c>
      <c r="B751" s="6" t="n">
        <v>44946.88988635417</v>
      </c>
      <c r="C751" s="5" t="inlineStr">
        <is>
          <t>3884 RIBANA RUTH REA RUEDA</t>
        </is>
      </c>
      <c r="D751" s="7" t="n"/>
      <c r="E751" s="8" t="n"/>
      <c r="F751" s="9" t="n">
        <v>7995.8</v>
      </c>
      <c r="I751" s="10" t="inlineStr">
        <is>
          <t>EFECTIVO</t>
        </is>
      </c>
      <c r="J751" s="8" t="inlineStr">
        <is>
          <t>108 GREGORIO RAMIREZ APAZA</t>
        </is>
      </c>
    </row>
    <row r="752">
      <c r="A752" s="5" t="inlineStr">
        <is>
          <t>CCAJ-LP02/31/2023</t>
        </is>
      </c>
      <c r="B752" s="6" t="n">
        <v>44946.88988635417</v>
      </c>
      <c r="C752" s="5" t="inlineStr">
        <is>
          <t>3884 RIBANA RUTH REA RUEDA</t>
        </is>
      </c>
      <c r="D752" s="7" t="n"/>
      <c r="E752" s="8" t="n"/>
      <c r="F752" s="9" t="n">
        <v>6403.1</v>
      </c>
      <c r="I752" s="10" t="inlineStr">
        <is>
          <t>EFECTIVO</t>
        </is>
      </c>
      <c r="J752" s="5" t="inlineStr">
        <is>
          <t>136 OSCAR REYNALDO LIMACHI SURCO</t>
        </is>
      </c>
    </row>
    <row r="753">
      <c r="A753" s="5" t="inlineStr">
        <is>
          <t>CCAJ-LP02/31/2023</t>
        </is>
      </c>
      <c r="B753" s="6" t="n">
        <v>44946.88988635417</v>
      </c>
      <c r="C753" s="5" t="inlineStr">
        <is>
          <t>3884 RIBANA RUTH REA RUEDA</t>
        </is>
      </c>
      <c r="D753" s="7" t="n"/>
      <c r="E753" s="8" t="n"/>
      <c r="F753" s="9" t="n">
        <v>3196.7</v>
      </c>
      <c r="I753" s="10" t="inlineStr">
        <is>
          <t>EFECTIVO</t>
        </is>
      </c>
      <c r="J753" s="5" t="inlineStr">
        <is>
          <t>266 SANTIAGO MACHACA CALCINA</t>
        </is>
      </c>
    </row>
    <row r="754">
      <c r="A754" s="5" t="inlineStr">
        <is>
          <t>CCAJ-LP02/31/2023</t>
        </is>
      </c>
      <c r="B754" s="6" t="n">
        <v>44946.88988635417</v>
      </c>
      <c r="C754" s="5" t="inlineStr">
        <is>
          <t>3884 RIBANA RUTH REA RUEDA</t>
        </is>
      </c>
      <c r="D754" s="7" t="n"/>
      <c r="E754" s="8" t="n"/>
      <c r="F754" s="9" t="n">
        <v>7571.3</v>
      </c>
      <c r="I754" s="10" t="inlineStr">
        <is>
          <t>EFECTIVO</t>
        </is>
      </c>
      <c r="J754" s="8" t="inlineStr">
        <is>
          <t>304 ALFREDO MENDOZA APAZA</t>
        </is>
      </c>
    </row>
    <row r="755">
      <c r="A755" s="5" t="inlineStr">
        <is>
          <t>CCAJ-LP02/31/2023</t>
        </is>
      </c>
      <c r="B755" s="6" t="n">
        <v>44946.88988635417</v>
      </c>
      <c r="C755" s="5" t="inlineStr">
        <is>
          <t>3884 RIBANA RUTH REA RUEDA</t>
        </is>
      </c>
      <c r="D755" s="7" t="n"/>
      <c r="E755" s="8" t="n"/>
      <c r="F755" s="9" t="n">
        <v>11471.1</v>
      </c>
      <c r="I755" s="10" t="inlineStr">
        <is>
          <t>EFECTIVO</t>
        </is>
      </c>
      <c r="J755" s="5" t="inlineStr">
        <is>
          <t>331 CARLOS ALFREDO GUTIERREZ HUANCA</t>
        </is>
      </c>
    </row>
    <row r="756">
      <c r="A756" s="5" t="inlineStr">
        <is>
          <t>CCAJ-LP02/31/2023</t>
        </is>
      </c>
      <c r="B756" s="6" t="n">
        <v>44946.88988635417</v>
      </c>
      <c r="C756" s="5" t="inlineStr">
        <is>
          <t>3884 RIBANA RUTH REA RUEDA</t>
        </is>
      </c>
      <c r="D756" s="7" t="n"/>
      <c r="E756" s="8" t="n"/>
      <c r="F756" s="9" t="n">
        <v>10937</v>
      </c>
      <c r="I756" s="10" t="inlineStr">
        <is>
          <t>EFECTIVO</t>
        </is>
      </c>
      <c r="J756" s="5" t="inlineStr">
        <is>
          <t>584 FREDDY FEDERICO FLORES MARIN</t>
        </is>
      </c>
    </row>
    <row r="757">
      <c r="A757" s="5" t="inlineStr">
        <is>
          <t>CCAJ-LP02/31/2023</t>
        </is>
      </c>
      <c r="B757" s="6" t="n">
        <v>44946.88988635417</v>
      </c>
      <c r="C757" s="5" t="inlineStr">
        <is>
          <t>3884 RIBANA RUTH REA RUEDA</t>
        </is>
      </c>
      <c r="D757" s="7" t="n"/>
      <c r="E757" s="8" t="n"/>
      <c r="F757" s="9" t="n">
        <v>12966</v>
      </c>
      <c r="I757" s="10" t="inlineStr">
        <is>
          <t>EFECTIVO</t>
        </is>
      </c>
      <c r="J757" s="5" t="inlineStr">
        <is>
          <t>883 FRANKLIN CARDOZO RIVERA</t>
        </is>
      </c>
    </row>
    <row r="758">
      <c r="A758" s="5" t="inlineStr">
        <is>
          <t>CCAJ-LP02/31/2023</t>
        </is>
      </c>
      <c r="B758" s="6" t="n">
        <v>44946.88988635417</v>
      </c>
      <c r="C758" s="5" t="inlineStr">
        <is>
          <t>3884 RIBANA RUTH REA RUEDA</t>
        </is>
      </c>
      <c r="D758" s="7" t="n"/>
      <c r="E758" s="8" t="n"/>
      <c r="F758" s="9" t="n">
        <v>14425.5</v>
      </c>
      <c r="I758" s="10" t="inlineStr">
        <is>
          <t>EFECTIVO</t>
        </is>
      </c>
      <c r="J758" s="5" t="inlineStr">
        <is>
          <t>1116 VLADIMIR FRANZ ATAHUACHI RODRIGUEZ</t>
        </is>
      </c>
    </row>
    <row r="759">
      <c r="A759" s="5" t="inlineStr">
        <is>
          <t>CCAJ-LP02/31/2023</t>
        </is>
      </c>
      <c r="B759" s="6" t="n">
        <v>44946.88988635417</v>
      </c>
      <c r="C759" s="5" t="inlineStr">
        <is>
          <t>3884 RIBANA RUTH REA RUEDA</t>
        </is>
      </c>
      <c r="D759" s="7" t="n"/>
      <c r="E759" s="8" t="n"/>
      <c r="F759" s="9" t="n">
        <v>5105.2</v>
      </c>
      <c r="I759" s="10" t="inlineStr">
        <is>
          <t>EFECTIVO</t>
        </is>
      </c>
      <c r="J759" s="5" t="inlineStr">
        <is>
          <t>1180 JAIME RAMIRO CHACON PAREDES</t>
        </is>
      </c>
    </row>
    <row r="760">
      <c r="A760" s="5" t="inlineStr">
        <is>
          <t>CCAJ-LP02/31/2023</t>
        </is>
      </c>
      <c r="B760" s="6" t="n">
        <v>44946.88988635417</v>
      </c>
      <c r="C760" s="5" t="inlineStr">
        <is>
          <t>3884 RIBANA RUTH REA RUEDA</t>
        </is>
      </c>
      <c r="D760" s="7" t="n"/>
      <c r="E760" s="8" t="n"/>
      <c r="F760" s="9" t="n">
        <v>107811.7</v>
      </c>
      <c r="I760" s="10" t="inlineStr">
        <is>
          <t>EFECTIVO</t>
        </is>
      </c>
      <c r="J760" s="5" t="inlineStr">
        <is>
          <t>2309 FERNANDO POMA ESCOBAR</t>
        </is>
      </c>
    </row>
    <row r="761">
      <c r="A761" s="5" t="inlineStr">
        <is>
          <t>CCAJ-LP02/31/2023</t>
        </is>
      </c>
      <c r="B761" s="6" t="n">
        <v>44946.88988635417</v>
      </c>
      <c r="C761" s="5" t="inlineStr">
        <is>
          <t>3884 RIBANA RUTH REA RUEDA</t>
        </is>
      </c>
      <c r="D761" s="7" t="n"/>
      <c r="E761" s="8" t="n"/>
      <c r="F761" s="9" t="n">
        <v>14904.7</v>
      </c>
      <c r="I761" s="10" t="inlineStr">
        <is>
          <t>EFECTIVO</t>
        </is>
      </c>
      <c r="J761" s="5" t="inlineStr">
        <is>
          <t>3052 JUAN JOSE MACHACA TORREZ</t>
        </is>
      </c>
    </row>
    <row r="762">
      <c r="A762" s="5" t="inlineStr">
        <is>
          <t>CCAJ-LP02/31/2023</t>
        </is>
      </c>
      <c r="B762" s="6" t="n">
        <v>44946.88988635417</v>
      </c>
      <c r="C762" s="5" t="inlineStr">
        <is>
          <t>3884 RIBANA RUTH REA RUEDA</t>
        </is>
      </c>
      <c r="D762" s="7" t="n"/>
      <c r="E762" s="8" t="n"/>
      <c r="F762" s="9" t="n">
        <v>10465.4</v>
      </c>
      <c r="I762" s="10" t="inlineStr">
        <is>
          <t>EFECTIVO</t>
        </is>
      </c>
      <c r="J762" s="8" t="inlineStr">
        <is>
          <t>2597 JOSE MAIDANA LP - T01</t>
        </is>
      </c>
    </row>
    <row r="763">
      <c r="A763" s="5" t="inlineStr">
        <is>
          <t>CCAJ-LP02/31/2023</t>
        </is>
      </c>
      <c r="B763" s="6" t="n">
        <v>44946.88988635417</v>
      </c>
      <c r="C763" s="5" t="inlineStr">
        <is>
          <t>3884 RIBANA RUTH REA RUEDA</t>
        </is>
      </c>
      <c r="D763" s="7" t="n"/>
      <c r="E763" s="8" t="n"/>
      <c r="F763" s="9" t="n">
        <v>4728.6</v>
      </c>
      <c r="I763" s="10" t="inlineStr">
        <is>
          <t>EFECTIVO</t>
        </is>
      </c>
      <c r="J763" s="8" t="inlineStr">
        <is>
          <t>2597 JOSE MAIDANA LP - T02</t>
        </is>
      </c>
    </row>
    <row r="764">
      <c r="A764" s="5" t="inlineStr">
        <is>
          <t>CCAJ-LP02/31/2023</t>
        </is>
      </c>
      <c r="B764" s="6" t="n">
        <v>44946.88988635417</v>
      </c>
      <c r="C764" s="5" t="inlineStr">
        <is>
          <t>3884 RIBANA RUTH REA RUEDA</t>
        </is>
      </c>
      <c r="D764" s="7" t="n"/>
      <c r="E764" s="8" t="n"/>
      <c r="F764" s="9" t="n">
        <v>21097.3</v>
      </c>
      <c r="I764" s="10" t="inlineStr">
        <is>
          <t>EFECTIVO</t>
        </is>
      </c>
      <c r="J764" s="8" t="inlineStr">
        <is>
          <t>2597 JOSE MAIDANA LP - T03</t>
        </is>
      </c>
    </row>
    <row r="765">
      <c r="A765" s="5" t="inlineStr">
        <is>
          <t>CCAJ-LP02/31/2023</t>
        </is>
      </c>
      <c r="B765" s="6" t="n">
        <v>44946.88988635417</v>
      </c>
      <c r="C765" s="5" t="inlineStr">
        <is>
          <t>3884 RIBANA RUTH REA RUEDA</t>
        </is>
      </c>
      <c r="D765" s="7" t="n"/>
      <c r="E765" s="8" t="n"/>
      <c r="F765" s="9" t="n">
        <v>8291.700000000001</v>
      </c>
      <c r="I765" s="10" t="inlineStr">
        <is>
          <t>EFECTIVO</t>
        </is>
      </c>
      <c r="J765" s="8" t="inlineStr">
        <is>
          <t>2597 JOSE MAIDANA LP - T04</t>
        </is>
      </c>
    </row>
    <row r="766">
      <c r="A766" s="5" t="inlineStr">
        <is>
          <t>CCAJ-LP02/31/2023</t>
        </is>
      </c>
      <c r="B766" s="6" t="n">
        <v>44946.88988635417</v>
      </c>
      <c r="C766" s="5" t="inlineStr">
        <is>
          <t>3884 RIBANA RUTH REA RUEDA</t>
        </is>
      </c>
      <c r="D766" s="7" t="n"/>
      <c r="E766" s="8" t="n"/>
      <c r="F766" s="9" t="n">
        <v>6941.8</v>
      </c>
      <c r="I766" s="10" t="inlineStr">
        <is>
          <t>EFECTIVO</t>
        </is>
      </c>
      <c r="J766" s="8" t="inlineStr">
        <is>
          <t>2597 JOSE MAIDANA LP - T05</t>
        </is>
      </c>
    </row>
    <row r="767">
      <c r="A767" s="11" t="inlineStr">
        <is>
          <t>SAP</t>
        </is>
      </c>
      <c r="B767" s="3" t="n"/>
      <c r="C767" s="3" t="n"/>
      <c r="D767" s="10" t="n"/>
      <c r="E767" s="8" t="n"/>
      <c r="F767" s="31">
        <f>SUM(F737:G766)</f>
        <v/>
      </c>
      <c r="H767" s="9" t="n"/>
      <c r="I767" s="10" t="n"/>
      <c r="J767" s="5" t="n"/>
    </row>
    <row r="768" ht="15.75" customHeight="1">
      <c r="A768" s="13" t="inlineStr">
        <is>
          <t>FECHA</t>
        </is>
      </c>
      <c r="B768" s="13" t="inlineStr">
        <is>
          <t>CIERRE DE CAJA</t>
        </is>
      </c>
      <c r="C768" s="13" t="inlineStr">
        <is>
          <t>IMPORTE</t>
        </is>
      </c>
      <c r="D768" s="14" t="n">
        <v>112644493</v>
      </c>
      <c r="E768" s="8" t="n"/>
      <c r="H768" s="9" t="n"/>
      <c r="I768" s="10" t="n"/>
      <c r="J768" s="5" t="n"/>
    </row>
    <row r="769">
      <c r="A769" s="5" t="n"/>
      <c r="B769" s="6" t="n"/>
      <c r="C769" s="5" t="n"/>
      <c r="D769" s="7" t="n"/>
      <c r="E769" s="8" t="n"/>
      <c r="H769" s="9" t="n"/>
      <c r="I769" s="10" t="n"/>
      <c r="J769" s="5" t="n"/>
    </row>
    <row r="770">
      <c r="A770" s="5" t="n"/>
      <c r="B770" s="6" t="n"/>
      <c r="C770" s="5" t="n"/>
      <c r="D770" s="7" t="n"/>
      <c r="E770" s="8" t="n"/>
      <c r="H770" s="9" t="n"/>
      <c r="I770" s="10" t="n"/>
      <c r="J770" s="5" t="n"/>
    </row>
    <row r="771">
      <c r="A771" s="1" t="inlineStr">
        <is>
          <t>Cierre Caja</t>
        </is>
      </c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</row>
    <row r="772">
      <c r="A772" s="3" t="inlineStr">
        <is>
          <t>Del 21/01/2023</t>
        </is>
      </c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</row>
    <row r="773">
      <c r="A773" s="74" t="inlineStr">
        <is>
          <t>Cierre Caja</t>
        </is>
      </c>
      <c r="B773" s="74" t="inlineStr">
        <is>
          <t>Fecha</t>
        </is>
      </c>
      <c r="C773" s="74" t="inlineStr">
        <is>
          <t>Cajero</t>
        </is>
      </c>
      <c r="D773" s="74" t="inlineStr">
        <is>
          <t>Nro Voucher</t>
        </is>
      </c>
      <c r="E773" s="74" t="inlineStr">
        <is>
          <t>Nro Cuenta</t>
        </is>
      </c>
      <c r="F773" s="74" t="inlineStr">
        <is>
          <t>Tipo Ingreso</t>
        </is>
      </c>
      <c r="G773" s="75" t="n"/>
      <c r="H773" s="76" t="n"/>
      <c r="I773" s="74" t="inlineStr">
        <is>
          <t>TIPO DE INGRESO</t>
        </is>
      </c>
      <c r="J773" s="74" t="inlineStr">
        <is>
          <t>Cobrador</t>
        </is>
      </c>
    </row>
    <row r="774">
      <c r="A774" s="77" t="n"/>
      <c r="B774" s="77" t="n"/>
      <c r="C774" s="77" t="n"/>
      <c r="D774" s="77" t="n"/>
      <c r="E774" s="77" t="n"/>
      <c r="F774" s="4" t="inlineStr">
        <is>
          <t>EFECTIVO</t>
        </is>
      </c>
      <c r="G774" s="4" t="inlineStr">
        <is>
          <t>CHEQUE</t>
        </is>
      </c>
      <c r="H774" s="4" t="inlineStr">
        <is>
          <t>TRANSFERENCIA</t>
        </is>
      </c>
      <c r="I774" s="77" t="n"/>
      <c r="J774" s="77" t="n"/>
    </row>
    <row r="775">
      <c r="A775" s="5" t="inlineStr">
        <is>
          <t>CCAJ-LP02/32/2023</t>
        </is>
      </c>
      <c r="B775" s="6" t="n">
        <v>44947.5983365162</v>
      </c>
      <c r="C775" s="5" t="inlineStr">
        <is>
          <t>3884 RIBANA RUTH REA RUEDA</t>
        </is>
      </c>
      <c r="D775" s="15" t="n">
        <v>45133125711</v>
      </c>
      <c r="E775" s="8" t="inlineStr">
        <is>
          <t>BISA-100070022</t>
        </is>
      </c>
      <c r="H775" s="9" t="n">
        <v>997.4</v>
      </c>
      <c r="I775" s="5" t="inlineStr">
        <is>
          <t>DEPÓSITO BANCARIO</t>
        </is>
      </c>
      <c r="J775" s="5" t="inlineStr">
        <is>
          <t>2464 LUIS FERNANDO GUEVARA PECA</t>
        </is>
      </c>
    </row>
    <row r="776">
      <c r="A776" s="5" t="inlineStr">
        <is>
          <t>CCAJ-LP02/32/2023</t>
        </is>
      </c>
      <c r="B776" s="6" t="n">
        <v>44947.5983365162</v>
      </c>
      <c r="C776" s="5" t="inlineStr">
        <is>
          <t>3884 RIBANA RUTH REA RUEDA</t>
        </is>
      </c>
      <c r="D776" s="15" t="n">
        <v>45173185280</v>
      </c>
      <c r="E776" s="8" t="inlineStr">
        <is>
          <t>BISA-100070022</t>
        </is>
      </c>
      <c r="H776" s="9" t="n">
        <v>106.4</v>
      </c>
      <c r="I776" s="5" t="inlineStr">
        <is>
          <t>DEPÓSITO BANCARIO</t>
        </is>
      </c>
      <c r="J776" s="5" t="inlineStr">
        <is>
          <t>2464 LUIS FERNANDO GUEVARA PECA</t>
        </is>
      </c>
    </row>
    <row r="777">
      <c r="A777" s="5" t="inlineStr">
        <is>
          <t>CCAJ-LP02/32/2023</t>
        </is>
      </c>
      <c r="B777" s="6" t="n">
        <v>44947.5983365162</v>
      </c>
      <c r="C777" s="5" t="inlineStr">
        <is>
          <t>3884 RIBANA RUTH REA RUEDA</t>
        </is>
      </c>
      <c r="D777" s="15" t="n">
        <v>45163213000</v>
      </c>
      <c r="E777" s="8" t="inlineStr">
        <is>
          <t>BISA-100070022</t>
        </is>
      </c>
      <c r="H777" s="9" t="n">
        <v>105.9</v>
      </c>
      <c r="I777" s="5" t="inlineStr">
        <is>
          <t>DEPÓSITO BANCARIO</t>
        </is>
      </c>
      <c r="J777" s="5" t="inlineStr">
        <is>
          <t>2464 LUIS FERNANDO GUEVARA PECA</t>
        </is>
      </c>
    </row>
    <row r="778">
      <c r="A778" s="5" t="inlineStr">
        <is>
          <t>CCAJ-LP02/32/2023</t>
        </is>
      </c>
      <c r="B778" s="6" t="n">
        <v>44947.5983365162</v>
      </c>
      <c r="C778" s="5" t="inlineStr">
        <is>
          <t>3884 RIBANA RUTH REA RUEDA</t>
        </is>
      </c>
      <c r="D778" s="7" t="n">
        <v>202966</v>
      </c>
      <c r="E778" s="8" t="inlineStr">
        <is>
          <t>BISA-100070022</t>
        </is>
      </c>
      <c r="H778" s="9" t="n">
        <v>25775.5</v>
      </c>
      <c r="I778" s="5" t="inlineStr">
        <is>
          <t>DEPÓSITO BANCARIO</t>
        </is>
      </c>
      <c r="J778" s="5" t="inlineStr">
        <is>
          <t>4190 JESUS FELCY MENDOZA CAHUANA</t>
        </is>
      </c>
    </row>
    <row r="779">
      <c r="A779" s="5" t="inlineStr">
        <is>
          <t>CCAJ-LP02/32/2023</t>
        </is>
      </c>
      <c r="B779" s="6" t="n">
        <v>44947.5983365162</v>
      </c>
      <c r="C779" s="5" t="inlineStr">
        <is>
          <t>3884 RIBANA RUTH REA RUEDA</t>
        </is>
      </c>
      <c r="D779" s="7" t="n">
        <v>239330</v>
      </c>
      <c r="E779" s="8" t="inlineStr">
        <is>
          <t>BISA-100070022</t>
        </is>
      </c>
      <c r="H779" s="9" t="n">
        <v>21328.4</v>
      </c>
      <c r="I779" s="5" t="inlineStr">
        <is>
          <t>DEPÓSITO BANCARIO</t>
        </is>
      </c>
      <c r="J779" s="5" t="inlineStr">
        <is>
          <t>4276 CARLOS MARCELO REQUENA TERAN</t>
        </is>
      </c>
    </row>
    <row r="780">
      <c r="A780" s="11" t="inlineStr">
        <is>
          <t>SAP</t>
        </is>
      </c>
      <c r="B780" s="3" t="n"/>
      <c r="C780" s="3" t="n"/>
      <c r="D780" s="10" t="n"/>
      <c r="E780" s="8" t="n"/>
      <c r="H780" s="9" t="n"/>
      <c r="I780" s="10" t="n"/>
      <c r="J780" s="5" t="n"/>
    </row>
    <row r="781">
      <c r="A781" s="13" t="inlineStr">
        <is>
          <t>FECHA</t>
        </is>
      </c>
      <c r="B781" s="13" t="inlineStr">
        <is>
          <t>CIERRE DE CAJA</t>
        </is>
      </c>
      <c r="C781" s="13" t="inlineStr">
        <is>
          <t>IMPORTE</t>
        </is>
      </c>
      <c r="D781" s="10" t="n"/>
      <c r="E781" s="8" t="n"/>
      <c r="H781" s="9" t="n"/>
      <c r="I781" s="10" t="n"/>
      <c r="J781" s="5" t="n"/>
    </row>
    <row r="782">
      <c r="A782" s="34" t="inlineStr">
        <is>
          <t>NO HUBO CIERRE DE CAJA, TODOS FUERON DEPOSITOS</t>
        </is>
      </c>
      <c r="B782" s="26" t="n"/>
      <c r="C782" s="26" t="n"/>
    </row>
    <row r="783"/>
    <row r="784">
      <c r="A784" s="1" t="inlineStr">
        <is>
          <t>Cierre Caja</t>
        </is>
      </c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</row>
    <row r="785">
      <c r="A785" s="3" t="inlineStr">
        <is>
          <t>Del 23/01/2023</t>
        </is>
      </c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</row>
    <row r="786">
      <c r="A786" s="74" t="inlineStr">
        <is>
          <t>Cierre Caja</t>
        </is>
      </c>
      <c r="B786" s="74" t="inlineStr">
        <is>
          <t>Fecha</t>
        </is>
      </c>
      <c r="C786" s="74" t="inlineStr">
        <is>
          <t>Cajero</t>
        </is>
      </c>
      <c r="D786" s="74" t="inlineStr">
        <is>
          <t>Nro Voucher</t>
        </is>
      </c>
      <c r="E786" s="74" t="inlineStr">
        <is>
          <t>Nro Cuenta</t>
        </is>
      </c>
      <c r="F786" s="74" t="inlineStr">
        <is>
          <t>Tipo Ingreso</t>
        </is>
      </c>
      <c r="G786" s="75" t="n"/>
      <c r="H786" s="76" t="n"/>
      <c r="I786" s="74" t="inlineStr">
        <is>
          <t>TIPO DE INGRESO</t>
        </is>
      </c>
      <c r="J786" s="74" t="inlineStr">
        <is>
          <t>Cobrador</t>
        </is>
      </c>
    </row>
    <row r="787">
      <c r="A787" s="77" t="n"/>
      <c r="B787" s="77" t="n"/>
      <c r="C787" s="77" t="n"/>
      <c r="D787" s="77" t="n"/>
      <c r="E787" s="77" t="n"/>
      <c r="F787" s="4" t="inlineStr">
        <is>
          <t>EFECTIVO</t>
        </is>
      </c>
      <c r="G787" s="4" t="inlineStr">
        <is>
          <t>CHEQUE</t>
        </is>
      </c>
      <c r="H787" s="4" t="inlineStr">
        <is>
          <t>TRANSFERENCIA</t>
        </is>
      </c>
      <c r="I787" s="77" t="n"/>
      <c r="J787" s="77" t="n"/>
    </row>
    <row r="788">
      <c r="A788" s="34" t="inlineStr">
        <is>
          <t>NO HUBO CIERRES DE CAJA DEBIDO A FERIADO NACIONAL POR EL DIA DEL ESTADO PLURINACIONAL</t>
        </is>
      </c>
      <c r="B788" s="35" t="n"/>
      <c r="C788" s="36" t="n"/>
      <c r="D788" s="50" t="n"/>
      <c r="E788" s="51" t="n"/>
      <c r="F788" s="9" t="n"/>
      <c r="I788" s="10" t="n"/>
      <c r="J788" s="5" t="n"/>
    </row>
    <row r="789">
      <c r="A789" s="11" t="inlineStr">
        <is>
          <t>SAP</t>
        </is>
      </c>
      <c r="B789" s="3" t="n"/>
      <c r="C789" s="3" t="n"/>
      <c r="D789" s="7" t="n"/>
      <c r="E789" s="8" t="n"/>
      <c r="H789" s="9" t="n"/>
      <c r="I789" s="10" t="n"/>
      <c r="J789" s="5" t="n"/>
    </row>
    <row r="790" ht="15.75" customHeight="1">
      <c r="A790" s="13" t="inlineStr">
        <is>
          <t>FECHA</t>
        </is>
      </c>
      <c r="B790" s="13" t="inlineStr">
        <is>
          <t>CIERRE DE CAJA</t>
        </is>
      </c>
      <c r="C790" s="13" t="inlineStr">
        <is>
          <t>IMPORTE</t>
        </is>
      </c>
      <c r="D790" s="24" t="n"/>
      <c r="E790" s="14" t="n"/>
      <c r="H790" s="9" t="n"/>
      <c r="I790" s="10" t="n"/>
      <c r="J790" s="5" t="n"/>
    </row>
    <row r="791"/>
    <row r="792"/>
    <row r="793">
      <c r="A793" s="1" t="inlineStr">
        <is>
          <t>Cierre Caja</t>
        </is>
      </c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</row>
    <row r="794">
      <c r="A794" s="3" t="inlineStr">
        <is>
          <t>Del 24/01/2023</t>
        </is>
      </c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</row>
    <row r="795">
      <c r="A795" s="74" t="inlineStr">
        <is>
          <t>Cierre Caja</t>
        </is>
      </c>
      <c r="B795" s="74" t="inlineStr">
        <is>
          <t>Fecha</t>
        </is>
      </c>
      <c r="C795" s="74" t="inlineStr">
        <is>
          <t>Cajero</t>
        </is>
      </c>
      <c r="D795" s="74" t="inlineStr">
        <is>
          <t>Nro Voucher</t>
        </is>
      </c>
      <c r="E795" s="74" t="inlineStr">
        <is>
          <t>Nro Cuenta</t>
        </is>
      </c>
      <c r="F795" s="74" t="inlineStr">
        <is>
          <t>Tipo Ingreso</t>
        </is>
      </c>
      <c r="G795" s="75" t="n"/>
      <c r="H795" s="76" t="n"/>
      <c r="I795" s="74" t="inlineStr">
        <is>
          <t>TIPO DE INGRESO</t>
        </is>
      </c>
      <c r="J795" s="74" t="inlineStr">
        <is>
          <t>Cobrador</t>
        </is>
      </c>
    </row>
    <row r="796">
      <c r="A796" s="77" t="n"/>
      <c r="B796" s="77" t="n"/>
      <c r="C796" s="77" t="n"/>
      <c r="D796" s="77" t="n"/>
      <c r="E796" s="77" t="n"/>
      <c r="F796" s="4" t="inlineStr">
        <is>
          <t>EFECTIVO</t>
        </is>
      </c>
      <c r="G796" s="4" t="inlineStr">
        <is>
          <t>CHEQUE</t>
        </is>
      </c>
      <c r="H796" s="4" t="inlineStr">
        <is>
          <t>TRANSFERENCIA</t>
        </is>
      </c>
      <c r="I796" s="77" t="n"/>
      <c r="J796" s="77" t="n"/>
    </row>
    <row r="797">
      <c r="A797" s="5" t="inlineStr">
        <is>
          <t>CCAJ-LP02/33/2023</t>
        </is>
      </c>
      <c r="B797" s="6" t="n">
        <v>44950.49227282407</v>
      </c>
      <c r="C797" s="5" t="inlineStr">
        <is>
          <t>3884 RIBANA RUTH REA RUEDA</t>
        </is>
      </c>
      <c r="D797" s="7" t="n"/>
      <c r="E797" s="8" t="n"/>
      <c r="G797" s="9" t="n">
        <v>528.35</v>
      </c>
      <c r="I797" s="10" t="inlineStr">
        <is>
          <t>CHEQUE</t>
        </is>
      </c>
      <c r="J797" s="5" t="inlineStr">
        <is>
          <t>1116 VLADIMIR FRANZ ATAHUACHI RODRIGUEZ</t>
        </is>
      </c>
    </row>
    <row r="798">
      <c r="A798" s="5" t="inlineStr">
        <is>
          <t>CCAJ-LP02/33/202</t>
        </is>
      </c>
      <c r="B798" s="6" t="n">
        <v>44950.49227282407</v>
      </c>
      <c r="C798" s="5" t="inlineStr">
        <is>
          <t>3884 RIBANA RUTH REA RUEDA</t>
        </is>
      </c>
      <c r="D798" s="7" t="n"/>
      <c r="E798" s="8" t="n"/>
      <c r="F798" s="9" t="n">
        <v>5408.8</v>
      </c>
      <c r="I798" s="10" t="inlineStr">
        <is>
          <t>EFECTIVO</t>
        </is>
      </c>
      <c r="J798" s="8" t="inlineStr">
        <is>
          <t>2597 JOSE MAIDANA LP - T02</t>
        </is>
      </c>
    </row>
    <row r="799">
      <c r="A799" s="5" t="inlineStr">
        <is>
          <t>CCAJ-LP02/33/2023</t>
        </is>
      </c>
      <c r="B799" s="6" t="n">
        <v>44950.49227282407</v>
      </c>
      <c r="C799" s="5" t="inlineStr">
        <is>
          <t>3884 RIBANA RUTH REA RUEDA</t>
        </is>
      </c>
      <c r="D799" s="7" t="n"/>
      <c r="E799" s="8" t="n"/>
      <c r="F799" s="9" t="n">
        <v>6563.6</v>
      </c>
      <c r="I799" s="10" t="inlineStr">
        <is>
          <t>EFECTIVO</t>
        </is>
      </c>
      <c r="J799" s="8" t="inlineStr">
        <is>
          <t>108 GREGORIO RAMIREZ APAZA</t>
        </is>
      </c>
    </row>
    <row r="800">
      <c r="A800" s="5" t="inlineStr">
        <is>
          <t>CCAJ-LP02/33/2023</t>
        </is>
      </c>
      <c r="B800" s="6" t="n">
        <v>44950.49227282407</v>
      </c>
      <c r="C800" s="5" t="inlineStr">
        <is>
          <t>3884 RIBANA RUTH REA RUEDA</t>
        </is>
      </c>
      <c r="D800" s="7" t="n"/>
      <c r="E800" s="8" t="n"/>
      <c r="F800" s="9" t="n">
        <v>4077.1</v>
      </c>
      <c r="I800" s="10" t="inlineStr">
        <is>
          <t>EFECTIVO</t>
        </is>
      </c>
      <c r="J800" s="5" t="inlineStr">
        <is>
          <t>136 OSCAR REYNALDO LIMACHI SURCO</t>
        </is>
      </c>
    </row>
    <row r="801">
      <c r="A801" s="5" t="inlineStr">
        <is>
          <t>CCAJ-LP02/33/2023</t>
        </is>
      </c>
      <c r="B801" s="6" t="n">
        <v>44950.49227282407</v>
      </c>
      <c r="C801" s="5" t="inlineStr">
        <is>
          <t>3884 RIBANA RUTH REA RUEDA</t>
        </is>
      </c>
      <c r="D801" s="7" t="n"/>
      <c r="E801" s="8" t="n"/>
      <c r="F801" s="9" t="n">
        <v>3021.3</v>
      </c>
      <c r="I801" s="10" t="inlineStr">
        <is>
          <t>EFECTIVO</t>
        </is>
      </c>
      <c r="J801" s="5" t="inlineStr">
        <is>
          <t>266 SANTIAGO MACHACA CALCINA</t>
        </is>
      </c>
    </row>
    <row r="802">
      <c r="A802" s="5" t="inlineStr">
        <is>
          <t>CCAJ-LP02/33/2023</t>
        </is>
      </c>
      <c r="B802" s="6" t="n">
        <v>44950.49227282407</v>
      </c>
      <c r="C802" s="5" t="inlineStr">
        <is>
          <t>3884 RIBANA RUTH REA RUEDA</t>
        </is>
      </c>
      <c r="D802" s="7" t="n"/>
      <c r="E802" s="8" t="n"/>
      <c r="F802" s="9" t="n">
        <v>2286.1</v>
      </c>
      <c r="I802" s="10" t="inlineStr">
        <is>
          <t>EFECTIVO</t>
        </is>
      </c>
      <c r="J802" s="8" t="inlineStr">
        <is>
          <t>304 ALFREDO MENDOZA APAZA</t>
        </is>
      </c>
    </row>
    <row r="803">
      <c r="A803" s="5" t="inlineStr">
        <is>
          <t>CCAJ-LP02/33/2023</t>
        </is>
      </c>
      <c r="B803" s="6" t="n">
        <v>44950.49227282407</v>
      </c>
      <c r="C803" s="5" t="inlineStr">
        <is>
          <t>3884 RIBANA RUTH REA RUEDA</t>
        </is>
      </c>
      <c r="D803" s="7" t="n"/>
      <c r="E803" s="8" t="n"/>
      <c r="F803" s="9" t="n">
        <v>4028.2</v>
      </c>
      <c r="I803" s="10" t="inlineStr">
        <is>
          <t>EFECTIVO</t>
        </is>
      </c>
      <c r="J803" s="5" t="inlineStr">
        <is>
          <t>331 CARLOS ALFREDO GUTIERREZ HUANCA</t>
        </is>
      </c>
    </row>
    <row r="804">
      <c r="A804" s="5" t="inlineStr">
        <is>
          <t>CCAJ-LP02/33/2023</t>
        </is>
      </c>
      <c r="B804" s="6" t="n">
        <v>44950.49227282407</v>
      </c>
      <c r="C804" s="5" t="inlineStr">
        <is>
          <t>3884 RIBANA RUTH REA RUEDA</t>
        </is>
      </c>
      <c r="D804" s="7" t="n"/>
      <c r="E804" s="8" t="n"/>
      <c r="F804" s="9" t="n">
        <v>4753</v>
      </c>
      <c r="I804" s="10" t="inlineStr">
        <is>
          <t>EFECTIVO</t>
        </is>
      </c>
      <c r="J804" s="5" t="inlineStr">
        <is>
          <t>584 FREDDY FEDERICO FLORES MARIN</t>
        </is>
      </c>
    </row>
    <row r="805">
      <c r="A805" s="5" t="inlineStr">
        <is>
          <t>CCAJ-LP02/33/2023</t>
        </is>
      </c>
      <c r="B805" s="6" t="n">
        <v>44950.49227282407</v>
      </c>
      <c r="C805" s="5" t="inlineStr">
        <is>
          <t>3884 RIBANA RUTH REA RUEDA</t>
        </is>
      </c>
      <c r="D805" s="7" t="n"/>
      <c r="E805" s="8" t="n"/>
      <c r="F805" s="9" t="n">
        <v>4900.6</v>
      </c>
      <c r="I805" s="10" t="inlineStr">
        <is>
          <t>EFECTIVO</t>
        </is>
      </c>
      <c r="J805" s="5" t="inlineStr">
        <is>
          <t>883 FRANKLIN CARDOZO RIVERA</t>
        </is>
      </c>
    </row>
    <row r="806">
      <c r="A806" s="5" t="inlineStr">
        <is>
          <t>CCAJ-LP02/33/2023</t>
        </is>
      </c>
      <c r="B806" s="6" t="n">
        <v>44950.49227282407</v>
      </c>
      <c r="C806" s="5" t="inlineStr">
        <is>
          <t>3884 RIBANA RUTH REA RUEDA</t>
        </is>
      </c>
      <c r="D806" s="7" t="n"/>
      <c r="E806" s="8" t="n"/>
      <c r="F806" s="9" t="n">
        <v>17323.7</v>
      </c>
      <c r="I806" s="10" t="inlineStr">
        <is>
          <t>EFECTIVO</t>
        </is>
      </c>
      <c r="J806" s="5" t="inlineStr">
        <is>
          <t>1116 VLADIMIR FRANZ ATAHUACHI RODRIGUEZ</t>
        </is>
      </c>
    </row>
    <row r="807">
      <c r="A807" s="5" t="inlineStr">
        <is>
          <t>CCAJ-LP02/33/2023</t>
        </is>
      </c>
      <c r="B807" s="6" t="n">
        <v>44950.49227282407</v>
      </c>
      <c r="C807" s="5" t="inlineStr">
        <is>
          <t>3884 RIBANA RUTH REA RUEDA</t>
        </is>
      </c>
      <c r="D807" s="7" t="n"/>
      <c r="E807" s="8" t="n"/>
      <c r="F807" s="9" t="n">
        <v>9000.4</v>
      </c>
      <c r="I807" s="10" t="inlineStr">
        <is>
          <t>EFECTIVO</t>
        </is>
      </c>
      <c r="J807" s="5" t="inlineStr">
        <is>
          <t>3052 JUAN JOSE MACHACA TORREZ</t>
        </is>
      </c>
    </row>
    <row r="808">
      <c r="A808" s="5" t="inlineStr">
        <is>
          <t>CCAJ-LP02/33/2023</t>
        </is>
      </c>
      <c r="B808" s="6" t="n">
        <v>44950.49227282407</v>
      </c>
      <c r="C808" s="5" t="inlineStr">
        <is>
          <t>3884 RIBANA RUTH REA RUEDA</t>
        </is>
      </c>
      <c r="D808" s="7" t="n"/>
      <c r="E808" s="8" t="n"/>
      <c r="F808" s="9" t="n">
        <v>6370.2</v>
      </c>
      <c r="I808" s="10" t="inlineStr">
        <is>
          <t>EFECTIVO</t>
        </is>
      </c>
      <c r="J808" s="8" t="inlineStr">
        <is>
          <t>2597 JOSE MAIDANA LP - T01</t>
        </is>
      </c>
    </row>
    <row r="809">
      <c r="A809" s="5" t="inlineStr">
        <is>
          <t>CCAJ-LP02/33/2023</t>
        </is>
      </c>
      <c r="B809" s="6" t="n">
        <v>44950.49227282407</v>
      </c>
      <c r="C809" s="5" t="inlineStr">
        <is>
          <t>3884 RIBANA RUTH REA RUEDA</t>
        </is>
      </c>
      <c r="D809" s="7" t="n"/>
      <c r="E809" s="8" t="n"/>
      <c r="F809" s="9" t="n">
        <v>10620.1</v>
      </c>
      <c r="I809" s="10" t="inlineStr">
        <is>
          <t>EFECTIVO</t>
        </is>
      </c>
      <c r="J809" s="8" t="inlineStr">
        <is>
          <t>2597 JOSE MAIDANA LP - T03</t>
        </is>
      </c>
    </row>
    <row r="810">
      <c r="A810" s="5" t="inlineStr">
        <is>
          <t>CCAJ-LP02/33/2023</t>
        </is>
      </c>
      <c r="B810" s="6" t="n">
        <v>44950.49227282407</v>
      </c>
      <c r="C810" s="5" t="inlineStr">
        <is>
          <t>3884 RIBANA RUTH REA RUEDA</t>
        </is>
      </c>
      <c r="D810" s="7" t="n"/>
      <c r="E810" s="8" t="n"/>
      <c r="F810" s="9" t="n">
        <v>6792.2</v>
      </c>
      <c r="I810" s="10" t="inlineStr">
        <is>
          <t>EFECTIVO</t>
        </is>
      </c>
      <c r="J810" s="8" t="inlineStr">
        <is>
          <t>2597 JOSE MAIDANA LP - T04</t>
        </is>
      </c>
    </row>
    <row r="811">
      <c r="A811" s="5" t="inlineStr">
        <is>
          <t>CCAJ-LP02/33/2023</t>
        </is>
      </c>
      <c r="B811" s="6" t="n">
        <v>44950.49227282407</v>
      </c>
      <c r="C811" s="5" t="inlineStr">
        <is>
          <t>3884 RIBANA RUTH REA RUEDA</t>
        </is>
      </c>
      <c r="D811" s="7" t="n"/>
      <c r="E811" s="8" t="n"/>
      <c r="F811" s="9" t="n">
        <v>7025.6</v>
      </c>
      <c r="I811" s="10" t="inlineStr">
        <is>
          <t>EFECTIVO</t>
        </is>
      </c>
      <c r="J811" s="8" t="inlineStr">
        <is>
          <t>2597 JOSE MAIDANA LP - T05</t>
        </is>
      </c>
    </row>
    <row r="812">
      <c r="A812" s="11" t="inlineStr">
        <is>
          <t>SAP</t>
        </is>
      </c>
      <c r="B812" s="3" t="n"/>
      <c r="C812" s="3" t="n"/>
      <c r="D812" s="7" t="n"/>
      <c r="E812" s="8" t="n"/>
      <c r="F812" s="12">
        <f>SUM(F797:G811)</f>
        <v/>
      </c>
      <c r="H812" s="9" t="n"/>
      <c r="I812" s="10" t="n"/>
      <c r="J812" s="5" t="n"/>
    </row>
    <row r="813" ht="15.75" customHeight="1">
      <c r="A813" s="13" t="inlineStr">
        <is>
          <t>FECHA</t>
        </is>
      </c>
      <c r="B813" s="13" t="inlineStr">
        <is>
          <t>CIERRE DE CAJA</t>
        </is>
      </c>
      <c r="C813" s="13" t="inlineStr">
        <is>
          <t>IMPORTE</t>
        </is>
      </c>
      <c r="D813" s="14" t="n">
        <v>112644494</v>
      </c>
      <c r="E813" s="8" t="n"/>
      <c r="H813" s="9" t="n"/>
      <c r="I813" s="10" t="n"/>
      <c r="J813" s="5" t="n"/>
    </row>
    <row r="814">
      <c r="A814" s="5" t="n"/>
      <c r="B814" s="6" t="n"/>
      <c r="C814" s="5" t="n"/>
      <c r="D814" s="7" t="n"/>
      <c r="E814" s="8" t="n"/>
      <c r="H814" s="9" t="n"/>
      <c r="I814" s="10" t="n"/>
      <c r="J814" s="5" t="n"/>
    </row>
    <row r="815">
      <c r="A815" s="5" t="n"/>
      <c r="B815" s="6" t="n"/>
      <c r="C815" s="5" t="n"/>
      <c r="D815" s="7" t="n"/>
      <c r="E815" s="8" t="n"/>
      <c r="H815" s="9" t="n"/>
      <c r="I815" s="10" t="n"/>
      <c r="J815" s="5" t="n"/>
    </row>
    <row r="816">
      <c r="A816" s="5" t="inlineStr">
        <is>
          <t>CCAJ-LP02/34/2023</t>
        </is>
      </c>
      <c r="B816" s="6" t="n">
        <v>44950.7548150463</v>
      </c>
      <c r="C816" s="5" t="inlineStr">
        <is>
          <t>3884 RIBANA RUTH REA RUEDA</t>
        </is>
      </c>
      <c r="D816" s="15" t="n">
        <v>19080572111</v>
      </c>
      <c r="E816" s="8" t="inlineStr">
        <is>
          <t>BISA-100070022</t>
        </is>
      </c>
      <c r="H816" s="9" t="n">
        <v>650</v>
      </c>
      <c r="I816" s="5" t="inlineStr">
        <is>
          <t>DEPÓSITO BANCARIO</t>
        </is>
      </c>
      <c r="J816" s="5" t="inlineStr">
        <is>
          <t>4276 CARLOS MARCELO REQUENA TERAN</t>
        </is>
      </c>
    </row>
    <row r="817">
      <c r="A817" s="5" t="inlineStr">
        <is>
          <t>CCAJ-LP02/34/2023</t>
        </is>
      </c>
      <c r="B817" s="6" t="n">
        <v>44950.7548150463</v>
      </c>
      <c r="C817" s="5" t="inlineStr">
        <is>
          <t>3884 RIBANA RUTH REA RUEDA</t>
        </is>
      </c>
      <c r="D817" s="15" t="n">
        <v>45123256612</v>
      </c>
      <c r="E817" s="8" t="inlineStr">
        <is>
          <t>BISA-100070022</t>
        </is>
      </c>
      <c r="H817" s="9" t="n">
        <v>313.26</v>
      </c>
      <c r="I817" s="5" t="inlineStr">
        <is>
          <t>DEPÓSITO BANCARIO</t>
        </is>
      </c>
      <c r="J817" s="5" t="inlineStr">
        <is>
          <t>2464 LUIS FERNANDO GUEVARA PECA</t>
        </is>
      </c>
    </row>
    <row r="818">
      <c r="A818" s="5" t="inlineStr">
        <is>
          <t>CCAJ-LP02/34/2023</t>
        </is>
      </c>
      <c r="B818" s="6" t="n">
        <v>44950.7548150463</v>
      </c>
      <c r="C818" s="5" t="inlineStr">
        <is>
          <t>3884 RIBANA RUTH REA RUEDA</t>
        </is>
      </c>
      <c r="D818" s="15" t="n">
        <v>45153119867</v>
      </c>
      <c r="E818" s="8" t="inlineStr">
        <is>
          <t>BISA-100070022</t>
        </is>
      </c>
      <c r="H818" s="9" t="n">
        <v>1391.76</v>
      </c>
      <c r="I818" s="5" t="inlineStr">
        <is>
          <t>DEPÓSITO BANCARIO</t>
        </is>
      </c>
      <c r="J818" s="5" t="inlineStr">
        <is>
          <t>4190 JESUS FELCY MENDOZA CAHUANA</t>
        </is>
      </c>
    </row>
    <row r="819">
      <c r="A819" s="5" t="inlineStr">
        <is>
          <t>CCAJ-LP02/34/2023</t>
        </is>
      </c>
      <c r="B819" s="6" t="n">
        <v>44950.7548150463</v>
      </c>
      <c r="C819" s="5" t="inlineStr">
        <is>
          <t>3884 RIBANA RUTH REA RUEDA</t>
        </is>
      </c>
      <c r="D819" s="15" t="n">
        <v>81780109018</v>
      </c>
      <c r="E819" s="8" t="inlineStr">
        <is>
          <t>BISA-100070022</t>
        </is>
      </c>
      <c r="H819" s="9" t="n">
        <v>1004.37</v>
      </c>
      <c r="I819" s="5" t="inlineStr">
        <is>
          <t>DEPÓSITO BANCARIO</t>
        </is>
      </c>
      <c r="J819" s="5" t="inlineStr">
        <is>
          <t>4190 JESUS FELCY MENDOZA CAHUANA</t>
        </is>
      </c>
    </row>
    <row r="820">
      <c r="A820" s="5" t="inlineStr">
        <is>
          <t>CCAJ-LP02/34/2023</t>
        </is>
      </c>
      <c r="B820" s="6" t="n">
        <v>44950.7548150463</v>
      </c>
      <c r="C820" s="5" t="inlineStr">
        <is>
          <t>3884 RIBANA RUTH REA RUEDA</t>
        </is>
      </c>
      <c r="D820" s="15" t="n">
        <v>45123258429</v>
      </c>
      <c r="E820" s="5" t="inlineStr">
        <is>
          <t>BANCO INDUSTRIAL-100070049</t>
        </is>
      </c>
      <c r="H820" s="9" t="n">
        <v>436.05</v>
      </c>
      <c r="I820" s="5" t="inlineStr">
        <is>
          <t>DEPÓSITO BANCARIO</t>
        </is>
      </c>
      <c r="J820" s="5" t="inlineStr">
        <is>
          <t>4276 CARLOS MARCELO REQUENA TERAN</t>
        </is>
      </c>
    </row>
    <row r="821">
      <c r="A821" s="5" t="inlineStr">
        <is>
          <t>CCAJ-LP02/34/2023</t>
        </is>
      </c>
      <c r="B821" s="6" t="n">
        <v>44950.7548150463</v>
      </c>
      <c r="C821" s="5" t="inlineStr">
        <is>
          <t>3884 RIBANA RUTH REA RUEDA</t>
        </is>
      </c>
      <c r="D821" s="7" t="n">
        <v>139861</v>
      </c>
      <c r="E821" s="8" t="inlineStr">
        <is>
          <t>BISA-100070022</t>
        </is>
      </c>
      <c r="H821" s="9" t="n">
        <v>5508.82</v>
      </c>
      <c r="I821" s="5" t="inlineStr">
        <is>
          <t>DEPÓSITO BANCARIO</t>
        </is>
      </c>
      <c r="J821" s="5" t="inlineStr">
        <is>
          <t>4190 JESUS FELCY MENDOZA CAHUANA</t>
        </is>
      </c>
    </row>
    <row r="822">
      <c r="A822" s="5" t="inlineStr">
        <is>
          <t>CCAJ-LP02/34/2023</t>
        </is>
      </c>
      <c r="B822" s="6" t="n">
        <v>44950.7548150463</v>
      </c>
      <c r="C822" s="5" t="inlineStr">
        <is>
          <t>3884 RIBANA RUTH REA RUEDA</t>
        </is>
      </c>
      <c r="D822" s="7" t="n">
        <v>139860</v>
      </c>
      <c r="E822" s="8" t="inlineStr">
        <is>
          <t>BISA-100070022</t>
        </is>
      </c>
      <c r="H822" s="9" t="n">
        <v>2115</v>
      </c>
      <c r="I822" s="5" t="inlineStr">
        <is>
          <t>DEPÓSITO BANCARIO</t>
        </is>
      </c>
      <c r="J822" s="5" t="inlineStr">
        <is>
          <t>4190 JESUS FELCY MENDOZA CAHUANA</t>
        </is>
      </c>
    </row>
    <row r="823">
      <c r="A823" s="5" t="inlineStr">
        <is>
          <t>CCAJ-LP02/34/2023</t>
        </is>
      </c>
      <c r="B823" s="6" t="n">
        <v>44950.7548150463</v>
      </c>
      <c r="C823" s="5" t="inlineStr">
        <is>
          <t>3884 RIBANA RUTH REA RUEDA</t>
        </is>
      </c>
      <c r="D823" s="7" t="n">
        <v>139859</v>
      </c>
      <c r="E823" s="8" t="inlineStr">
        <is>
          <t>BISA-100070022</t>
        </is>
      </c>
      <c r="H823" s="9" t="n">
        <v>18420.6</v>
      </c>
      <c r="I823" s="5" t="inlineStr">
        <is>
          <t>DEPÓSITO BANCARIO</t>
        </is>
      </c>
      <c r="J823" s="5" t="inlineStr">
        <is>
          <t>4190 JESUS FELCY MENDOZA CAHUANA</t>
        </is>
      </c>
    </row>
    <row r="824">
      <c r="A824" s="5" t="inlineStr">
        <is>
          <t>CCAJ-LP02/34/2023</t>
        </is>
      </c>
      <c r="B824" s="6" t="n">
        <v>44950.7548150463</v>
      </c>
      <c r="C824" s="5" t="inlineStr">
        <is>
          <t>3884 RIBANA RUTH REA RUEDA</t>
        </is>
      </c>
      <c r="D824" s="15" t="n">
        <v>45143493672</v>
      </c>
      <c r="E824" s="8" t="inlineStr">
        <is>
          <t>BISA-100070022</t>
        </is>
      </c>
      <c r="H824" s="9" t="n">
        <v>89.93000000000001</v>
      </c>
      <c r="I824" s="5" t="inlineStr">
        <is>
          <t>DEPÓSITO BANCARIO</t>
        </is>
      </c>
      <c r="J824" s="5" t="inlineStr">
        <is>
          <t>2464 LUIS FERNANDO GUEVARA PECA</t>
        </is>
      </c>
    </row>
    <row r="825">
      <c r="A825" s="5" t="inlineStr">
        <is>
          <t>CCAJ-LP02/34/2023</t>
        </is>
      </c>
      <c r="B825" s="6" t="n">
        <v>44950.7548150463</v>
      </c>
      <c r="C825" s="5" t="inlineStr">
        <is>
          <t>3884 RIBANA RUTH REA RUEDA</t>
        </is>
      </c>
      <c r="D825" s="15" t="n">
        <v>45143491781</v>
      </c>
      <c r="E825" s="8" t="inlineStr">
        <is>
          <t>BISA-100070022</t>
        </is>
      </c>
      <c r="H825" s="9" t="n">
        <v>244.3</v>
      </c>
      <c r="I825" s="5" t="inlineStr">
        <is>
          <t>DEPÓSITO BANCARIO</t>
        </is>
      </c>
      <c r="J825" s="5" t="inlineStr">
        <is>
          <t>2464 LUIS FERNANDO GUEVARA PECA</t>
        </is>
      </c>
    </row>
    <row r="826">
      <c r="A826" s="5" t="inlineStr">
        <is>
          <t>CCAJ-LP02/34/2023</t>
        </is>
      </c>
      <c r="B826" s="6" t="n">
        <v>44950.7548150463</v>
      </c>
      <c r="C826" s="5" t="inlineStr">
        <is>
          <t>3884 RIBANA RUTH REA RUEDA</t>
        </is>
      </c>
      <c r="D826" s="7" t="n">
        <v>3096345201</v>
      </c>
      <c r="E826" s="5" t="inlineStr">
        <is>
          <t>BANCO UNION-10000020161539</t>
        </is>
      </c>
      <c r="H826" s="9" t="n">
        <v>32000</v>
      </c>
      <c r="I826" s="5" t="inlineStr">
        <is>
          <t>DEPÓSITO BANCARIO</t>
        </is>
      </c>
      <c r="J826" s="5" t="inlineStr">
        <is>
          <t>2464 LUIS FERNANDO GUEVARA PECA</t>
        </is>
      </c>
    </row>
    <row r="827">
      <c r="A827" s="5" t="inlineStr">
        <is>
          <t>CCAJ-LP02/34/2023</t>
        </is>
      </c>
      <c r="B827" s="6" t="n">
        <v>44950.7548150463</v>
      </c>
      <c r="C827" s="5" t="inlineStr">
        <is>
          <t>3884 RIBANA RUTH REA RUEDA</t>
        </is>
      </c>
      <c r="D827" s="7" t="n">
        <v>239496</v>
      </c>
      <c r="E827" s="8" t="inlineStr">
        <is>
          <t>BISA-100070022</t>
        </is>
      </c>
      <c r="H827" s="9" t="n">
        <v>1524.66</v>
      </c>
      <c r="I827" s="5" t="inlineStr">
        <is>
          <t>DEPÓSITO BANCARIO</t>
        </is>
      </c>
      <c r="J827" s="5" t="inlineStr">
        <is>
          <t>4276 CARLOS MARCELO REQUENA TERAN</t>
        </is>
      </c>
    </row>
    <row r="828">
      <c r="A828" s="5" t="inlineStr">
        <is>
          <t>CCAJ-LP02/34/2023</t>
        </is>
      </c>
      <c r="B828" s="6" t="n">
        <v>44950.7548150463</v>
      </c>
      <c r="C828" s="5" t="inlineStr">
        <is>
          <t>3884 RIBANA RUTH REA RUEDA</t>
        </is>
      </c>
      <c r="D828" s="7" t="n">
        <v>139856</v>
      </c>
      <c r="E828" s="8" t="inlineStr">
        <is>
          <t>BISA-100070022</t>
        </is>
      </c>
      <c r="H828" s="9" t="n">
        <v>9137.6</v>
      </c>
      <c r="I828" s="5" t="inlineStr">
        <is>
          <t>DEPÓSITO BANCARIO</t>
        </is>
      </c>
      <c r="J828" s="5" t="inlineStr">
        <is>
          <t>4276 CARLOS MARCELO REQUENA TERAN</t>
        </is>
      </c>
    </row>
    <row r="829">
      <c r="A829" s="5" t="inlineStr">
        <is>
          <t>CCAJ-LP02/34/2023</t>
        </is>
      </c>
      <c r="B829" s="6" t="n">
        <v>44950.7548150463</v>
      </c>
      <c r="C829" s="5" t="inlineStr">
        <is>
          <t>3884 RIBANA RUTH REA RUEDA</t>
        </is>
      </c>
      <c r="D829" s="7" t="n"/>
      <c r="E829" s="8" t="n"/>
      <c r="F829" s="9" t="n">
        <v>4483.4</v>
      </c>
      <c r="I829" s="10" t="inlineStr">
        <is>
          <t>EFECTIVO</t>
        </is>
      </c>
      <c r="J829" s="8" t="inlineStr">
        <is>
          <t>108 GREGORIO RAMIREZ APAZA</t>
        </is>
      </c>
    </row>
    <row r="830">
      <c r="A830" s="5" t="inlineStr">
        <is>
          <t>CCAJ-LP02/34/2023</t>
        </is>
      </c>
      <c r="B830" s="6" t="n">
        <v>44950.7548150463</v>
      </c>
      <c r="C830" s="5" t="inlineStr">
        <is>
          <t>3884 RIBANA RUTH REA RUEDA</t>
        </is>
      </c>
      <c r="D830" s="7" t="n"/>
      <c r="E830" s="8" t="n"/>
      <c r="F830" s="9" t="n">
        <v>4062</v>
      </c>
      <c r="I830" s="10" t="inlineStr">
        <is>
          <t>EFECTIVO</t>
        </is>
      </c>
      <c r="J830" s="5" t="inlineStr">
        <is>
          <t>136 OSCAR REYNALDO LIMACHI SURCO</t>
        </is>
      </c>
    </row>
    <row r="831">
      <c r="A831" s="5" t="inlineStr">
        <is>
          <t>CCAJ-LP02/34/2023</t>
        </is>
      </c>
      <c r="B831" s="6" t="n">
        <v>44950.7548150463</v>
      </c>
      <c r="C831" s="5" t="inlineStr">
        <is>
          <t>3884 RIBANA RUTH REA RUEDA</t>
        </is>
      </c>
      <c r="D831" s="7" t="n"/>
      <c r="E831" s="8" t="n"/>
      <c r="F831" s="9" t="n">
        <v>7395.1</v>
      </c>
      <c r="I831" s="10" t="inlineStr">
        <is>
          <t>EFECTIVO</t>
        </is>
      </c>
      <c r="J831" s="5" t="inlineStr">
        <is>
          <t>584 FREDDY FEDERICO FLORES MARIN</t>
        </is>
      </c>
    </row>
    <row r="832">
      <c r="A832" s="5" t="inlineStr">
        <is>
          <t>CCAJ-LP02/34/2023</t>
        </is>
      </c>
      <c r="B832" s="6" t="n">
        <v>44950.7548150463</v>
      </c>
      <c r="C832" s="5" t="inlineStr">
        <is>
          <t>3884 RIBANA RUTH REA RUEDA</t>
        </is>
      </c>
      <c r="D832" s="7" t="n"/>
      <c r="E832" s="8" t="n"/>
      <c r="F832" s="9" t="n">
        <v>11082.4</v>
      </c>
      <c r="I832" s="10" t="inlineStr">
        <is>
          <t>EFECTIVO</t>
        </is>
      </c>
      <c r="J832" s="5" t="inlineStr">
        <is>
          <t>3052 JUAN JOSE MACHACA TORREZ</t>
        </is>
      </c>
    </row>
    <row r="833">
      <c r="A833" s="5" t="inlineStr">
        <is>
          <t>CCAJ-LP02/34/2023</t>
        </is>
      </c>
      <c r="B833" s="6" t="n">
        <v>44950.7548150463</v>
      </c>
      <c r="C833" s="5" t="inlineStr">
        <is>
          <t>3884 RIBANA RUTH REA RUEDA</t>
        </is>
      </c>
      <c r="D833" s="7" t="n"/>
      <c r="E833" s="8" t="n"/>
      <c r="F833" s="9" t="n">
        <v>7926.3</v>
      </c>
      <c r="I833" s="10" t="inlineStr">
        <is>
          <t>EFECTIVO</t>
        </is>
      </c>
      <c r="J833" s="8" t="inlineStr">
        <is>
          <t>2597 JOSE MAIDANA LP - T05</t>
        </is>
      </c>
    </row>
    <row r="834">
      <c r="A834" s="11" t="inlineStr">
        <is>
          <t>SAP</t>
        </is>
      </c>
      <c r="B834" s="3" t="n"/>
      <c r="C834" s="3" t="n"/>
      <c r="D834" s="7" t="n"/>
      <c r="E834" s="8" t="n"/>
      <c r="F834" s="12">
        <f>SUM(F816:G833)</f>
        <v/>
      </c>
      <c r="H834" s="9" t="n"/>
      <c r="I834" s="10" t="n"/>
      <c r="J834" s="5" t="n"/>
    </row>
    <row r="835" ht="15.75" customHeight="1">
      <c r="A835" s="13" t="inlineStr">
        <is>
          <t>FECHA</t>
        </is>
      </c>
      <c r="B835" s="13" t="inlineStr">
        <is>
          <t>CIERRE DE CAJA</t>
        </is>
      </c>
      <c r="C835" s="13" t="inlineStr">
        <is>
          <t>IMPORTE</t>
        </is>
      </c>
      <c r="D835" s="14" t="n">
        <v>112651315</v>
      </c>
      <c r="E835" s="8" t="n"/>
      <c r="H835" s="9" t="n"/>
      <c r="I835" s="10" t="n"/>
      <c r="J835" s="5" t="n"/>
    </row>
    <row r="836"/>
    <row r="837"/>
    <row r="838">
      <c r="A838" s="1" t="inlineStr">
        <is>
          <t>Cierre Caja</t>
        </is>
      </c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</row>
    <row r="839">
      <c r="A839" s="3" t="inlineStr">
        <is>
          <t>Del 25/01/2023</t>
        </is>
      </c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</row>
    <row r="840">
      <c r="A840" s="74" t="inlineStr">
        <is>
          <t>Cierre Caja</t>
        </is>
      </c>
      <c r="B840" s="74" t="inlineStr">
        <is>
          <t>Fecha</t>
        </is>
      </c>
      <c r="C840" s="74" t="inlineStr">
        <is>
          <t>Cajero</t>
        </is>
      </c>
      <c r="D840" s="74" t="inlineStr">
        <is>
          <t>Nro Voucher</t>
        </is>
      </c>
      <c r="E840" s="74" t="inlineStr">
        <is>
          <t>Nro Cuenta</t>
        </is>
      </c>
      <c r="F840" s="74" t="inlineStr">
        <is>
          <t>Tipo Ingreso</t>
        </is>
      </c>
      <c r="G840" s="75" t="n"/>
      <c r="H840" s="76" t="n"/>
      <c r="I840" s="74" t="inlineStr">
        <is>
          <t>TIPO DE INGRESO</t>
        </is>
      </c>
      <c r="J840" s="74" t="inlineStr">
        <is>
          <t>Cobrador</t>
        </is>
      </c>
    </row>
    <row r="841">
      <c r="A841" s="77" t="n"/>
      <c r="B841" s="77" t="n"/>
      <c r="C841" s="77" t="n"/>
      <c r="D841" s="77" t="n"/>
      <c r="E841" s="77" t="n"/>
      <c r="F841" s="4" t="inlineStr">
        <is>
          <t>EFECTIVO</t>
        </is>
      </c>
      <c r="G841" s="4" t="inlineStr">
        <is>
          <t>CHEQUE</t>
        </is>
      </c>
      <c r="H841" s="4" t="inlineStr">
        <is>
          <t>TRANSFERENCIA</t>
        </is>
      </c>
      <c r="I841" s="77" t="n"/>
      <c r="J841" s="77" t="n"/>
    </row>
    <row r="842">
      <c r="A842" s="5" t="inlineStr">
        <is>
          <t>CCAJ-LP02/35/2023</t>
        </is>
      </c>
      <c r="B842" s="6" t="n">
        <v>44951.46969247685</v>
      </c>
      <c r="C842" s="5" t="inlineStr">
        <is>
          <t>3884 RIBANA RUTH REA RUEDA</t>
        </is>
      </c>
      <c r="D842" s="10" t="n"/>
      <c r="E842" s="8" t="n"/>
      <c r="F842" s="9" t="n">
        <v>6759.6</v>
      </c>
      <c r="I842" s="10" t="inlineStr">
        <is>
          <t>EFECTIVO</t>
        </is>
      </c>
      <c r="J842" s="5" t="inlineStr">
        <is>
          <t>266 SANTIAGO MACHACA CALCINA</t>
        </is>
      </c>
    </row>
    <row r="843">
      <c r="A843" s="5" t="inlineStr">
        <is>
          <t>CCAJ-LP02/35/2023</t>
        </is>
      </c>
      <c r="B843" s="6" t="n">
        <v>44951.46969247685</v>
      </c>
      <c r="C843" s="5" t="inlineStr">
        <is>
          <t>3884 RIBANA RUTH REA RUEDA</t>
        </is>
      </c>
      <c r="D843" s="10" t="n"/>
      <c r="E843" s="8" t="n"/>
      <c r="F843" s="9" t="n">
        <v>412.6</v>
      </c>
      <c r="I843" s="10" t="inlineStr">
        <is>
          <t>EFECTIVO</t>
        </is>
      </c>
      <c r="J843" s="8" t="inlineStr">
        <is>
          <t>304 ALFREDO MENDOZA APAZA</t>
        </is>
      </c>
    </row>
    <row r="844">
      <c r="A844" s="5" t="inlineStr">
        <is>
          <t>CCAJ-LP02/35/2023</t>
        </is>
      </c>
      <c r="B844" s="6" t="n">
        <v>44951.46969247685</v>
      </c>
      <c r="C844" s="5" t="inlineStr">
        <is>
          <t>3884 RIBANA RUTH REA RUEDA</t>
        </is>
      </c>
      <c r="D844" s="10" t="n"/>
      <c r="E844" s="8" t="n"/>
      <c r="F844" s="9" t="n">
        <v>15464.5</v>
      </c>
      <c r="I844" s="10" t="inlineStr">
        <is>
          <t>EFECTIVO</t>
        </is>
      </c>
      <c r="J844" s="5" t="inlineStr">
        <is>
          <t>331 CARLOS ALFREDO GUTIERREZ HUANCA</t>
        </is>
      </c>
    </row>
    <row r="845">
      <c r="A845" s="5" t="inlineStr">
        <is>
          <t>CCAJ-LP02/35/2023</t>
        </is>
      </c>
      <c r="B845" s="6" t="n">
        <v>44951.46969247685</v>
      </c>
      <c r="C845" s="5" t="inlineStr">
        <is>
          <t>3884 RIBANA RUTH REA RUEDA</t>
        </is>
      </c>
      <c r="D845" s="10" t="n"/>
      <c r="E845" s="8" t="n"/>
      <c r="F845" s="9" t="n">
        <v>17198.3</v>
      </c>
      <c r="I845" s="10" t="inlineStr">
        <is>
          <t>EFECTIVO</t>
        </is>
      </c>
      <c r="J845" s="5" t="inlineStr">
        <is>
          <t>667 WILLIAMS EDSON SANCHEZ SILVA</t>
        </is>
      </c>
    </row>
    <row r="846">
      <c r="A846" s="5" t="inlineStr">
        <is>
          <t>CCAJ-LP02/35/2023</t>
        </is>
      </c>
      <c r="B846" s="6" t="n">
        <v>44951.46969247685</v>
      </c>
      <c r="C846" s="5" t="inlineStr">
        <is>
          <t>3884 RIBANA RUTH REA RUEDA</t>
        </is>
      </c>
      <c r="D846" s="10" t="n"/>
      <c r="E846" s="8" t="n"/>
      <c r="F846" s="9" t="n">
        <v>11044.5</v>
      </c>
      <c r="I846" s="10" t="inlineStr">
        <is>
          <t>EFECTIVO</t>
        </is>
      </c>
      <c r="J846" s="5" t="inlineStr">
        <is>
          <t>883 FRANKLIN CARDOZO RIVERA</t>
        </is>
      </c>
    </row>
    <row r="847">
      <c r="A847" s="5" t="inlineStr">
        <is>
          <t>CCAJ-LP02/35/2023</t>
        </is>
      </c>
      <c r="B847" s="6" t="n">
        <v>44951.46969247685</v>
      </c>
      <c r="C847" s="5" t="inlineStr">
        <is>
          <t>3884 RIBANA RUTH REA RUEDA</t>
        </is>
      </c>
      <c r="D847" s="10" t="n"/>
      <c r="E847" s="8" t="n"/>
      <c r="F847" s="9" t="n">
        <v>5859.7</v>
      </c>
      <c r="I847" s="10" t="inlineStr">
        <is>
          <t>EFECTIVO</t>
        </is>
      </c>
      <c r="J847" s="5" t="inlineStr">
        <is>
          <t>1116 VLADIMIR FRANZ ATAHUACHI RODRIGUEZ</t>
        </is>
      </c>
    </row>
    <row r="848">
      <c r="A848" s="5" t="inlineStr">
        <is>
          <t>CCAJ-LP02/35/2023</t>
        </is>
      </c>
      <c r="B848" s="6" t="n">
        <v>44951.46969247685</v>
      </c>
      <c r="C848" s="5" t="inlineStr">
        <is>
          <t>3884 RIBANA RUTH REA RUEDA</t>
        </is>
      </c>
      <c r="D848" s="10" t="n"/>
      <c r="E848" s="8" t="n"/>
      <c r="F848" s="9" t="n">
        <v>14798.3</v>
      </c>
      <c r="I848" s="10" t="inlineStr">
        <is>
          <t>EFECTIVO</t>
        </is>
      </c>
      <c r="J848" s="5" t="inlineStr">
        <is>
          <t>1180 JAIME RAMIRO CHACON PAREDES</t>
        </is>
      </c>
    </row>
    <row r="849">
      <c r="A849" s="5" t="inlineStr">
        <is>
          <t>CCAJ-LP02/35/2023</t>
        </is>
      </c>
      <c r="B849" s="6" t="n">
        <v>44951.46969247685</v>
      </c>
      <c r="C849" s="5" t="inlineStr">
        <is>
          <t>3884 RIBANA RUTH REA RUEDA</t>
        </is>
      </c>
      <c r="D849" s="10" t="n"/>
      <c r="E849" s="8" t="n"/>
      <c r="F849" s="9" t="n">
        <v>5579.5</v>
      </c>
      <c r="I849" s="10" t="inlineStr">
        <is>
          <t>EFECTIVO</t>
        </is>
      </c>
      <c r="J849" s="8" t="inlineStr">
        <is>
          <t>2597 JOSE MAIDANA LP - T01</t>
        </is>
      </c>
    </row>
    <row r="850">
      <c r="A850" s="5" t="inlineStr">
        <is>
          <t>CCAJ-LP02/35/2023</t>
        </is>
      </c>
      <c r="B850" s="6" t="n">
        <v>44951.46969247685</v>
      </c>
      <c r="C850" s="5" t="inlineStr">
        <is>
          <t>3884 RIBANA RUTH REA RUEDA</t>
        </is>
      </c>
      <c r="D850" s="10" t="n"/>
      <c r="E850" s="8" t="n"/>
      <c r="F850" s="9" t="n">
        <v>6336.4</v>
      </c>
      <c r="I850" s="10" t="inlineStr">
        <is>
          <t>EFECTIVO</t>
        </is>
      </c>
      <c r="J850" s="8" t="inlineStr">
        <is>
          <t>2597 JOSE MAIDANA LP - T02</t>
        </is>
      </c>
    </row>
    <row r="851">
      <c r="A851" s="5" t="inlineStr">
        <is>
          <t>CCAJ-LP02/35/2023</t>
        </is>
      </c>
      <c r="B851" s="6" t="n">
        <v>44951.46969247685</v>
      </c>
      <c r="C851" s="5" t="inlineStr">
        <is>
          <t>3884 RIBANA RUTH REA RUEDA</t>
        </is>
      </c>
      <c r="D851" s="10" t="n"/>
      <c r="E851" s="8" t="n"/>
      <c r="F851" s="9" t="n">
        <v>6996.2</v>
      </c>
      <c r="I851" s="10" t="inlineStr">
        <is>
          <t>EFECTIVO</t>
        </is>
      </c>
      <c r="J851" s="8" t="inlineStr">
        <is>
          <t>2597 JOSE MAIDANA LP - T03</t>
        </is>
      </c>
    </row>
    <row r="852">
      <c r="A852" s="5" t="inlineStr">
        <is>
          <t>CCAJ-LP02/35/2023</t>
        </is>
      </c>
      <c r="B852" s="6" t="n">
        <v>44951.46969247685</v>
      </c>
      <c r="C852" s="5" t="inlineStr">
        <is>
          <t>3884 RIBANA RUTH REA RUEDA</t>
        </is>
      </c>
      <c r="D852" s="10" t="n"/>
      <c r="E852" s="8" t="n"/>
      <c r="F852" s="9" t="n">
        <v>11301.9</v>
      </c>
      <c r="I852" s="10" t="inlineStr">
        <is>
          <t>EFECTIVO</t>
        </is>
      </c>
      <c r="J852" s="8" t="inlineStr">
        <is>
          <t>2597 JOSE MAIDANA LP - T04</t>
        </is>
      </c>
    </row>
    <row r="853">
      <c r="A853" s="5" t="inlineStr">
        <is>
          <t>CCAJ-LP02/35/2023</t>
        </is>
      </c>
      <c r="B853" s="6" t="n">
        <v>44951.46969247685</v>
      </c>
      <c r="C853" s="5" t="inlineStr">
        <is>
          <t>3884 RIBANA RUTH REA RUEDA</t>
        </is>
      </c>
      <c r="D853" s="10" t="n"/>
      <c r="E853" s="8" t="n"/>
      <c r="F853" s="9" t="n">
        <v>17468.7</v>
      </c>
      <c r="I853" s="10" t="inlineStr">
        <is>
          <t>EFECTIVO</t>
        </is>
      </c>
      <c r="J853" s="8" t="inlineStr">
        <is>
          <t>2597 JOSE MAIDANA LP - T06</t>
        </is>
      </c>
    </row>
    <row r="854">
      <c r="A854" s="11" t="inlineStr">
        <is>
          <t>SAP</t>
        </is>
      </c>
      <c r="B854" s="3" t="n"/>
      <c r="C854" s="3" t="n"/>
      <c r="D854" s="7" t="n"/>
      <c r="E854" s="8" t="n"/>
      <c r="F854" s="31">
        <f>SUM(F842:G853)</f>
        <v/>
      </c>
      <c r="H854" s="9" t="n"/>
      <c r="I854" s="10" t="n"/>
      <c r="J854" s="5" t="n"/>
    </row>
    <row r="855" ht="15.75" customHeight="1">
      <c r="A855" s="13" t="inlineStr">
        <is>
          <t>FECHA</t>
        </is>
      </c>
      <c r="B855" s="13" t="inlineStr">
        <is>
          <t>CIERRE DE CAJA</t>
        </is>
      </c>
      <c r="C855" s="13" t="inlineStr">
        <is>
          <t>IMPORTE</t>
        </is>
      </c>
      <c r="D855" s="14" t="n">
        <v>112651319</v>
      </c>
      <c r="E855" s="8" t="n"/>
      <c r="H855" s="9" t="n"/>
      <c r="I855" s="10" t="n"/>
      <c r="J855" s="5" t="n"/>
    </row>
    <row r="856">
      <c r="A856" s="5" t="n"/>
      <c r="B856" s="6" t="n"/>
      <c r="C856" s="5" t="n"/>
      <c r="D856" s="7" t="n"/>
      <c r="E856" s="8" t="n"/>
      <c r="H856" s="9" t="n"/>
      <c r="I856" s="10" t="n"/>
      <c r="J856" s="5" t="n"/>
    </row>
    <row r="857">
      <c r="A857" s="5" t="n"/>
      <c r="B857" s="6" t="n"/>
      <c r="C857" s="5" t="n"/>
      <c r="D857" s="7" t="n"/>
      <c r="E857" s="8" t="n"/>
      <c r="H857" s="9" t="n"/>
      <c r="I857" s="10" t="n"/>
      <c r="J857" s="5" t="n"/>
    </row>
    <row r="858">
      <c r="A858" s="5" t="inlineStr">
        <is>
          <t>CCAJ-LP02/36/202</t>
        </is>
      </c>
      <c r="B858" s="6" t="n">
        <v>44951.77671548611</v>
      </c>
      <c r="C858" s="5" t="inlineStr">
        <is>
          <t>3884 RIBANA RUTH REA RUEDA</t>
        </is>
      </c>
      <c r="D858" s="15" t="n">
        <v>51117476601</v>
      </c>
      <c r="E858" s="8" t="inlineStr">
        <is>
          <t>BISA-100070022</t>
        </is>
      </c>
      <c r="H858" s="9" t="n">
        <v>4070.3</v>
      </c>
      <c r="I858" s="5" t="inlineStr">
        <is>
          <t>DEPÓSITO BANCARIO</t>
        </is>
      </c>
      <c r="J858" s="5" t="inlineStr">
        <is>
          <t>4276 CARLOS MARCELO REQUENA TERAN</t>
        </is>
      </c>
    </row>
    <row r="859">
      <c r="A859" s="5" t="inlineStr">
        <is>
          <t>CCAJ-LP02/36/2023</t>
        </is>
      </c>
      <c r="B859" s="6" t="n">
        <v>44951.77671548611</v>
      </c>
      <c r="C859" s="5" t="inlineStr">
        <is>
          <t>3884 RIBANA RUTH REA RUEDA</t>
        </is>
      </c>
      <c r="D859" s="15" t="n">
        <v>45113278274</v>
      </c>
      <c r="E859" s="8" t="inlineStr">
        <is>
          <t>BISA-100070022</t>
        </is>
      </c>
      <c r="H859" s="9" t="n">
        <v>412.5</v>
      </c>
      <c r="I859" s="5" t="inlineStr">
        <is>
          <t>DEPÓSITO BANCARIO</t>
        </is>
      </c>
      <c r="J859" s="5" t="inlineStr">
        <is>
          <t>4276 CARLOS MARCELO REQUENA TERAN</t>
        </is>
      </c>
    </row>
    <row r="860">
      <c r="A860" s="5" t="inlineStr">
        <is>
          <t>CCAJ-LP02/36/2023</t>
        </is>
      </c>
      <c r="B860" s="6" t="n">
        <v>44951.77671548611</v>
      </c>
      <c r="C860" s="5" t="inlineStr">
        <is>
          <t>3884 RIBANA RUTH REA RUEDA</t>
        </is>
      </c>
      <c r="D860" s="15" t="n">
        <v>45163218018</v>
      </c>
      <c r="E860" s="8" t="inlineStr">
        <is>
          <t>BISA-100070022</t>
        </is>
      </c>
      <c r="H860" s="9" t="n">
        <v>1372.22</v>
      </c>
      <c r="I860" s="5" t="inlineStr">
        <is>
          <t>DEPÓSITO BANCARIO</t>
        </is>
      </c>
      <c r="J860" s="5" t="inlineStr">
        <is>
          <t>4276 CARLOS MARCELO REQUENA TERAN</t>
        </is>
      </c>
    </row>
    <row r="861">
      <c r="A861" s="5" t="inlineStr">
        <is>
          <t>CCAJ-LP02/36/2023</t>
        </is>
      </c>
      <c r="B861" s="6" t="n">
        <v>44951.77671548611</v>
      </c>
      <c r="C861" s="5" t="inlineStr">
        <is>
          <t>3884 RIBANA RUTH REA RUEDA</t>
        </is>
      </c>
      <c r="D861" s="15" t="n">
        <v>51317371229</v>
      </c>
      <c r="E861" s="8" t="inlineStr">
        <is>
          <t>BISA-100070022</t>
        </is>
      </c>
      <c r="H861" s="9" t="n">
        <v>10255.49</v>
      </c>
      <c r="I861" s="5" t="inlineStr">
        <is>
          <t>DEPÓSITO BANCARIO</t>
        </is>
      </c>
      <c r="J861" s="5" t="inlineStr">
        <is>
          <t>2464 LUIS FERNANDO GUEVARA PECA</t>
        </is>
      </c>
    </row>
    <row r="862">
      <c r="A862" s="5" t="inlineStr">
        <is>
          <t>CCAJ-LP02/36/2023</t>
        </is>
      </c>
      <c r="B862" s="6" t="n">
        <v>44951.77671548611</v>
      </c>
      <c r="C862" s="5" t="inlineStr">
        <is>
          <t>3884 RIBANA RUTH REA RUEDA</t>
        </is>
      </c>
      <c r="D862" s="15" t="n">
        <v>51167365970</v>
      </c>
      <c r="E862" s="8" t="inlineStr">
        <is>
          <t>BISA-100070022</t>
        </is>
      </c>
      <c r="H862" s="9" t="n">
        <v>23054.07</v>
      </c>
      <c r="I862" s="5" t="inlineStr">
        <is>
          <t>DEPÓSITO BANCARIO</t>
        </is>
      </c>
      <c r="J862" s="5" t="inlineStr">
        <is>
          <t>2464 LUIS FERNANDO GUEVARA PECA</t>
        </is>
      </c>
    </row>
    <row r="863">
      <c r="A863" s="5" t="inlineStr">
        <is>
          <t>CCAJ-LP02/36/2023</t>
        </is>
      </c>
      <c r="B863" s="6" t="n">
        <v>44951.77671548611</v>
      </c>
      <c r="C863" s="5" t="inlineStr">
        <is>
          <t>3884 RIBANA RUTH REA RUEDA</t>
        </is>
      </c>
      <c r="D863" s="15" t="n">
        <v>52316736261</v>
      </c>
      <c r="E863" s="5" t="inlineStr">
        <is>
          <t>BANCO INDUSTRIAL-100070049</t>
        </is>
      </c>
      <c r="H863" s="9" t="n">
        <v>419.93</v>
      </c>
      <c r="I863" s="5" t="inlineStr">
        <is>
          <t>DEPÓSITO BANCARIO</t>
        </is>
      </c>
      <c r="J863" s="5" t="inlineStr">
        <is>
          <t>2464 LUIS FERNANDO GUEVARA PECA</t>
        </is>
      </c>
    </row>
    <row r="864">
      <c r="A864" s="5" t="inlineStr">
        <is>
          <t>CCAJ-LP02/36/2023</t>
        </is>
      </c>
      <c r="B864" s="6" t="n">
        <v>44951.77671548611</v>
      </c>
      <c r="C864" s="5" t="inlineStr">
        <is>
          <t>3884 RIBANA RUTH REA RUEDA</t>
        </is>
      </c>
      <c r="D864" s="15" t="n">
        <v>52316736263</v>
      </c>
      <c r="E864" s="5" t="inlineStr">
        <is>
          <t>BANCO INDUSTRIAL-100070049</t>
        </is>
      </c>
      <c r="H864" s="9" t="n">
        <v>942.76</v>
      </c>
      <c r="I864" s="5" t="inlineStr">
        <is>
          <t>DEPÓSITO BANCARIO</t>
        </is>
      </c>
      <c r="J864" s="5" t="inlineStr">
        <is>
          <t>2464 LUIS FERNANDO GUEVARA PECA</t>
        </is>
      </c>
    </row>
    <row r="865">
      <c r="A865" s="5" t="inlineStr">
        <is>
          <t>CCAJ-LP02/36/2023</t>
        </is>
      </c>
      <c r="B865" s="6" t="n">
        <v>44951.77671548611</v>
      </c>
      <c r="C865" s="5" t="inlineStr">
        <is>
          <t>3884 RIBANA RUTH REA RUEDA</t>
        </is>
      </c>
      <c r="D865" s="15" t="n">
        <v>45123261346</v>
      </c>
      <c r="E865" s="8" t="inlineStr">
        <is>
          <t>BISA-100070022</t>
        </is>
      </c>
      <c r="H865" s="9" t="n">
        <v>3284.06</v>
      </c>
      <c r="I865" s="5" t="inlineStr">
        <is>
          <t>DEPÓSITO BANCARIO</t>
        </is>
      </c>
      <c r="J865" s="5" t="inlineStr">
        <is>
          <t>2464 LUIS FERNANDO GUEVARA PECA</t>
        </is>
      </c>
    </row>
    <row r="866">
      <c r="A866" s="5" t="inlineStr">
        <is>
          <t>CCAJ-LP02/36/2023</t>
        </is>
      </c>
      <c r="B866" s="6" t="n">
        <v>44951.77671548611</v>
      </c>
      <c r="C866" s="5" t="inlineStr">
        <is>
          <t>3884 RIBANA RUTH REA RUEDA</t>
        </is>
      </c>
      <c r="D866" s="15" t="n">
        <v>51717329320</v>
      </c>
      <c r="E866" s="8" t="inlineStr">
        <is>
          <t>BISA-100070022</t>
        </is>
      </c>
      <c r="H866" s="9" t="n">
        <v>1659.34</v>
      </c>
      <c r="I866" s="5" t="inlineStr">
        <is>
          <t>DEPÓSITO BANCARIO</t>
        </is>
      </c>
      <c r="J866" s="5" t="inlineStr">
        <is>
          <t>2464 LUIS FERNANDO GUEVARA PECA</t>
        </is>
      </c>
    </row>
    <row r="867">
      <c r="A867" s="5" t="inlineStr">
        <is>
          <t>CCAJ-LP02/36/2023</t>
        </is>
      </c>
      <c r="B867" s="6" t="n">
        <v>44951.77671548611</v>
      </c>
      <c r="C867" s="5" t="inlineStr">
        <is>
          <t>3884 RIBANA RUTH REA RUEDA</t>
        </is>
      </c>
      <c r="D867" s="15" t="n">
        <v>45123261591</v>
      </c>
      <c r="E867" s="8" t="inlineStr">
        <is>
          <t>BISA-100070022</t>
        </is>
      </c>
      <c r="H867" s="9" t="n">
        <v>1438.8</v>
      </c>
      <c r="I867" s="5" t="inlineStr">
        <is>
          <t>DEPÓSITO BANCARIO</t>
        </is>
      </c>
      <c r="J867" s="5" t="inlineStr">
        <is>
          <t>2464 LUIS FERNANDO GUEVARA PECA</t>
        </is>
      </c>
    </row>
    <row r="868">
      <c r="A868" s="5" t="inlineStr">
        <is>
          <t>CCAJ-LP02/36/2023</t>
        </is>
      </c>
      <c r="B868" s="6" t="n">
        <v>44951.77671548611</v>
      </c>
      <c r="C868" s="5" t="inlineStr">
        <is>
          <t>3884 RIBANA RUTH REA RUEDA</t>
        </is>
      </c>
      <c r="D868" s="15" t="n">
        <v>45173191312</v>
      </c>
      <c r="E868" s="8" t="inlineStr">
        <is>
          <t>BISA-100070022</t>
        </is>
      </c>
      <c r="H868" s="9" t="n">
        <v>155.9</v>
      </c>
      <c r="I868" s="5" t="inlineStr">
        <is>
          <t>DEPÓSITO BANCARIO</t>
        </is>
      </c>
      <c r="J868" s="5" t="inlineStr">
        <is>
          <t>2464 LUIS FERNANDO GUEVARA PECA</t>
        </is>
      </c>
    </row>
    <row r="869">
      <c r="A869" s="5" t="inlineStr">
        <is>
          <t>CCAJ-LP02/36/2023</t>
        </is>
      </c>
      <c r="B869" s="6" t="n">
        <v>44951.77671548611</v>
      </c>
      <c r="C869" s="5" t="inlineStr">
        <is>
          <t>3884 RIBANA RUTH REA RUEDA</t>
        </is>
      </c>
      <c r="D869" s="15" t="n">
        <v>51117478135</v>
      </c>
      <c r="E869" s="8" t="inlineStr">
        <is>
          <t>BISA-100070022</t>
        </is>
      </c>
      <c r="H869" s="9" t="n">
        <v>363.9</v>
      </c>
      <c r="I869" s="5" t="inlineStr">
        <is>
          <t>DEPÓSITO BANCARIO</t>
        </is>
      </c>
      <c r="J869" s="5" t="inlineStr">
        <is>
          <t>2464 LUIS FERNANDO GUEVARA PECA</t>
        </is>
      </c>
    </row>
    <row r="870">
      <c r="A870" s="5" t="inlineStr">
        <is>
          <t>CCAJ-LP02/36/2023</t>
        </is>
      </c>
      <c r="B870" s="6" t="n">
        <v>44951.77671548611</v>
      </c>
      <c r="C870" s="5" t="inlineStr">
        <is>
          <t>3884 RIBANA RUTH REA RUEDA</t>
        </is>
      </c>
      <c r="D870" s="15" t="n">
        <v>45173189831</v>
      </c>
      <c r="E870" s="8" t="inlineStr">
        <is>
          <t>BISA-100070022</t>
        </is>
      </c>
      <c r="H870" s="9" t="n">
        <v>16869.5</v>
      </c>
      <c r="I870" s="5" t="inlineStr">
        <is>
          <t>DEPÓSITO BANCARIO</t>
        </is>
      </c>
      <c r="J870" s="5" t="inlineStr">
        <is>
          <t>2464 LUIS FERNANDO GUEVARA PECA</t>
        </is>
      </c>
    </row>
    <row r="871">
      <c r="A871" s="5" t="inlineStr">
        <is>
          <t>CCAJ-LP02/36/2023</t>
        </is>
      </c>
      <c r="B871" s="6" t="n">
        <v>44951.77671548611</v>
      </c>
      <c r="C871" s="5" t="inlineStr">
        <is>
          <t>3884 RIBANA RUTH REA RUEDA</t>
        </is>
      </c>
      <c r="D871" s="7" t="n">
        <v>290536</v>
      </c>
      <c r="E871" s="8" t="inlineStr">
        <is>
          <t>BISA-100070022</t>
        </is>
      </c>
      <c r="H871" s="9" t="n">
        <v>15698.9</v>
      </c>
      <c r="I871" s="5" t="inlineStr">
        <is>
          <t>DEPÓSITO BANCARIO</t>
        </is>
      </c>
      <c r="J871" s="5" t="inlineStr">
        <is>
          <t>4190 JESUS FELCY MENDOZA CAHUANA</t>
        </is>
      </c>
    </row>
    <row r="872">
      <c r="A872" s="5" t="inlineStr">
        <is>
          <t>CCAJ-LP02/36/2023</t>
        </is>
      </c>
      <c r="B872" s="6" t="n">
        <v>44951.77671548611</v>
      </c>
      <c r="C872" s="5" t="inlineStr">
        <is>
          <t>3884 RIBANA RUTH REA RUEDA</t>
        </is>
      </c>
      <c r="D872" s="7" t="n">
        <v>290533</v>
      </c>
      <c r="E872" s="8" t="inlineStr">
        <is>
          <t>BISA-100070022</t>
        </is>
      </c>
      <c r="H872" s="9" t="n">
        <v>592.4</v>
      </c>
      <c r="I872" s="5" t="inlineStr">
        <is>
          <t>DEPÓSITO BANCARIO</t>
        </is>
      </c>
      <c r="J872" s="5" t="inlineStr">
        <is>
          <t>4190 JESUS FELCY MENDOZA CAHUANA</t>
        </is>
      </c>
    </row>
    <row r="873">
      <c r="A873" s="5" t="inlineStr">
        <is>
          <t>CCAJ-LP02/36/2023</t>
        </is>
      </c>
      <c r="B873" s="6" t="n">
        <v>44951.77671548611</v>
      </c>
      <c r="C873" s="5" t="inlineStr">
        <is>
          <t>3884 RIBANA RUTH REA RUEDA</t>
        </is>
      </c>
      <c r="D873" s="7" t="n">
        <v>290534</v>
      </c>
      <c r="E873" s="8" t="inlineStr">
        <is>
          <t>BISA-100070022</t>
        </is>
      </c>
      <c r="H873" s="9" t="n">
        <v>6371.92</v>
      </c>
      <c r="I873" s="5" t="inlineStr">
        <is>
          <t>DEPÓSITO BANCARIO</t>
        </is>
      </c>
      <c r="J873" s="5" t="inlineStr">
        <is>
          <t>4190 JESUS FELCY MENDOZA CAHUANA</t>
        </is>
      </c>
    </row>
    <row r="874">
      <c r="A874" s="5" t="inlineStr">
        <is>
          <t>CCAJ-LP02/36/2023</t>
        </is>
      </c>
      <c r="B874" s="6" t="n">
        <v>44951.77671548611</v>
      </c>
      <c r="C874" s="5" t="inlineStr">
        <is>
          <t>3884 RIBANA RUTH REA RUEDA</t>
        </is>
      </c>
      <c r="D874" s="7" t="n">
        <v>239649</v>
      </c>
      <c r="E874" s="8" t="inlineStr">
        <is>
          <t>BISA-100070022</t>
        </is>
      </c>
      <c r="H874" s="9" t="n">
        <v>23971.6</v>
      </c>
      <c r="I874" s="5" t="inlineStr">
        <is>
          <t>DEPÓSITO BANCARIO</t>
        </is>
      </c>
      <c r="J874" s="5" t="inlineStr">
        <is>
          <t>4276 CARLOS MARCELO REQUENA TERAN</t>
        </is>
      </c>
    </row>
    <row r="875">
      <c r="A875" s="5" t="inlineStr">
        <is>
          <t>CCAJ-LP02/36/2023</t>
        </is>
      </c>
      <c r="B875" s="6" t="n">
        <v>44951.77671548611</v>
      </c>
      <c r="C875" s="5" t="inlineStr">
        <is>
          <t>3884 RIBANA RUTH REA RUEDA</t>
        </is>
      </c>
      <c r="D875" s="15" t="n">
        <v>45113280516</v>
      </c>
      <c r="E875" s="8" t="inlineStr">
        <is>
          <t>BISA-100070022</t>
        </is>
      </c>
      <c r="H875" s="9" t="n">
        <v>221.84</v>
      </c>
      <c r="I875" s="5" t="inlineStr">
        <is>
          <t>DEPÓSITO BANCARIO</t>
        </is>
      </c>
      <c r="J875" s="5" t="inlineStr">
        <is>
          <t>2464 LUIS FERNANDO GUEVARA PECA</t>
        </is>
      </c>
    </row>
    <row r="876">
      <c r="A876" s="5" t="inlineStr">
        <is>
          <t>CCAJ-LP02/36/2023</t>
        </is>
      </c>
      <c r="B876" s="6" t="n">
        <v>44951.77671548611</v>
      </c>
      <c r="C876" s="5" t="inlineStr">
        <is>
          <t>3884 RIBANA RUTH REA RUEDA</t>
        </is>
      </c>
      <c r="D876" s="7" t="n"/>
      <c r="E876" s="8" t="n"/>
      <c r="F876" s="9" t="n">
        <v>6694.1</v>
      </c>
      <c r="I876" s="10" t="inlineStr">
        <is>
          <t>EFECTIVO</t>
        </is>
      </c>
      <c r="J876" s="8" t="inlineStr">
        <is>
          <t>108 GREGORIO RAMIREZ APAZA</t>
        </is>
      </c>
    </row>
    <row r="877">
      <c r="A877" s="5" t="inlineStr">
        <is>
          <t>CCAJ-LP02/36/2023</t>
        </is>
      </c>
      <c r="B877" s="6" t="n">
        <v>44951.77671548611</v>
      </c>
      <c r="C877" s="5" t="inlineStr">
        <is>
          <t>3884 RIBANA RUTH REA RUEDA</t>
        </is>
      </c>
      <c r="D877" s="7" t="n"/>
      <c r="E877" s="8" t="n"/>
      <c r="F877" s="9" t="n">
        <v>11719.3</v>
      </c>
      <c r="I877" s="10" t="inlineStr">
        <is>
          <t>EFECTIVO</t>
        </is>
      </c>
      <c r="J877" s="8" t="inlineStr">
        <is>
          <t>304 ALFREDO MENDOZA APAZA</t>
        </is>
      </c>
    </row>
    <row r="878">
      <c r="A878" s="5" t="inlineStr">
        <is>
          <t>CCAJ-LP02/36/2023</t>
        </is>
      </c>
      <c r="B878" s="6" t="n">
        <v>44951.77671548611</v>
      </c>
      <c r="C878" s="5" t="inlineStr">
        <is>
          <t>3884 RIBANA RUTH REA RUEDA</t>
        </is>
      </c>
      <c r="D878" s="7" t="n"/>
      <c r="E878" s="8" t="n"/>
      <c r="F878" s="9" t="n">
        <v>6189.8</v>
      </c>
      <c r="I878" s="10" t="inlineStr">
        <is>
          <t>EFECTIVO</t>
        </is>
      </c>
      <c r="J878" s="5" t="inlineStr">
        <is>
          <t>883 FRANKLIN CARDOZO RIVERA</t>
        </is>
      </c>
    </row>
    <row r="879">
      <c r="A879" s="5" t="inlineStr">
        <is>
          <t>CCAJ-LP02/36/2023</t>
        </is>
      </c>
      <c r="B879" s="6" t="n">
        <v>44951.77671548611</v>
      </c>
      <c r="C879" s="5" t="inlineStr">
        <is>
          <t>3884 RIBANA RUTH REA RUEDA</t>
        </is>
      </c>
      <c r="D879" s="7" t="n"/>
      <c r="E879" s="8" t="n"/>
      <c r="F879" s="9" t="n">
        <v>9641.5</v>
      </c>
      <c r="I879" s="10" t="inlineStr">
        <is>
          <t>EFECTIVO</t>
        </is>
      </c>
      <c r="J879" s="5" t="inlineStr">
        <is>
          <t>1180 JAIME RAMIRO CHACON PAREDES</t>
        </is>
      </c>
    </row>
    <row r="880">
      <c r="A880" s="5" t="inlineStr">
        <is>
          <t>CCAJ-LP02/36/2023</t>
        </is>
      </c>
      <c r="B880" s="6" t="n">
        <v>44951.77671548611</v>
      </c>
      <c r="C880" s="5" t="inlineStr">
        <is>
          <t>3884 RIBANA RUTH REA RUEDA</t>
        </is>
      </c>
      <c r="D880" s="7" t="n"/>
      <c r="E880" s="8" t="n"/>
      <c r="F880" s="9" t="n">
        <v>8684.9</v>
      </c>
      <c r="I880" s="10" t="inlineStr">
        <is>
          <t>EFECTIVO</t>
        </is>
      </c>
      <c r="J880" s="8" t="inlineStr">
        <is>
          <t>2597 JOSE MAIDANA LP - T03</t>
        </is>
      </c>
    </row>
    <row r="881">
      <c r="A881" s="5" t="inlineStr">
        <is>
          <t>CCAJ-LP02/36/2023</t>
        </is>
      </c>
      <c r="B881" s="6" t="n">
        <v>44951.77671548611</v>
      </c>
      <c r="C881" s="5" t="inlineStr">
        <is>
          <t>3884 RIBANA RUTH REA RUEDA</t>
        </is>
      </c>
      <c r="D881" s="7" t="n"/>
      <c r="E881" s="8" t="n"/>
      <c r="F881" s="9" t="n">
        <v>9425.799999999999</v>
      </c>
      <c r="I881" s="10" t="inlineStr">
        <is>
          <t>EFECTIVO</t>
        </is>
      </c>
      <c r="J881" s="8" t="inlineStr">
        <is>
          <t>2597 JOSE MAIDANA LP - T05</t>
        </is>
      </c>
    </row>
    <row r="882">
      <c r="A882" s="11" t="inlineStr">
        <is>
          <t>SAP</t>
        </is>
      </c>
      <c r="B882" s="3" t="n"/>
      <c r="C882" s="3" t="n"/>
      <c r="D882" s="7" t="n"/>
      <c r="E882" s="8" t="n"/>
      <c r="F882" s="31">
        <f>SUM(F858:G881)</f>
        <v/>
      </c>
      <c r="H882" s="9" t="n"/>
      <c r="I882" s="10" t="n"/>
      <c r="J882" s="5" t="n"/>
    </row>
    <row r="883" ht="15.75" customHeight="1">
      <c r="A883" s="13" t="inlineStr">
        <is>
          <t>FECHA</t>
        </is>
      </c>
      <c r="B883" s="13" t="inlineStr">
        <is>
          <t>CIERRE DE CAJA</t>
        </is>
      </c>
      <c r="C883" s="13" t="inlineStr">
        <is>
          <t>IMPORTE</t>
        </is>
      </c>
      <c r="D883" s="14" t="n">
        <v>112659524</v>
      </c>
      <c r="E883" s="8" t="n"/>
      <c r="H883" s="9" t="n"/>
      <c r="I883" s="10" t="n"/>
      <c r="J883" s="5" t="n"/>
    </row>
    <row r="884"/>
    <row r="885"/>
    <row r="886">
      <c r="A886" s="1" t="inlineStr">
        <is>
          <t>Cierre Caja</t>
        </is>
      </c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</row>
    <row r="887">
      <c r="A887" s="3" t="inlineStr">
        <is>
          <t>Del 26/01/2023</t>
        </is>
      </c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</row>
    <row r="888">
      <c r="A888" s="74" t="inlineStr">
        <is>
          <t>Cierre Caja</t>
        </is>
      </c>
      <c r="B888" s="74" t="inlineStr">
        <is>
          <t>Fecha</t>
        </is>
      </c>
      <c r="C888" s="74" t="inlineStr">
        <is>
          <t>Cajero</t>
        </is>
      </c>
      <c r="D888" s="74" t="inlineStr">
        <is>
          <t>Nro Voucher</t>
        </is>
      </c>
      <c r="E888" s="74" t="inlineStr">
        <is>
          <t>Nro Cuenta</t>
        </is>
      </c>
      <c r="F888" s="74" t="inlineStr">
        <is>
          <t>Tipo Ingreso</t>
        </is>
      </c>
      <c r="G888" s="75" t="n"/>
      <c r="H888" s="76" t="n"/>
      <c r="I888" s="74" t="inlineStr">
        <is>
          <t>TIPO DE INGRESO</t>
        </is>
      </c>
      <c r="J888" s="74" t="inlineStr">
        <is>
          <t>Cobrador</t>
        </is>
      </c>
    </row>
    <row r="889">
      <c r="A889" s="77" t="n"/>
      <c r="B889" s="77" t="n"/>
      <c r="C889" s="77" t="n"/>
      <c r="D889" s="77" t="n"/>
      <c r="E889" s="77" t="n"/>
      <c r="F889" s="4" t="inlineStr">
        <is>
          <t>EFECTIVO</t>
        </is>
      </c>
      <c r="G889" s="4" t="inlineStr">
        <is>
          <t>CHEQUE</t>
        </is>
      </c>
      <c r="H889" s="4" t="inlineStr">
        <is>
          <t>TRANSFERENCIA</t>
        </is>
      </c>
      <c r="I889" s="77" t="n"/>
      <c r="J889" s="77" t="n"/>
    </row>
    <row r="890">
      <c r="A890" s="5" t="inlineStr">
        <is>
          <t>CCAJ-LP02/37/2023</t>
        </is>
      </c>
      <c r="B890" s="6" t="n">
        <v>44952.49118004629</v>
      </c>
      <c r="C890" s="5" t="inlineStr">
        <is>
          <t>3884 RIBANA RUTH REA RUEDA</t>
        </is>
      </c>
      <c r="D890" s="7" t="n"/>
      <c r="E890" s="8" t="n"/>
      <c r="F890" s="9" t="n">
        <v>5564.7</v>
      </c>
      <c r="I890" s="10" t="inlineStr">
        <is>
          <t>EFECTIVO</t>
        </is>
      </c>
      <c r="J890" s="5" t="inlineStr">
        <is>
          <t>136 OSCAR REYNALDO LIMACHI SURCO</t>
        </is>
      </c>
    </row>
    <row r="891">
      <c r="A891" s="5" t="inlineStr">
        <is>
          <t>CCAJ-LP02/37/2023</t>
        </is>
      </c>
      <c r="B891" s="6" t="n">
        <v>44952.49118004629</v>
      </c>
      <c r="C891" s="5" t="inlineStr">
        <is>
          <t>3884 RIBANA RUTH REA RUEDA</t>
        </is>
      </c>
      <c r="D891" s="7" t="n"/>
      <c r="E891" s="8" t="n"/>
      <c r="F891" s="9" t="n">
        <v>2646</v>
      </c>
      <c r="I891" s="10" t="inlineStr">
        <is>
          <t>EFECTIVO</t>
        </is>
      </c>
      <c r="J891" s="5" t="inlineStr">
        <is>
          <t>266 SANTIAGO MACHACA CALCINA</t>
        </is>
      </c>
    </row>
    <row r="892">
      <c r="A892" s="5" t="inlineStr">
        <is>
          <t>CCAJ-LP02/37/2023</t>
        </is>
      </c>
      <c r="B892" s="6" t="n">
        <v>44952.49118004629</v>
      </c>
      <c r="C892" s="5" t="inlineStr">
        <is>
          <t>3884 RIBANA RUTH REA RUEDA</t>
        </is>
      </c>
      <c r="D892" s="7" t="n"/>
      <c r="E892" s="8" t="n"/>
      <c r="F892" s="9" t="n">
        <v>12554.9</v>
      </c>
      <c r="I892" s="10" t="inlineStr">
        <is>
          <t>EFECTIVO</t>
        </is>
      </c>
      <c r="J892" s="5" t="inlineStr">
        <is>
          <t>331 CARLOS ALFREDO GUTIERREZ HUANCA</t>
        </is>
      </c>
    </row>
    <row r="893">
      <c r="A893" s="5" t="inlineStr">
        <is>
          <t>CCAJ-LP02/37/2023</t>
        </is>
      </c>
      <c r="B893" s="6" t="n">
        <v>44952.49118004629</v>
      </c>
      <c r="C893" s="5" t="inlineStr">
        <is>
          <t>3884 RIBANA RUTH REA RUEDA</t>
        </is>
      </c>
      <c r="D893" s="7" t="n"/>
      <c r="E893" s="8" t="n"/>
      <c r="F893" s="9" t="n">
        <v>19973.8</v>
      </c>
      <c r="I893" s="10" t="inlineStr">
        <is>
          <t>EFECTIVO</t>
        </is>
      </c>
      <c r="J893" s="5" t="inlineStr">
        <is>
          <t>584 FREDDY FEDERICO FLORES MARIN</t>
        </is>
      </c>
    </row>
    <row r="894">
      <c r="A894" s="5" t="inlineStr">
        <is>
          <t>CCAJ-LP02/37/2023</t>
        </is>
      </c>
      <c r="B894" s="6" t="n">
        <v>44952.49118004629</v>
      </c>
      <c r="C894" s="5" t="inlineStr">
        <is>
          <t>3884 RIBANA RUTH REA RUEDA</t>
        </is>
      </c>
      <c r="D894" s="7" t="n"/>
      <c r="E894" s="8" t="n"/>
      <c r="F894" s="9" t="n">
        <v>443.8</v>
      </c>
      <c r="I894" s="10" t="inlineStr">
        <is>
          <t>EFECTIVO</t>
        </is>
      </c>
      <c r="J894" s="5" t="inlineStr">
        <is>
          <t>667 WILLIAMS EDSON SANCHEZ SILVA</t>
        </is>
      </c>
    </row>
    <row r="895">
      <c r="A895" s="5" t="inlineStr">
        <is>
          <t>CCAJ-LP02/37/2023</t>
        </is>
      </c>
      <c r="B895" s="6" t="n">
        <v>44952.49118004629</v>
      </c>
      <c r="C895" s="5" t="inlineStr">
        <is>
          <t>3884 RIBANA RUTH REA RUEDA</t>
        </is>
      </c>
      <c r="D895" s="7" t="n"/>
      <c r="E895" s="8" t="n"/>
      <c r="F895" s="9" t="n">
        <v>19192.4</v>
      </c>
      <c r="I895" s="10" t="inlineStr">
        <is>
          <t>EFECTIVO</t>
        </is>
      </c>
      <c r="J895" s="5" t="inlineStr">
        <is>
          <t>1116 VLADIMIR FRANZ ATAHUACHI RODRIGUEZ</t>
        </is>
      </c>
    </row>
    <row r="896">
      <c r="A896" s="5" t="inlineStr">
        <is>
          <t>CCAJ-LP02/37/2023</t>
        </is>
      </c>
      <c r="B896" s="6" t="n">
        <v>44952.49118004629</v>
      </c>
      <c r="C896" s="5" t="inlineStr">
        <is>
          <t>3884 RIBANA RUTH REA RUEDA</t>
        </is>
      </c>
      <c r="D896" s="7" t="n"/>
      <c r="E896" s="8" t="n"/>
      <c r="F896" s="9" t="n">
        <v>16336.1</v>
      </c>
      <c r="I896" s="10" t="inlineStr">
        <is>
          <t>EFECTIVO</t>
        </is>
      </c>
      <c r="J896" s="5" t="inlineStr">
        <is>
          <t>1180 JAIME RAMIRO CHACON PAREDES</t>
        </is>
      </c>
    </row>
    <row r="897">
      <c r="A897" s="5" t="inlineStr">
        <is>
          <t>CCAJ-LP02/37/2023</t>
        </is>
      </c>
      <c r="B897" s="6" t="n">
        <v>44952.49118004629</v>
      </c>
      <c r="C897" s="5" t="inlineStr">
        <is>
          <t>3884 RIBANA RUTH REA RUEDA</t>
        </is>
      </c>
      <c r="D897" s="7" t="n"/>
      <c r="E897" s="8" t="n"/>
      <c r="F897" s="9" t="n">
        <v>10886.5</v>
      </c>
      <c r="I897" s="10" t="inlineStr">
        <is>
          <t>EFECTIVO</t>
        </is>
      </c>
      <c r="J897" s="5" t="inlineStr">
        <is>
          <t>3052 JUAN JOSE MACHACA TORREZ</t>
        </is>
      </c>
    </row>
    <row r="898">
      <c r="A898" s="5" t="inlineStr">
        <is>
          <t>CCAJ-LP02/37/2023</t>
        </is>
      </c>
      <c r="B898" s="6" t="n">
        <v>44952.49118004629</v>
      </c>
      <c r="C898" s="5" t="inlineStr">
        <is>
          <t>3884 RIBANA RUTH REA RUEDA</t>
        </is>
      </c>
      <c r="D898" s="7" t="n"/>
      <c r="E898" s="8" t="n"/>
      <c r="F898" s="9" t="n">
        <v>10553.6</v>
      </c>
      <c r="I898" s="10" t="inlineStr">
        <is>
          <t>EFECTIVO</t>
        </is>
      </c>
      <c r="J898" s="8" t="inlineStr">
        <is>
          <t>2597 JOSE MAIDANA LP - T01</t>
        </is>
      </c>
    </row>
    <row r="899">
      <c r="A899" s="5" t="inlineStr">
        <is>
          <t>CCAJ-LP02/37/2023</t>
        </is>
      </c>
      <c r="B899" s="6" t="n">
        <v>44952.49118004629</v>
      </c>
      <c r="C899" s="5" t="inlineStr">
        <is>
          <t>3884 RIBANA RUTH REA RUEDA</t>
        </is>
      </c>
      <c r="D899" s="7" t="n"/>
      <c r="E899" s="8" t="n"/>
      <c r="F899" s="9" t="n">
        <v>7646.5</v>
      </c>
      <c r="I899" s="10" t="inlineStr">
        <is>
          <t>EFECTIVO</t>
        </is>
      </c>
      <c r="J899" s="8" t="inlineStr">
        <is>
          <t>2597 JOSE MAIDANA LP - T02</t>
        </is>
      </c>
    </row>
    <row r="900">
      <c r="A900" s="5" t="inlineStr">
        <is>
          <t>CCAJ-LP02/37/2023</t>
        </is>
      </c>
      <c r="B900" s="6" t="n">
        <v>44952.49118004629</v>
      </c>
      <c r="C900" s="5" t="inlineStr">
        <is>
          <t>3884 RIBANA RUTH REA RUEDA</t>
        </is>
      </c>
      <c r="D900" s="7" t="n"/>
      <c r="E900" s="8" t="n"/>
      <c r="F900" s="9" t="n">
        <v>11152.9</v>
      </c>
      <c r="I900" s="10" t="inlineStr">
        <is>
          <t>EFECTIVO</t>
        </is>
      </c>
      <c r="J900" s="8" t="inlineStr">
        <is>
          <t>2597 JOSE MAIDANA LP - T04</t>
        </is>
      </c>
    </row>
    <row r="901">
      <c r="A901" s="5" t="inlineStr">
        <is>
          <t>CCAJ-LP02/37/2023</t>
        </is>
      </c>
      <c r="B901" s="6" t="n">
        <v>44952.49118004629</v>
      </c>
      <c r="C901" s="5" t="inlineStr">
        <is>
          <t>3884 RIBANA RUTH REA RUEDA</t>
        </is>
      </c>
      <c r="D901" s="7" t="n"/>
      <c r="E901" s="8" t="n"/>
      <c r="F901" s="9" t="n">
        <v>9713.9</v>
      </c>
      <c r="I901" s="10" t="inlineStr">
        <is>
          <t>EFECTIVO</t>
        </is>
      </c>
      <c r="J901" s="8" t="inlineStr">
        <is>
          <t>2597 JOSE MAIDANA LP - T06</t>
        </is>
      </c>
    </row>
    <row r="902">
      <c r="A902" s="11" t="inlineStr">
        <is>
          <t>SAP</t>
        </is>
      </c>
      <c r="B902" s="3" t="n"/>
      <c r="C902" s="3" t="n"/>
      <c r="D902" s="7" t="n"/>
      <c r="E902" s="8" t="n"/>
      <c r="F902" s="12">
        <f>SUM(F890:G901)</f>
        <v/>
      </c>
      <c r="H902" s="9" t="n"/>
      <c r="I902" s="10" t="n"/>
      <c r="J902" s="5" t="n"/>
    </row>
    <row r="903" ht="15.75" customHeight="1">
      <c r="A903" s="13" t="inlineStr">
        <is>
          <t>FECHA</t>
        </is>
      </c>
      <c r="B903" s="13" t="inlineStr">
        <is>
          <t>CIERRE DE CAJA</t>
        </is>
      </c>
      <c r="C903" s="13" t="inlineStr">
        <is>
          <t>IMPORTE</t>
        </is>
      </c>
      <c r="D903" s="14" t="n">
        <v>112659525</v>
      </c>
      <c r="E903" s="8" t="n"/>
      <c r="H903" s="9" t="n"/>
      <c r="I903" s="10" t="n"/>
      <c r="J903" s="5" t="n"/>
    </row>
    <row r="904">
      <c r="A904" s="5" t="n"/>
      <c r="B904" s="6" t="n"/>
      <c r="C904" s="5" t="n"/>
      <c r="D904" s="7" t="n"/>
      <c r="E904" s="8" t="n"/>
      <c r="H904" s="9" t="n"/>
      <c r="I904" s="10" t="n"/>
      <c r="J904" s="5" t="n"/>
    </row>
    <row r="905">
      <c r="A905" s="5" t="n"/>
      <c r="B905" s="6" t="n"/>
      <c r="C905" s="5" t="n"/>
      <c r="D905" s="7" t="n"/>
      <c r="E905" s="8" t="n"/>
      <c r="H905" s="9" t="n"/>
      <c r="I905" s="10" t="n"/>
      <c r="J905" s="5" t="n"/>
    </row>
    <row r="906">
      <c r="A906" s="5" t="inlineStr">
        <is>
          <t>CCAJ-LP02/38/2023</t>
        </is>
      </c>
      <c r="B906" s="6" t="n">
        <v>44952.73242288194</v>
      </c>
      <c r="C906" s="5" t="inlineStr">
        <is>
          <t>3884 RIBANA RUTH REA RUEDA</t>
        </is>
      </c>
      <c r="D906" s="7" t="n">
        <v>502047</v>
      </c>
      <c r="E906" s="8" t="inlineStr">
        <is>
          <t>BISA-100070022</t>
        </is>
      </c>
      <c r="H906" s="9" t="n">
        <v>35425.9</v>
      </c>
      <c r="I906" s="5" t="inlineStr">
        <is>
          <t>DEPÓSITO BANCARIO</t>
        </is>
      </c>
      <c r="J906" s="5" t="inlineStr">
        <is>
          <t>4190 JESUS FELCY MENDOZA CAHUANA</t>
        </is>
      </c>
    </row>
    <row r="907">
      <c r="A907" s="5" t="inlineStr">
        <is>
          <t>CCAJ-LP02/38/2023</t>
        </is>
      </c>
      <c r="B907" s="6" t="n">
        <v>44952.73242288194</v>
      </c>
      <c r="C907" s="5" t="inlineStr">
        <is>
          <t>3884 RIBANA RUTH REA RUEDA</t>
        </is>
      </c>
      <c r="D907" s="7" t="n">
        <v>502051</v>
      </c>
      <c r="E907" s="8" t="inlineStr">
        <is>
          <t>BISA-100070022</t>
        </is>
      </c>
      <c r="H907" s="9" t="n">
        <v>7203.49</v>
      </c>
      <c r="I907" s="5" t="inlineStr">
        <is>
          <t>DEPÓSITO BANCARIO</t>
        </is>
      </c>
      <c r="J907" s="5" t="inlineStr">
        <is>
          <t>4190 JESUS FELCY MENDOZA CAHUANA</t>
        </is>
      </c>
    </row>
    <row r="908">
      <c r="A908" s="5" t="inlineStr">
        <is>
          <t>CCAJ-LP02/38/2023</t>
        </is>
      </c>
      <c r="B908" s="6" t="n">
        <v>44952.73242288194</v>
      </c>
      <c r="C908" s="5" t="inlineStr">
        <is>
          <t>3884 RIBANA RUTH REA RUEDA</t>
        </is>
      </c>
      <c r="D908" s="7" t="n">
        <v>502050</v>
      </c>
      <c r="E908" s="8" t="inlineStr">
        <is>
          <t>BISA-100070022</t>
        </is>
      </c>
      <c r="H908" s="9" t="n">
        <v>589.14</v>
      </c>
      <c r="I908" s="5" t="inlineStr">
        <is>
          <t>DEPÓSITO BANCARIO</t>
        </is>
      </c>
      <c r="J908" s="5" t="inlineStr">
        <is>
          <t>4190 JESUS FELCY MENDOZA CAHUANA</t>
        </is>
      </c>
    </row>
    <row r="909">
      <c r="A909" s="5" t="inlineStr">
        <is>
          <t>CCAJ-LP02/38/2023</t>
        </is>
      </c>
      <c r="B909" s="6" t="n">
        <v>44952.73242288194</v>
      </c>
      <c r="C909" s="5" t="inlineStr">
        <is>
          <t>3884 RIBANA RUTH REA RUEDA</t>
        </is>
      </c>
      <c r="D909" s="7" t="n">
        <v>502048</v>
      </c>
      <c r="E909" s="8" t="inlineStr">
        <is>
          <t>BISA-100070022</t>
        </is>
      </c>
      <c r="H909" s="9" t="n">
        <v>4875.65</v>
      </c>
      <c r="I909" s="5" t="inlineStr">
        <is>
          <t>DEPÓSITO BANCARIO</t>
        </is>
      </c>
      <c r="J909" s="5" t="inlineStr">
        <is>
          <t>4190 JESUS FELCY MENDOZA CAHUANA</t>
        </is>
      </c>
    </row>
    <row r="910">
      <c r="A910" s="5" t="inlineStr">
        <is>
          <t>CCAJ-LP02/38/2023</t>
        </is>
      </c>
      <c r="B910" s="6" t="n">
        <v>44952.73242288194</v>
      </c>
      <c r="C910" s="5" t="inlineStr">
        <is>
          <t>3884 RIBANA RUTH REA RUEDA</t>
        </is>
      </c>
      <c r="D910" s="7" t="n">
        <v>6945703758</v>
      </c>
      <c r="E910" s="5" t="inlineStr">
        <is>
          <t>MERCANTIL SANTA CRUZ-4010374232</t>
        </is>
      </c>
      <c r="H910" s="9" t="n">
        <v>373.39</v>
      </c>
      <c r="I910" s="5" t="inlineStr">
        <is>
          <t>DEPÓSITO BANCARIO</t>
        </is>
      </c>
      <c r="J910" s="5" t="inlineStr">
        <is>
          <t>2464 LUIS FERNANDO GUEVARA PECA</t>
        </is>
      </c>
    </row>
    <row r="911">
      <c r="A911" s="5" t="inlineStr">
        <is>
          <t>CCAJ-LP02/38/2023</t>
        </is>
      </c>
      <c r="B911" s="6" t="n">
        <v>44952.73242288194</v>
      </c>
      <c r="C911" s="5" t="inlineStr">
        <is>
          <t>3884 RIBANA RUTH REA RUEDA</t>
        </is>
      </c>
      <c r="D911" s="7" t="n">
        <v>140034</v>
      </c>
      <c r="E911" s="8" t="inlineStr">
        <is>
          <t>BISA-100070022</t>
        </is>
      </c>
      <c r="H911" s="9" t="n">
        <v>12797.6</v>
      </c>
      <c r="I911" s="5" t="inlineStr">
        <is>
          <t>DEPÓSITO BANCARIO</t>
        </is>
      </c>
      <c r="J911" s="5" t="inlineStr">
        <is>
          <t>4276 CARLOS MARCELO REQUENA TERAN</t>
        </is>
      </c>
    </row>
    <row r="912">
      <c r="A912" s="5" t="inlineStr">
        <is>
          <t>CCAJ-LP02/38/2023</t>
        </is>
      </c>
      <c r="B912" s="6" t="n">
        <v>44952.73242288194</v>
      </c>
      <c r="C912" s="5" t="inlineStr">
        <is>
          <t>3884 RIBANA RUTH REA RUEDA</t>
        </is>
      </c>
      <c r="D912" s="15" t="n">
        <v>45133131533</v>
      </c>
      <c r="E912" s="8" t="inlineStr">
        <is>
          <t>BISA-100070022</t>
        </is>
      </c>
      <c r="H912" s="9" t="n">
        <v>125.65</v>
      </c>
      <c r="I912" s="5" t="inlineStr">
        <is>
          <t>DEPÓSITO BANCARIO</t>
        </is>
      </c>
      <c r="J912" s="5" t="inlineStr">
        <is>
          <t>2464 LUIS FERNANDO GUEVARA PECA</t>
        </is>
      </c>
    </row>
    <row r="913">
      <c r="A913" s="5" t="inlineStr">
        <is>
          <t>CCAJ-LP02/38/2023</t>
        </is>
      </c>
      <c r="B913" s="6" t="n">
        <v>44952.73242288194</v>
      </c>
      <c r="C913" s="5" t="inlineStr">
        <is>
          <t>3884 RIBANA RUTH REA RUEDA</t>
        </is>
      </c>
      <c r="D913" s="15" t="n">
        <v>51217518026</v>
      </c>
      <c r="E913" s="8" t="inlineStr">
        <is>
          <t>BISA-100070022</t>
        </is>
      </c>
      <c r="H913" s="9" t="n">
        <v>404</v>
      </c>
      <c r="I913" s="5" t="inlineStr">
        <is>
          <t>DEPÓSITO BANCARIO</t>
        </is>
      </c>
      <c r="J913" s="5" t="inlineStr">
        <is>
          <t>2464 LUIS FERNANDO GUEVARA PECA</t>
        </is>
      </c>
    </row>
    <row r="914">
      <c r="A914" s="5" t="inlineStr">
        <is>
          <t>CCAJ-LP02/38/2023</t>
        </is>
      </c>
      <c r="B914" s="6" t="n">
        <v>44952.73242288194</v>
      </c>
      <c r="C914" s="5" t="inlineStr">
        <is>
          <t>3884 RIBANA RUTH REA RUEDA</t>
        </is>
      </c>
      <c r="D914" s="15" t="n">
        <v>45173193269</v>
      </c>
      <c r="E914" s="8" t="inlineStr">
        <is>
          <t>BISA-100070022</t>
        </is>
      </c>
      <c r="H914" s="9" t="n">
        <v>105.9</v>
      </c>
      <c r="I914" s="5" t="inlineStr">
        <is>
          <t>DEPÓSITO BANCARIO</t>
        </is>
      </c>
      <c r="J914" s="5" t="inlineStr">
        <is>
          <t>2464 LUIS FERNANDO GUEVARA PECA</t>
        </is>
      </c>
    </row>
    <row r="915">
      <c r="A915" s="5" t="inlineStr">
        <is>
          <t>CCAJ-LP02/38/2023</t>
        </is>
      </c>
      <c r="B915" s="6" t="n">
        <v>44952.73242288194</v>
      </c>
      <c r="C915" s="5" t="inlineStr">
        <is>
          <t>3884 RIBANA RUTH REA RUEDA</t>
        </is>
      </c>
      <c r="D915" s="15" t="n">
        <v>45123263972</v>
      </c>
      <c r="E915" s="8" t="inlineStr">
        <is>
          <t>BISA-100070022</t>
        </is>
      </c>
      <c r="H915" s="9" t="n">
        <v>533.85</v>
      </c>
      <c r="I915" s="5" t="inlineStr">
        <is>
          <t>DEPÓSITO BANCARIO</t>
        </is>
      </c>
      <c r="J915" s="5" t="inlineStr">
        <is>
          <t>2464 LUIS FERNANDO GUEVARA PECA</t>
        </is>
      </c>
    </row>
    <row r="916">
      <c r="A916" s="5" t="inlineStr">
        <is>
          <t>CCAJ-LP02/38/2023</t>
        </is>
      </c>
      <c r="B916" s="6" t="n">
        <v>44952.73242288194</v>
      </c>
      <c r="C916" s="5" t="inlineStr">
        <is>
          <t>3884 RIBANA RUTH REA RUEDA</t>
        </is>
      </c>
      <c r="D916" s="15" t="n">
        <v>45173193430</v>
      </c>
      <c r="E916" s="8" t="inlineStr">
        <is>
          <t>BISA-100070022</t>
        </is>
      </c>
      <c r="H916" s="9" t="n">
        <v>389.52</v>
      </c>
      <c r="I916" s="5" t="inlineStr">
        <is>
          <t>DEPÓSITO BANCARIO</t>
        </is>
      </c>
      <c r="J916" s="5" t="inlineStr">
        <is>
          <t>2464 LUIS FERNANDO GUEVARA PECA</t>
        </is>
      </c>
    </row>
    <row r="917">
      <c r="A917" s="5" t="inlineStr">
        <is>
          <t>CCAJ-LP02/38/2023</t>
        </is>
      </c>
      <c r="B917" s="6" t="n">
        <v>44952.73242288194</v>
      </c>
      <c r="C917" s="5" t="inlineStr">
        <is>
          <t>3884 RIBANA RUTH REA RUEDA</t>
        </is>
      </c>
      <c r="D917" s="15" t="n">
        <v>51517425410</v>
      </c>
      <c r="E917" s="8" t="inlineStr">
        <is>
          <t>BISA-100070022</t>
        </is>
      </c>
      <c r="H917" s="9" t="n">
        <v>638.28</v>
      </c>
      <c r="I917" s="5" t="inlineStr">
        <is>
          <t>DEPÓSITO BANCARIO</t>
        </is>
      </c>
      <c r="J917" s="5" t="inlineStr">
        <is>
          <t>2464 LUIS FERNANDO GUEVARA PECA</t>
        </is>
      </c>
    </row>
    <row r="918">
      <c r="A918" s="5" t="inlineStr">
        <is>
          <t>CCAJ-LP02/38/2023</t>
        </is>
      </c>
      <c r="B918" s="6" t="n">
        <v>44952.73242288194</v>
      </c>
      <c r="C918" s="5" t="inlineStr">
        <is>
          <t>3884 RIBANA RUTH REA RUEDA</t>
        </is>
      </c>
      <c r="D918" s="7" t="n"/>
      <c r="E918" s="8" t="n"/>
      <c r="F918" s="9" t="n">
        <v>10318.2</v>
      </c>
      <c r="I918" s="10" t="inlineStr">
        <is>
          <t>EFECTIVO</t>
        </is>
      </c>
      <c r="J918" s="8" t="inlineStr">
        <is>
          <t>108 GREGORIO RAMIREZ APAZA</t>
        </is>
      </c>
    </row>
    <row r="919">
      <c r="A919" s="5" t="inlineStr">
        <is>
          <t>CCAJ-LP02/38/2023</t>
        </is>
      </c>
      <c r="B919" s="6" t="n">
        <v>44952.73242288194</v>
      </c>
      <c r="C919" s="5" t="inlineStr">
        <is>
          <t>3884 RIBANA RUTH REA RUEDA</t>
        </is>
      </c>
      <c r="D919" s="7" t="n"/>
      <c r="E919" s="8" t="n"/>
      <c r="F919" s="9" t="n">
        <v>5341</v>
      </c>
      <c r="I919" s="10" t="inlineStr">
        <is>
          <t>EFECTIVO</t>
        </is>
      </c>
      <c r="J919" s="5" t="inlineStr">
        <is>
          <t>136 OSCAR REYNALDO LIMACHI SURCO</t>
        </is>
      </c>
    </row>
    <row r="920">
      <c r="A920" s="5" t="inlineStr">
        <is>
          <t>CCAJ-LP02/38/2023</t>
        </is>
      </c>
      <c r="B920" s="6" t="n">
        <v>44952.73242288194</v>
      </c>
      <c r="C920" s="5" t="inlineStr">
        <is>
          <t>3884 RIBANA RUTH REA RUEDA</t>
        </is>
      </c>
      <c r="D920" s="7" t="n"/>
      <c r="E920" s="8" t="n"/>
      <c r="F920" s="9" t="n">
        <v>6084.1</v>
      </c>
      <c r="I920" s="10" t="inlineStr">
        <is>
          <t>EFECTIVO</t>
        </is>
      </c>
      <c r="J920" s="5" t="inlineStr">
        <is>
          <t>883 FRANKLIN CARDOZO RIVERA</t>
        </is>
      </c>
    </row>
    <row r="921">
      <c r="A921" s="5" t="inlineStr">
        <is>
          <t>CCAJ-LP02/38/2023</t>
        </is>
      </c>
      <c r="B921" s="6" t="n">
        <v>44952.73242288194</v>
      </c>
      <c r="C921" s="5" t="inlineStr">
        <is>
          <t>3884 RIBANA RUTH REA RUEDA</t>
        </is>
      </c>
      <c r="D921" s="7" t="n"/>
      <c r="E921" s="8" t="n"/>
      <c r="F921" s="9" t="n">
        <v>14796.4</v>
      </c>
      <c r="I921" s="10" t="inlineStr">
        <is>
          <t>EFECTIVO</t>
        </is>
      </c>
      <c r="J921" s="5" t="inlineStr">
        <is>
          <t>3052 JUAN JOSE MACHACA TORREZ</t>
        </is>
      </c>
    </row>
    <row r="922">
      <c r="A922" s="5" t="inlineStr">
        <is>
          <t>CCAJ-LP02/38/2023</t>
        </is>
      </c>
      <c r="B922" s="6" t="n">
        <v>44952.73242288194</v>
      </c>
      <c r="C922" s="5" t="inlineStr">
        <is>
          <t>3884 RIBANA RUTH REA RUEDA</t>
        </is>
      </c>
      <c r="D922" s="7" t="n"/>
      <c r="E922" s="8" t="n"/>
      <c r="F922" s="9" t="n">
        <v>752.7</v>
      </c>
      <c r="I922" s="10" t="inlineStr">
        <is>
          <t>EFECTIVO</t>
        </is>
      </c>
      <c r="J922" s="5" t="inlineStr">
        <is>
          <t>2464 LUIS FERNANDO GUEVARA PECA</t>
        </is>
      </c>
    </row>
    <row r="923">
      <c r="A923" s="5" t="inlineStr">
        <is>
          <t>CCAJ-LP02/38/2023</t>
        </is>
      </c>
      <c r="B923" s="6" t="n">
        <v>44952.73242288194</v>
      </c>
      <c r="C923" s="5" t="inlineStr">
        <is>
          <t>3884 RIBANA RUTH REA RUEDA</t>
        </is>
      </c>
      <c r="D923" s="7" t="n"/>
      <c r="E923" s="8" t="n"/>
      <c r="F923" s="9" t="n">
        <v>6505.2</v>
      </c>
      <c r="I923" s="10" t="inlineStr">
        <is>
          <t>EFECTIVO</t>
        </is>
      </c>
      <c r="J923" s="8" t="inlineStr">
        <is>
          <t>2597 JOSE MAIDANA LP - T05</t>
        </is>
      </c>
    </row>
    <row r="924">
      <c r="A924" s="11" t="inlineStr">
        <is>
          <t>SAP</t>
        </is>
      </c>
      <c r="B924" s="3" t="n"/>
      <c r="C924" s="3" t="n"/>
      <c r="D924" s="7" t="n"/>
      <c r="E924" s="8" t="n"/>
      <c r="F924" s="12">
        <f>SUM(F906:G923)</f>
        <v/>
      </c>
      <c r="H924" s="9" t="n"/>
      <c r="I924" s="10" t="n"/>
      <c r="J924" s="5" t="n"/>
    </row>
    <row r="925" ht="15.75" customHeight="1">
      <c r="A925" s="13" t="inlineStr">
        <is>
          <t>FECHA</t>
        </is>
      </c>
      <c r="B925" s="13" t="inlineStr">
        <is>
          <t>CIERRE DE CAJA</t>
        </is>
      </c>
      <c r="C925" s="13" t="inlineStr">
        <is>
          <t>IMPORTE</t>
        </is>
      </c>
      <c r="D925" s="14" t="n">
        <v>112671897</v>
      </c>
      <c r="E925" s="8" t="n"/>
      <c r="H925" s="9" t="n"/>
      <c r="I925" s="10" t="n"/>
      <c r="J925" s="5" t="n"/>
    </row>
    <row r="926"/>
    <row r="927"/>
    <row r="928">
      <c r="A928" s="1" t="inlineStr">
        <is>
          <t>Cierre Caja</t>
        </is>
      </c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</row>
    <row r="929">
      <c r="A929" s="3" t="inlineStr">
        <is>
          <t>Del 27/01/2023</t>
        </is>
      </c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</row>
    <row r="930">
      <c r="A930" s="74" t="inlineStr">
        <is>
          <t>Cierre Caja</t>
        </is>
      </c>
      <c r="B930" s="74" t="inlineStr">
        <is>
          <t>Fecha</t>
        </is>
      </c>
      <c r="C930" s="74" t="inlineStr">
        <is>
          <t>Cajero</t>
        </is>
      </c>
      <c r="D930" s="74" t="inlineStr">
        <is>
          <t>Nro Voucher</t>
        </is>
      </c>
      <c r="E930" s="74" t="inlineStr">
        <is>
          <t>Nro Cuenta</t>
        </is>
      </c>
      <c r="F930" s="74" t="inlineStr">
        <is>
          <t>Tipo Ingreso</t>
        </is>
      </c>
      <c r="G930" s="75" t="n"/>
      <c r="H930" s="76" t="n"/>
      <c r="I930" s="74" t="inlineStr">
        <is>
          <t>TIPO DE INGRESO</t>
        </is>
      </c>
      <c r="J930" s="74" t="inlineStr">
        <is>
          <t>Cobrador</t>
        </is>
      </c>
    </row>
    <row r="931">
      <c r="A931" s="77" t="n"/>
      <c r="B931" s="77" t="n"/>
      <c r="C931" s="77" t="n"/>
      <c r="D931" s="77" t="n"/>
      <c r="E931" s="77" t="n"/>
      <c r="F931" s="4" t="inlineStr">
        <is>
          <t>EFECTIVO</t>
        </is>
      </c>
      <c r="G931" s="4" t="inlineStr">
        <is>
          <t>CHEQUE</t>
        </is>
      </c>
      <c r="H931" s="4" t="inlineStr">
        <is>
          <t>TRANSFERENCIA</t>
        </is>
      </c>
      <c r="I931" s="77" t="n"/>
      <c r="J931" s="77" t="n"/>
    </row>
    <row r="932">
      <c r="A932" s="5" t="inlineStr">
        <is>
          <t>CCAJ-LP02/39/2023</t>
        </is>
      </c>
      <c r="B932" s="6" t="n">
        <v>44953.48309965277</v>
      </c>
      <c r="C932" s="5" t="inlineStr">
        <is>
          <t>3884 RIBANA RUTH REA RUEDA</t>
        </is>
      </c>
      <c r="D932" s="10" t="n"/>
      <c r="E932" s="8" t="n"/>
      <c r="F932" s="9" t="n">
        <v>5063</v>
      </c>
      <c r="I932" s="10" t="inlineStr">
        <is>
          <t>EFECTIVO</t>
        </is>
      </c>
      <c r="J932" s="5" t="inlineStr">
        <is>
          <t>266 SANTIAGO MACHACA CALCINA</t>
        </is>
      </c>
    </row>
    <row r="933">
      <c r="A933" s="5" t="inlineStr">
        <is>
          <t>CCAJ-LP02/39/2023</t>
        </is>
      </c>
      <c r="B933" s="6" t="n">
        <v>44953.48309965277</v>
      </c>
      <c r="C933" s="5" t="inlineStr">
        <is>
          <t>3884 RIBANA RUTH REA RUEDA</t>
        </is>
      </c>
      <c r="D933" s="10" t="n"/>
      <c r="E933" s="8" t="n"/>
      <c r="F933" s="9" t="n">
        <v>4587</v>
      </c>
      <c r="I933" s="10" t="inlineStr">
        <is>
          <t>EFECTIVO</t>
        </is>
      </c>
      <c r="J933" s="8" t="inlineStr">
        <is>
          <t>304 ALFREDO MENDOZA APAZA</t>
        </is>
      </c>
    </row>
    <row r="934">
      <c r="A934" s="5" t="inlineStr">
        <is>
          <t>CCAJ-LP02/39/2023</t>
        </is>
      </c>
      <c r="B934" s="6" t="n">
        <v>44953.48309965277</v>
      </c>
      <c r="C934" s="5" t="inlineStr">
        <is>
          <t>3884 RIBANA RUTH REA RUEDA</t>
        </is>
      </c>
      <c r="D934" s="10" t="n"/>
      <c r="E934" s="8" t="n"/>
      <c r="F934" s="9" t="n">
        <v>8326</v>
      </c>
      <c r="I934" s="10" t="inlineStr">
        <is>
          <t>EFECTIVO</t>
        </is>
      </c>
      <c r="J934" s="5" t="inlineStr">
        <is>
          <t>331 CARLOS ALFREDO GUTIERREZ HUANCA</t>
        </is>
      </c>
    </row>
    <row r="935">
      <c r="A935" s="5" t="inlineStr">
        <is>
          <t>CCAJ-LP02/39/2023</t>
        </is>
      </c>
      <c r="B935" s="6" t="n">
        <v>44953.48309965277</v>
      </c>
      <c r="C935" s="5" t="inlineStr">
        <is>
          <t>3884 RIBANA RUTH REA RUEDA</t>
        </is>
      </c>
      <c r="D935" s="10" t="n"/>
      <c r="E935" s="8" t="n"/>
      <c r="F935" s="9" t="n">
        <v>14619.4</v>
      </c>
      <c r="I935" s="10" t="inlineStr">
        <is>
          <t>EFECTIVO</t>
        </is>
      </c>
      <c r="J935" s="5" t="inlineStr">
        <is>
          <t>584 FREDDY FEDERICO FLORES MARIN</t>
        </is>
      </c>
    </row>
    <row r="936">
      <c r="A936" s="5" t="inlineStr">
        <is>
          <t>CCAJ-LP02/39/2023</t>
        </is>
      </c>
      <c r="B936" s="6" t="n">
        <v>44953.48309965277</v>
      </c>
      <c r="C936" s="5" t="inlineStr">
        <is>
          <t>3884 RIBANA RUTH REA RUEDA</t>
        </is>
      </c>
      <c r="D936" s="10" t="n"/>
      <c r="E936" s="8" t="n"/>
      <c r="F936" s="9" t="n">
        <v>12383.4</v>
      </c>
      <c r="I936" s="10" t="inlineStr">
        <is>
          <t>EFECTIVO</t>
        </is>
      </c>
      <c r="J936" s="5" t="inlineStr">
        <is>
          <t>1116 VLADIMIR FRANZ ATAHUACHI RODRIGUEZ</t>
        </is>
      </c>
    </row>
    <row r="937">
      <c r="A937" s="5" t="inlineStr">
        <is>
          <t>CCAJ-LP02/39/2023</t>
        </is>
      </c>
      <c r="B937" s="6" t="n">
        <v>44953.48309965277</v>
      </c>
      <c r="C937" s="5" t="inlineStr">
        <is>
          <t>3884 RIBANA RUTH REA RUEDA</t>
        </is>
      </c>
      <c r="D937" s="10" t="n"/>
      <c r="E937" s="8" t="n"/>
      <c r="F937" s="9" t="n">
        <v>19776.6</v>
      </c>
      <c r="I937" s="10" t="inlineStr">
        <is>
          <t>EFECTIVO</t>
        </is>
      </c>
      <c r="J937" s="5" t="inlineStr">
        <is>
          <t>1180 JAIME RAMIRO CHACON PAREDES</t>
        </is>
      </c>
    </row>
    <row r="938">
      <c r="A938" s="5" t="inlineStr">
        <is>
          <t>CCAJ-LP02/39/2023</t>
        </is>
      </c>
      <c r="B938" s="6" t="n">
        <v>44953.48309965277</v>
      </c>
      <c r="C938" s="5" t="inlineStr">
        <is>
          <t>3884 RIBANA RUTH REA RUEDA</t>
        </is>
      </c>
      <c r="D938" s="10" t="n"/>
      <c r="E938" s="8" t="n"/>
      <c r="F938" s="9" t="n">
        <v>9618.4</v>
      </c>
      <c r="I938" s="10" t="inlineStr">
        <is>
          <t>EFECTIVO</t>
        </is>
      </c>
      <c r="J938" s="8" t="inlineStr">
        <is>
          <t>2597 JOSE MAIDANA LP - T01</t>
        </is>
      </c>
    </row>
    <row r="939">
      <c r="A939" s="5" t="inlineStr">
        <is>
          <t>CCAJ-LP02/39/2023</t>
        </is>
      </c>
      <c r="B939" s="6" t="n">
        <v>44953.48309965277</v>
      </c>
      <c r="C939" s="5" t="inlineStr">
        <is>
          <t>3884 RIBANA RUTH REA RUEDA</t>
        </is>
      </c>
      <c r="D939" s="10" t="n"/>
      <c r="E939" s="8" t="n"/>
      <c r="F939" s="9" t="n">
        <v>10070.6</v>
      </c>
      <c r="I939" s="10" t="inlineStr">
        <is>
          <t>EFECTIVO</t>
        </is>
      </c>
      <c r="J939" s="8" t="inlineStr">
        <is>
          <t>2597 JOSE MAIDANA LP - T02</t>
        </is>
      </c>
    </row>
    <row r="940">
      <c r="A940" s="5" t="inlineStr">
        <is>
          <t>CCAJ-LP02/39/2023</t>
        </is>
      </c>
      <c r="B940" s="6" t="n">
        <v>44953.48309965277</v>
      </c>
      <c r="C940" s="5" t="inlineStr">
        <is>
          <t>3884 RIBANA RUTH REA RUEDA</t>
        </is>
      </c>
      <c r="D940" s="10" t="n"/>
      <c r="E940" s="8" t="n"/>
      <c r="F940" s="9" t="n">
        <v>12804.2</v>
      </c>
      <c r="I940" s="10" t="inlineStr">
        <is>
          <t>EFECTIVO</t>
        </is>
      </c>
      <c r="J940" s="8" t="inlineStr">
        <is>
          <t>2597 JOSE MAIDANA LP - T03</t>
        </is>
      </c>
    </row>
    <row r="941">
      <c r="A941" s="5" t="inlineStr">
        <is>
          <t>CCAJ-LP02/39/2023</t>
        </is>
      </c>
      <c r="B941" s="6" t="n">
        <v>44953.48309965277</v>
      </c>
      <c r="C941" s="5" t="inlineStr">
        <is>
          <t>3884 RIBANA RUTH REA RUEDA</t>
        </is>
      </c>
      <c r="D941" s="10" t="n"/>
      <c r="E941" s="8" t="n"/>
      <c r="F941" s="9" t="n">
        <v>8077.6</v>
      </c>
      <c r="I941" s="10" t="inlineStr">
        <is>
          <t>EFECTIVO</t>
        </is>
      </c>
      <c r="J941" s="8" t="inlineStr">
        <is>
          <t>2597 JOSE MAIDANA LP - T04</t>
        </is>
      </c>
    </row>
    <row r="942">
      <c r="A942" s="11" t="inlineStr">
        <is>
          <t>SAP</t>
        </is>
      </c>
      <c r="B942" s="3" t="n"/>
      <c r="C942" s="3" t="n"/>
      <c r="D942" s="7" t="n"/>
      <c r="E942" s="8" t="n"/>
      <c r="F942" s="31">
        <f>SUM(F932:G941)</f>
        <v/>
      </c>
      <c r="H942" s="9" t="n"/>
      <c r="I942" s="5" t="n"/>
      <c r="J942" s="8" t="n"/>
    </row>
    <row r="943" ht="15.75" customHeight="1">
      <c r="A943" s="13" t="inlineStr">
        <is>
          <t>FECHA</t>
        </is>
      </c>
      <c r="B943" s="13" t="inlineStr">
        <is>
          <t>CIERRE DE CAJA</t>
        </is>
      </c>
      <c r="C943" s="13" t="inlineStr">
        <is>
          <t>IMPORTE</t>
        </is>
      </c>
      <c r="D943" s="14" t="n">
        <v>112671898</v>
      </c>
      <c r="E943" s="8" t="n"/>
      <c r="H943" s="9" t="n"/>
      <c r="I943" s="5" t="n"/>
      <c r="J943" s="8" t="n"/>
    </row>
    <row r="944">
      <c r="A944" s="5" t="n"/>
      <c r="B944" s="6" t="n"/>
      <c r="C944" s="5" t="n"/>
      <c r="D944" s="7" t="n"/>
      <c r="E944" s="8" t="n"/>
      <c r="H944" s="9" t="n"/>
      <c r="I944" s="5" t="n"/>
      <c r="J944" s="8" t="n"/>
    </row>
    <row r="945">
      <c r="A945" s="5" t="n"/>
      <c r="B945" s="6" t="n"/>
      <c r="C945" s="5" t="n"/>
      <c r="D945" s="7" t="n"/>
      <c r="E945" s="8" t="n"/>
      <c r="H945" s="9" t="n"/>
      <c r="I945" s="5" t="n"/>
      <c r="J945" s="8" t="n"/>
    </row>
    <row r="946">
      <c r="A946" s="5" t="inlineStr">
        <is>
          <t>CCAJ-LP02/40/2023</t>
        </is>
      </c>
      <c r="B946" s="6" t="n">
        <v>44953.8448353588</v>
      </c>
      <c r="C946" s="5" t="inlineStr">
        <is>
          <t>3884 RIBANA RUTH REA RUEDA</t>
        </is>
      </c>
      <c r="D946" s="7" t="n"/>
      <c r="E946" s="8" t="n"/>
      <c r="G946" s="9" t="n">
        <v>8803.65</v>
      </c>
      <c r="I946" s="10" t="inlineStr">
        <is>
          <t>CHEQUE</t>
        </is>
      </c>
      <c r="J946" s="5" t="inlineStr">
        <is>
          <t>4276 CARLOS MARCELO REQUENA TERAN</t>
        </is>
      </c>
    </row>
    <row r="947">
      <c r="A947" s="5" t="inlineStr">
        <is>
          <t>CCAJ-LP02/40/202</t>
        </is>
      </c>
      <c r="B947" s="6" t="n">
        <v>44953.8448353588</v>
      </c>
      <c r="C947" s="5" t="inlineStr">
        <is>
          <t>3884 RIBANA RUTH REA RUEDA</t>
        </is>
      </c>
      <c r="D947" s="15" t="n">
        <v>45153127406</v>
      </c>
      <c r="E947" s="8" t="inlineStr">
        <is>
          <t>BISA-100070022</t>
        </is>
      </c>
      <c r="H947" s="9" t="n">
        <v>2680</v>
      </c>
      <c r="I947" s="5" t="inlineStr">
        <is>
          <t>DEPÓSITO BANCARIO</t>
        </is>
      </c>
      <c r="J947" s="5" t="inlineStr">
        <is>
          <t>2464 LUIS FERNANDO GUEVARA PECA</t>
        </is>
      </c>
    </row>
    <row r="948">
      <c r="A948" s="5" t="inlineStr">
        <is>
          <t>CCAJ-LP02/40/2023</t>
        </is>
      </c>
      <c r="B948" s="6" t="n">
        <v>44953.8448353588</v>
      </c>
      <c r="C948" s="5" t="inlineStr">
        <is>
          <t>3884 RIBANA RUTH REA RUEDA</t>
        </is>
      </c>
      <c r="D948" s="15" t="n">
        <v>45173193062</v>
      </c>
      <c r="E948" s="8" t="inlineStr">
        <is>
          <t>BISA-100070022</t>
        </is>
      </c>
      <c r="H948" s="9" t="n">
        <v>189.5</v>
      </c>
      <c r="I948" s="5" t="inlineStr">
        <is>
          <t>DEPÓSITO BANCARIO</t>
        </is>
      </c>
      <c r="J948" s="5" t="inlineStr">
        <is>
          <t>2464 LUIS FERNANDO GUEVARA PECA</t>
        </is>
      </c>
    </row>
    <row r="949">
      <c r="A949" s="5" t="inlineStr">
        <is>
          <t>CCAJ-LP02/40/2023</t>
        </is>
      </c>
      <c r="B949" s="6" t="n">
        <v>44953.8448353588</v>
      </c>
      <c r="C949" s="5" t="inlineStr">
        <is>
          <t>3884 RIBANA RUTH REA RUEDA</t>
        </is>
      </c>
      <c r="D949" s="15" t="n">
        <v>451731930621</v>
      </c>
      <c r="E949" s="8" t="inlineStr">
        <is>
          <t>BISA-100070022</t>
        </is>
      </c>
      <c r="H949" s="9" t="n">
        <v>3509.7</v>
      </c>
      <c r="I949" s="5" t="inlineStr">
        <is>
          <t>DEPÓSITO BANCARIO</t>
        </is>
      </c>
      <c r="J949" s="5" t="inlineStr">
        <is>
          <t>2464 LUIS FERNANDO GUEVARA PECA</t>
        </is>
      </c>
    </row>
    <row r="950">
      <c r="A950" s="5" t="inlineStr">
        <is>
          <t>CCAJ-LP02/40/2023</t>
        </is>
      </c>
      <c r="B950" s="6" t="n">
        <v>44953.8448353588</v>
      </c>
      <c r="C950" s="5" t="inlineStr">
        <is>
          <t>3884 RIBANA RUTH REA RUEDA</t>
        </is>
      </c>
      <c r="D950" s="15" t="n">
        <v>451731930622</v>
      </c>
      <c r="E950" s="8" t="inlineStr">
        <is>
          <t>BISA-100070022</t>
        </is>
      </c>
      <c r="H950" s="9" t="n">
        <v>856.64</v>
      </c>
      <c r="I950" s="5" t="inlineStr">
        <is>
          <t>DEPÓSITO BANCARIO</t>
        </is>
      </c>
      <c r="J950" s="5" t="inlineStr">
        <is>
          <t>2464 LUIS FERNANDO GUEVARA PECA</t>
        </is>
      </c>
    </row>
    <row r="951">
      <c r="A951" s="5" t="inlineStr">
        <is>
          <t>CCAJ-LP02/40/2023</t>
        </is>
      </c>
      <c r="B951" s="6" t="n">
        <v>44953.8448353588</v>
      </c>
      <c r="C951" s="5" t="inlineStr">
        <is>
          <t>3884 RIBANA RUTH REA RUEDA</t>
        </is>
      </c>
      <c r="D951" s="15" t="n">
        <v>451731930623</v>
      </c>
      <c r="E951" s="8" t="inlineStr">
        <is>
          <t>BISA-100070022</t>
        </is>
      </c>
      <c r="H951" s="9" t="n">
        <v>1985.91</v>
      </c>
      <c r="I951" s="5" t="inlineStr">
        <is>
          <t>DEPÓSITO BANCARIO</t>
        </is>
      </c>
      <c r="J951" s="5" t="inlineStr">
        <is>
          <t>2464 LUIS FERNANDO GUEVARA PECA</t>
        </is>
      </c>
    </row>
    <row r="952">
      <c r="A952" s="5" t="inlineStr">
        <is>
          <t>CCAJ-LP02/40/2023</t>
        </is>
      </c>
      <c r="B952" s="6" t="n">
        <v>44953.8448353588</v>
      </c>
      <c r="C952" s="5" t="inlineStr">
        <is>
          <t>3884 RIBANA RUTH REA RUEDA</t>
        </is>
      </c>
      <c r="D952" s="15" t="n">
        <v>451731930624</v>
      </c>
      <c r="E952" s="8" t="inlineStr">
        <is>
          <t>BISA-100070022</t>
        </is>
      </c>
      <c r="H952" s="9" t="n">
        <v>1129.26</v>
      </c>
      <c r="I952" s="5" t="inlineStr">
        <is>
          <t>DEPÓSITO BANCARIO</t>
        </is>
      </c>
      <c r="J952" s="5" t="inlineStr">
        <is>
          <t>2464 LUIS FERNANDO GUEVARA PECA</t>
        </is>
      </c>
    </row>
    <row r="953">
      <c r="A953" s="5" t="inlineStr">
        <is>
          <t>CCAJ-LP02/40/2023</t>
        </is>
      </c>
      <c r="B953" s="6" t="n">
        <v>44953.8448353588</v>
      </c>
      <c r="C953" s="5" t="inlineStr">
        <is>
          <t>3884 RIBANA RUTH REA RUEDA</t>
        </is>
      </c>
      <c r="D953" s="15" t="n">
        <v>451731930625</v>
      </c>
      <c r="E953" s="8" t="inlineStr">
        <is>
          <t>BISA-100070022</t>
        </is>
      </c>
      <c r="H953" s="9" t="n">
        <v>1895.04</v>
      </c>
      <c r="I953" s="5" t="inlineStr">
        <is>
          <t>DEPÓSITO BANCARIO</t>
        </is>
      </c>
      <c r="J953" s="5" t="inlineStr">
        <is>
          <t>2464 LUIS FERNANDO GUEVARA PECA</t>
        </is>
      </c>
    </row>
    <row r="954">
      <c r="A954" s="5" t="inlineStr">
        <is>
          <t>CCAJ-LP02/40/2023</t>
        </is>
      </c>
      <c r="B954" s="6" t="n">
        <v>44953.8448353588</v>
      </c>
      <c r="C954" s="5" t="inlineStr">
        <is>
          <t>3884 RIBANA RUTH REA RUEDA</t>
        </is>
      </c>
      <c r="D954" s="15" t="n">
        <v>451731930626</v>
      </c>
      <c r="E954" s="8" t="inlineStr">
        <is>
          <t>BISA-100070022</t>
        </is>
      </c>
      <c r="H954" s="9" t="n">
        <v>3751.77</v>
      </c>
      <c r="I954" s="5" t="inlineStr">
        <is>
          <t>DEPÓSITO BANCARIO</t>
        </is>
      </c>
      <c r="J954" s="5" t="inlineStr">
        <is>
          <t>2464 LUIS FERNANDO GUEVARA PECA</t>
        </is>
      </c>
    </row>
    <row r="955">
      <c r="A955" s="5" t="inlineStr">
        <is>
          <t>CCAJ-LP02/40/2023</t>
        </is>
      </c>
      <c r="B955" s="6" t="n">
        <v>44953.8448353588</v>
      </c>
      <c r="C955" s="5" t="inlineStr">
        <is>
          <t>3884 RIBANA RUTH REA RUEDA</t>
        </is>
      </c>
      <c r="D955" s="15" t="n">
        <v>451731930627</v>
      </c>
      <c r="E955" s="8" t="inlineStr">
        <is>
          <t>BISA-100070022</t>
        </is>
      </c>
      <c r="H955" s="9" t="n">
        <v>750.26</v>
      </c>
      <c r="I955" s="5" t="inlineStr">
        <is>
          <t>DEPÓSITO BANCARIO</t>
        </is>
      </c>
      <c r="J955" s="5" t="inlineStr">
        <is>
          <t>2464 LUIS FERNANDO GUEVARA PECA</t>
        </is>
      </c>
    </row>
    <row r="956">
      <c r="A956" s="5" t="inlineStr">
        <is>
          <t>CCAJ-LP02/40/2023</t>
        </is>
      </c>
      <c r="B956" s="6" t="n">
        <v>44953.8448353588</v>
      </c>
      <c r="C956" s="5" t="inlineStr">
        <is>
          <t>3884 RIBANA RUTH REA RUEDA</t>
        </is>
      </c>
      <c r="D956" s="15" t="n">
        <v>45153127253</v>
      </c>
      <c r="E956" s="5" t="inlineStr">
        <is>
          <t>BANCO UNION-10000020161539</t>
        </is>
      </c>
      <c r="H956" s="9" t="n">
        <v>13101.72</v>
      </c>
      <c r="I956" s="5" t="inlineStr">
        <is>
          <t>DEPÓSITO BANCARIO</t>
        </is>
      </c>
      <c r="J956" s="5" t="inlineStr">
        <is>
          <t>4276 CARLOS MARCELO REQUENA TERAN</t>
        </is>
      </c>
    </row>
    <row r="957">
      <c r="A957" s="5" t="inlineStr">
        <is>
          <t>CCAJ-LP02/40/2023</t>
        </is>
      </c>
      <c r="B957" s="6" t="n">
        <v>44953.8448353588</v>
      </c>
      <c r="C957" s="5" t="inlineStr">
        <is>
          <t>3884 RIBANA RUTH REA RUEDA</t>
        </is>
      </c>
      <c r="D957" s="15" t="n">
        <v>51517433983</v>
      </c>
      <c r="E957" s="8" t="inlineStr">
        <is>
          <t>BISA-100070022</t>
        </is>
      </c>
      <c r="H957" s="9" t="n">
        <v>719.17</v>
      </c>
      <c r="I957" s="5" t="inlineStr">
        <is>
          <t>DEPÓSITO BANCARIO</t>
        </is>
      </c>
      <c r="J957" s="5" t="inlineStr">
        <is>
          <t>4276 CARLOS MARCELO REQUENA TERAN</t>
        </is>
      </c>
    </row>
    <row r="958">
      <c r="A958" s="5" t="inlineStr">
        <is>
          <t>CCAJ-LP02/40/2023</t>
        </is>
      </c>
      <c r="B958" s="6" t="n">
        <v>44953.8448353588</v>
      </c>
      <c r="C958" s="5" t="inlineStr">
        <is>
          <t>3884 RIBANA RUTH REA RUEDA</t>
        </is>
      </c>
      <c r="D958" s="15" t="n">
        <v>45173193063</v>
      </c>
      <c r="E958" s="8" t="inlineStr">
        <is>
          <t>BISA-100070022</t>
        </is>
      </c>
      <c r="H958" s="9" t="n">
        <v>263.2</v>
      </c>
      <c r="I958" s="5" t="inlineStr">
        <is>
          <t>DEPÓSITO BANCARIO</t>
        </is>
      </c>
      <c r="J958" s="5" t="inlineStr">
        <is>
          <t>2464 LUIS FERNANDO GUEVARA PECA</t>
        </is>
      </c>
    </row>
    <row r="959">
      <c r="A959" s="5" t="inlineStr">
        <is>
          <t>CCAJ-LP02/40/2023</t>
        </is>
      </c>
      <c r="B959" s="6" t="n">
        <v>44953.8448353588</v>
      </c>
      <c r="C959" s="5" t="inlineStr">
        <is>
          <t>3884 RIBANA RUTH REA RUEDA</t>
        </is>
      </c>
      <c r="D959" s="15" t="n">
        <v>451731930631</v>
      </c>
      <c r="E959" s="8" t="inlineStr">
        <is>
          <t>BISA-100070022</t>
        </is>
      </c>
      <c r="H959" s="9" t="n">
        <v>1797.6</v>
      </c>
      <c r="I959" s="5" t="inlineStr">
        <is>
          <t>DEPÓSITO BANCARIO</t>
        </is>
      </c>
      <c r="J959" s="5" t="inlineStr">
        <is>
          <t>2464 LUIS FERNANDO GUEVARA PECA</t>
        </is>
      </c>
    </row>
    <row r="960">
      <c r="A960" s="5" t="inlineStr">
        <is>
          <t>CCAJ-LP02/40/2023</t>
        </is>
      </c>
      <c r="B960" s="6" t="n">
        <v>44953.8448353588</v>
      </c>
      <c r="C960" s="5" t="inlineStr">
        <is>
          <t>3884 RIBANA RUTH REA RUEDA</t>
        </is>
      </c>
      <c r="D960" s="15" t="n">
        <v>451731930632</v>
      </c>
      <c r="E960" s="8" t="inlineStr">
        <is>
          <t>BISA-100070022</t>
        </is>
      </c>
      <c r="H960" s="9" t="n">
        <v>2212.8</v>
      </c>
      <c r="I960" s="5" t="inlineStr">
        <is>
          <t>DEPÓSITO BANCARIO</t>
        </is>
      </c>
      <c r="J960" s="5" t="inlineStr">
        <is>
          <t>2464 LUIS FERNANDO GUEVARA PECA</t>
        </is>
      </c>
    </row>
    <row r="961">
      <c r="A961" s="5" t="inlineStr">
        <is>
          <t>CCAJ-LP02/40/2023</t>
        </is>
      </c>
      <c r="B961" s="6" t="n">
        <v>44953.8448353588</v>
      </c>
      <c r="C961" s="5" t="inlineStr">
        <is>
          <t>3884 RIBANA RUTH REA RUEDA</t>
        </is>
      </c>
      <c r="D961" s="15" t="n">
        <v>451731930633</v>
      </c>
      <c r="E961" s="8" t="inlineStr">
        <is>
          <t>BISA-100070022</t>
        </is>
      </c>
      <c r="H961" s="9" t="n">
        <v>2032.8</v>
      </c>
      <c r="I961" s="5" t="inlineStr">
        <is>
          <t>DEPÓSITO BANCARIO</t>
        </is>
      </c>
      <c r="J961" s="5" t="inlineStr">
        <is>
          <t>2464 LUIS FERNANDO GUEVARA PECA</t>
        </is>
      </c>
    </row>
    <row r="962">
      <c r="A962" s="5" t="inlineStr">
        <is>
          <t>CCAJ-LP02/40/2023</t>
        </is>
      </c>
      <c r="B962" s="6" t="n">
        <v>44953.8448353588</v>
      </c>
      <c r="C962" s="5" t="inlineStr">
        <is>
          <t>3884 RIBANA RUTH REA RUEDA</t>
        </is>
      </c>
      <c r="D962" s="15" t="n">
        <v>451731930634</v>
      </c>
      <c r="E962" s="8" t="inlineStr">
        <is>
          <t>BISA-100070022</t>
        </is>
      </c>
      <c r="H962" s="9" t="n">
        <v>4137.6</v>
      </c>
      <c r="I962" s="5" t="inlineStr">
        <is>
          <t>DEPÓSITO BANCARIO</t>
        </is>
      </c>
      <c r="J962" s="5" t="inlineStr">
        <is>
          <t>2464 LUIS FERNANDO GUEVARA PECA</t>
        </is>
      </c>
    </row>
    <row r="963">
      <c r="A963" s="5" t="inlineStr">
        <is>
          <t>CCAJ-LP02/40/2023</t>
        </is>
      </c>
      <c r="B963" s="6" t="n">
        <v>44953.8448353588</v>
      </c>
      <c r="C963" s="5" t="inlineStr">
        <is>
          <t>3884 RIBANA RUTH REA RUEDA</t>
        </is>
      </c>
      <c r="D963" s="15" t="n">
        <v>451731930635</v>
      </c>
      <c r="E963" s="8" t="inlineStr">
        <is>
          <t>BISA-100070022</t>
        </is>
      </c>
      <c r="H963" s="9" t="n">
        <v>1849.6</v>
      </c>
      <c r="I963" s="5" t="inlineStr">
        <is>
          <t>DEPÓSITO BANCARIO</t>
        </is>
      </c>
      <c r="J963" s="5" t="inlineStr">
        <is>
          <t>2464 LUIS FERNANDO GUEVARA PECA</t>
        </is>
      </c>
    </row>
    <row r="964">
      <c r="A964" s="5" t="inlineStr">
        <is>
          <t>CCAJ-LP02/40/2023</t>
        </is>
      </c>
      <c r="B964" s="6" t="n">
        <v>44953.8448353588</v>
      </c>
      <c r="C964" s="5" t="inlineStr">
        <is>
          <t>3884 RIBANA RUTH REA RUEDA</t>
        </is>
      </c>
      <c r="D964" s="15" t="n">
        <v>451731930636</v>
      </c>
      <c r="E964" s="8" t="inlineStr">
        <is>
          <t>BISA-100070022</t>
        </is>
      </c>
      <c r="H964" s="9" t="n">
        <v>739.2</v>
      </c>
      <c r="I964" s="5" t="inlineStr">
        <is>
          <t>DEPÓSITO BANCARIO</t>
        </is>
      </c>
      <c r="J964" s="5" t="inlineStr">
        <is>
          <t>2464 LUIS FERNANDO GUEVARA PECA</t>
        </is>
      </c>
    </row>
    <row r="965">
      <c r="A965" s="5" t="inlineStr">
        <is>
          <t>CCAJ-LP02/40/2023</t>
        </is>
      </c>
      <c r="B965" s="6" t="n">
        <v>44953.8448353588</v>
      </c>
      <c r="C965" s="5" t="inlineStr">
        <is>
          <t>3884 RIBANA RUTH REA RUEDA</t>
        </is>
      </c>
      <c r="D965" s="15" t="n">
        <v>451731930637</v>
      </c>
      <c r="E965" s="8" t="inlineStr">
        <is>
          <t>BISA-100070022</t>
        </is>
      </c>
      <c r="H965" s="9" t="n">
        <v>2789.6</v>
      </c>
      <c r="I965" s="5" t="inlineStr">
        <is>
          <t>DEPÓSITO BANCARIO</t>
        </is>
      </c>
      <c r="J965" s="5" t="inlineStr">
        <is>
          <t>2464 LUIS FERNANDO GUEVARA PECA</t>
        </is>
      </c>
    </row>
    <row r="966">
      <c r="A966" s="5" t="inlineStr">
        <is>
          <t>CCAJ-LP02/40/2023</t>
        </is>
      </c>
      <c r="B966" s="6" t="n">
        <v>44953.8448353588</v>
      </c>
      <c r="C966" s="5" t="inlineStr">
        <is>
          <t>3884 RIBANA RUTH REA RUEDA</t>
        </is>
      </c>
      <c r="D966" s="15" t="n">
        <v>45163220661</v>
      </c>
      <c r="E966" s="8" t="inlineStr">
        <is>
          <t>BISA-100070022</t>
        </is>
      </c>
      <c r="H966" s="9" t="n">
        <v>3088.9</v>
      </c>
      <c r="I966" s="5" t="inlineStr">
        <is>
          <t>DEPÓSITO BANCARIO</t>
        </is>
      </c>
      <c r="J966" s="5" t="inlineStr">
        <is>
          <t>2464 LUIS FERNANDO GUEVARA PECA</t>
        </is>
      </c>
    </row>
    <row r="967">
      <c r="A967" s="5" t="inlineStr">
        <is>
          <t>CCAJ-LP02/40/2023</t>
        </is>
      </c>
      <c r="B967" s="6" t="n">
        <v>44953.8448353588</v>
      </c>
      <c r="C967" s="5" t="inlineStr">
        <is>
          <t>3884 RIBANA RUTH REA RUEDA</t>
        </is>
      </c>
      <c r="D967" s="15" t="n">
        <v>451632206611</v>
      </c>
      <c r="E967" s="8" t="inlineStr">
        <is>
          <t>BISA-100070022</t>
        </is>
      </c>
      <c r="H967" s="9" t="n">
        <v>6586.26</v>
      </c>
      <c r="I967" s="5" t="inlineStr">
        <is>
          <t>DEPÓSITO BANCARIO</t>
        </is>
      </c>
      <c r="J967" s="5" t="inlineStr">
        <is>
          <t>2464 LUIS FERNANDO GUEVARA PECA</t>
        </is>
      </c>
    </row>
    <row r="968">
      <c r="A968" s="5" t="inlineStr">
        <is>
          <t>CCAJ-LP02/40/2023</t>
        </is>
      </c>
      <c r="B968" s="6" t="n">
        <v>44953.8448353588</v>
      </c>
      <c r="C968" s="5" t="inlineStr">
        <is>
          <t>3884 RIBANA RUTH REA RUEDA</t>
        </is>
      </c>
      <c r="D968" s="15" t="n">
        <v>451632206612</v>
      </c>
      <c r="E968" s="8" t="inlineStr">
        <is>
          <t>BISA-100070022</t>
        </is>
      </c>
      <c r="H968" s="9" t="n">
        <v>8737.139999999999</v>
      </c>
      <c r="I968" s="5" t="inlineStr">
        <is>
          <t>DEPÓSITO BANCARIO</t>
        </is>
      </c>
      <c r="J968" s="5" t="inlineStr">
        <is>
          <t>2464 LUIS FERNANDO GUEVARA PECA</t>
        </is>
      </c>
    </row>
    <row r="969">
      <c r="A969" s="5" t="inlineStr">
        <is>
          <t>CCAJ-LP02/40/2023</t>
        </is>
      </c>
      <c r="B969" s="6" t="n">
        <v>44953.8448353588</v>
      </c>
      <c r="C969" s="5" t="inlineStr">
        <is>
          <t>3884 RIBANA RUTH REA RUEDA</t>
        </is>
      </c>
      <c r="D969" s="15" t="n">
        <v>451632206613</v>
      </c>
      <c r="E969" s="8" t="inlineStr">
        <is>
          <t>BISA-100070022</t>
        </is>
      </c>
      <c r="H969" s="9" t="n">
        <v>7002.92</v>
      </c>
      <c r="I969" s="5" t="inlineStr">
        <is>
          <t>DEPÓSITO BANCARIO</t>
        </is>
      </c>
      <c r="J969" s="5" t="inlineStr">
        <is>
          <t>2464 LUIS FERNANDO GUEVARA PECA</t>
        </is>
      </c>
    </row>
    <row r="970">
      <c r="A970" s="5" t="inlineStr">
        <is>
          <t>CCAJ-LP02/40/2023</t>
        </is>
      </c>
      <c r="B970" s="6" t="n">
        <v>44953.8448353588</v>
      </c>
      <c r="C970" s="5" t="inlineStr">
        <is>
          <t>3884 RIBANA RUTH REA RUEDA</t>
        </is>
      </c>
      <c r="D970" s="15" t="n">
        <v>451632206614</v>
      </c>
      <c r="E970" s="8" t="inlineStr">
        <is>
          <t>BISA-100070022</t>
        </is>
      </c>
      <c r="H970" s="9" t="n">
        <v>7486.92</v>
      </c>
      <c r="I970" s="5" t="inlineStr">
        <is>
          <t>DEPÓSITO BANCARIO</t>
        </is>
      </c>
      <c r="J970" s="5" t="inlineStr">
        <is>
          <t>2464 LUIS FERNANDO GUEVARA PECA</t>
        </is>
      </c>
    </row>
    <row r="971">
      <c r="A971" s="5" t="inlineStr">
        <is>
          <t>CCAJ-LP02/40/2023</t>
        </is>
      </c>
      <c r="B971" s="6" t="n">
        <v>44953.8448353588</v>
      </c>
      <c r="C971" s="5" t="inlineStr">
        <is>
          <t>3884 RIBANA RUTH REA RUEDA</t>
        </is>
      </c>
      <c r="D971" s="15" t="n">
        <v>19060624860</v>
      </c>
      <c r="E971" s="8" t="inlineStr">
        <is>
          <t>BISA-100070022</t>
        </is>
      </c>
      <c r="H971" s="9" t="n">
        <v>3864.8</v>
      </c>
      <c r="I971" s="5" t="inlineStr">
        <is>
          <t>DEPÓSITO BANCARIO</t>
        </is>
      </c>
      <c r="J971" s="5" t="inlineStr">
        <is>
          <t>4276 CARLOS MARCELO REQUENA TERAN</t>
        </is>
      </c>
    </row>
    <row r="972">
      <c r="A972" s="5" t="inlineStr">
        <is>
          <t>CCAJ-LP02/40/2023</t>
        </is>
      </c>
      <c r="B972" s="6" t="n">
        <v>44953.8448353588</v>
      </c>
      <c r="C972" s="5" t="inlineStr">
        <is>
          <t>3884 RIBANA RUTH REA RUEDA</t>
        </is>
      </c>
      <c r="D972" s="15" t="n">
        <v>451632206615</v>
      </c>
      <c r="E972" s="8" t="inlineStr">
        <is>
          <t>BISA-100070022</t>
        </is>
      </c>
      <c r="H972" s="9" t="n">
        <v>12035.52</v>
      </c>
      <c r="I972" s="5" t="inlineStr">
        <is>
          <t>DEPÓSITO BANCARIO</t>
        </is>
      </c>
      <c r="J972" s="5" t="inlineStr">
        <is>
          <t>2464 LUIS FERNANDO GUEVARA PECA</t>
        </is>
      </c>
    </row>
    <row r="973">
      <c r="A973" s="5" t="inlineStr">
        <is>
          <t>CCAJ-LP02/40/2023</t>
        </is>
      </c>
      <c r="B973" s="6" t="n">
        <v>44953.8448353588</v>
      </c>
      <c r="C973" s="5" t="inlineStr">
        <is>
          <t>3884 RIBANA RUTH REA RUEDA</t>
        </is>
      </c>
      <c r="D973" s="15" t="n">
        <v>451632206616</v>
      </c>
      <c r="E973" s="8" t="inlineStr">
        <is>
          <t>BISA-100070022</t>
        </is>
      </c>
      <c r="H973" s="9" t="n">
        <v>11205.87</v>
      </c>
      <c r="I973" s="5" t="inlineStr">
        <is>
          <t>DEPÓSITO BANCARIO</t>
        </is>
      </c>
      <c r="J973" s="5" t="inlineStr">
        <is>
          <t>2464 LUIS FERNANDO GUEVARA PECA</t>
        </is>
      </c>
    </row>
    <row r="974">
      <c r="A974" s="5" t="inlineStr">
        <is>
          <t>CCAJ-LP02/40/2023</t>
        </is>
      </c>
      <c r="B974" s="6" t="n">
        <v>44953.8448353588</v>
      </c>
      <c r="C974" s="5" t="inlineStr">
        <is>
          <t>3884 RIBANA RUTH REA RUEDA</t>
        </is>
      </c>
      <c r="D974" s="15" t="n">
        <v>451632206617</v>
      </c>
      <c r="E974" s="8" t="inlineStr">
        <is>
          <t>BISA-100070022</t>
        </is>
      </c>
      <c r="H974" s="9" t="n">
        <v>8077.44</v>
      </c>
      <c r="I974" s="5" t="inlineStr">
        <is>
          <t>DEPÓSITO BANCARIO</t>
        </is>
      </c>
      <c r="J974" s="5" t="inlineStr">
        <is>
          <t>2464 LUIS FERNANDO GUEVARA PECA</t>
        </is>
      </c>
    </row>
    <row r="975">
      <c r="A975" s="5" t="inlineStr">
        <is>
          <t>CCAJ-LP02/40/2023</t>
        </is>
      </c>
      <c r="B975" s="6" t="n">
        <v>44953.8448353588</v>
      </c>
      <c r="C975" s="5" t="inlineStr">
        <is>
          <t>3884 RIBANA RUTH REA RUEDA</t>
        </is>
      </c>
      <c r="D975" s="15" t="n">
        <v>19110607639</v>
      </c>
      <c r="E975" s="8" t="inlineStr">
        <is>
          <t>BISA-100070022</t>
        </is>
      </c>
      <c r="H975" s="9" t="n">
        <v>782.72</v>
      </c>
      <c r="I975" s="5" t="inlineStr">
        <is>
          <t>DEPÓSITO BANCARIO</t>
        </is>
      </c>
      <c r="J975" s="5" t="inlineStr">
        <is>
          <t>2464 LUIS FERNANDO GUEVARA PECA</t>
        </is>
      </c>
    </row>
    <row r="976">
      <c r="A976" s="5" t="inlineStr">
        <is>
          <t>CCAJ-LP02/40/2023</t>
        </is>
      </c>
      <c r="B976" s="6" t="n">
        <v>44953.8448353588</v>
      </c>
      <c r="C976" s="5" t="inlineStr">
        <is>
          <t>3884 RIBANA RUTH REA RUEDA</t>
        </is>
      </c>
      <c r="D976" s="15" t="n">
        <v>45143500313</v>
      </c>
      <c r="E976" s="8" t="inlineStr">
        <is>
          <t>BISA-100070022</t>
        </is>
      </c>
      <c r="H976" s="9" t="n">
        <v>1207.15</v>
      </c>
      <c r="I976" s="5" t="inlineStr">
        <is>
          <t>DEPÓSITO BANCARIO</t>
        </is>
      </c>
      <c r="J976" s="5" t="inlineStr">
        <is>
          <t>2464 LUIS FERNANDO GUEVARA PECA</t>
        </is>
      </c>
    </row>
    <row r="977">
      <c r="A977" s="5" t="inlineStr">
        <is>
          <t>CCAJ-LP02/40/2023</t>
        </is>
      </c>
      <c r="B977" s="6" t="n">
        <v>44953.8448353588</v>
      </c>
      <c r="C977" s="5" t="inlineStr">
        <is>
          <t>3884 RIBANA RUTH REA RUEDA</t>
        </is>
      </c>
      <c r="D977" s="7" t="n">
        <v>203914</v>
      </c>
      <c r="E977" s="8" t="inlineStr">
        <is>
          <t>BISA-100070022</t>
        </is>
      </c>
      <c r="H977" s="9" t="n">
        <v>8954.1</v>
      </c>
      <c r="I977" s="5" t="inlineStr">
        <is>
          <t>DEPÓSITO BANCARIO</t>
        </is>
      </c>
      <c r="J977" s="5" t="inlineStr">
        <is>
          <t>4190 JESUS FELCY MENDOZA CAHUANA</t>
        </is>
      </c>
    </row>
    <row r="978">
      <c r="A978" s="5" t="inlineStr">
        <is>
          <t>CCAJ-LP02/40/2023</t>
        </is>
      </c>
      <c r="B978" s="6" t="n">
        <v>44953.8448353588</v>
      </c>
      <c r="C978" s="5" t="inlineStr">
        <is>
          <t>3884 RIBANA RUTH REA RUEDA</t>
        </is>
      </c>
      <c r="D978" s="15" t="n">
        <v>45173195103</v>
      </c>
      <c r="E978" s="8" t="inlineStr">
        <is>
          <t>BISA-100070022</t>
        </is>
      </c>
      <c r="H978" s="9" t="n">
        <v>1217.75</v>
      </c>
      <c r="I978" s="5" t="inlineStr">
        <is>
          <t>DEPÓSITO BANCARIO</t>
        </is>
      </c>
      <c r="J978" s="5" t="inlineStr">
        <is>
          <t>2464 LUIS FERNANDO GUEVARA PECA</t>
        </is>
      </c>
    </row>
    <row r="979">
      <c r="A979" s="5" t="inlineStr">
        <is>
          <t>CCAJ-LP02/40/2023</t>
        </is>
      </c>
      <c r="B979" s="6" t="n">
        <v>44953.8448353588</v>
      </c>
      <c r="C979" s="5" t="inlineStr">
        <is>
          <t>3884 RIBANA RUTH REA RUEDA</t>
        </is>
      </c>
      <c r="D979" s="15" t="n">
        <v>45163222554</v>
      </c>
      <c r="E979" s="8" t="inlineStr">
        <is>
          <t>BISA-100070022</t>
        </is>
      </c>
      <c r="H979" s="9" t="n">
        <v>255</v>
      </c>
      <c r="I979" s="5" t="inlineStr">
        <is>
          <t>DEPÓSITO BANCARIO</t>
        </is>
      </c>
      <c r="J979" s="5" t="inlineStr">
        <is>
          <t>2464 LUIS FERNANDO GUEVARA PECA</t>
        </is>
      </c>
    </row>
    <row r="980">
      <c r="A980" s="5" t="inlineStr">
        <is>
          <t>CCAJ-LP02/40/2023</t>
        </is>
      </c>
      <c r="B980" s="6" t="n">
        <v>44953.8448353588</v>
      </c>
      <c r="C980" s="5" t="inlineStr">
        <is>
          <t>3884 RIBANA RUTH REA RUEDA</t>
        </is>
      </c>
      <c r="D980" s="15" t="n">
        <v>51167381268</v>
      </c>
      <c r="E980" s="8" t="inlineStr">
        <is>
          <t>BISA-100070022</t>
        </is>
      </c>
      <c r="H980" s="9" t="n">
        <v>9443.65</v>
      </c>
      <c r="I980" s="5" t="inlineStr">
        <is>
          <t>DEPÓSITO BANCARIO</t>
        </is>
      </c>
      <c r="J980" s="5" t="inlineStr">
        <is>
          <t>4276 CARLOS MARCELO REQUENA TERAN</t>
        </is>
      </c>
    </row>
    <row r="981">
      <c r="A981" s="5" t="inlineStr">
        <is>
          <t>CCAJ-LP02/40/2023</t>
        </is>
      </c>
      <c r="B981" s="6" t="n">
        <v>44953.8448353588</v>
      </c>
      <c r="C981" s="5" t="inlineStr">
        <is>
          <t>3884 RIBANA RUTH REA RUEDA</t>
        </is>
      </c>
      <c r="D981" s="15" t="n">
        <v>45173195811</v>
      </c>
      <c r="E981" s="8" t="inlineStr">
        <is>
          <t>BISA-100070022</t>
        </is>
      </c>
      <c r="H981" s="9" t="n">
        <v>4880</v>
      </c>
      <c r="I981" s="5" t="inlineStr">
        <is>
          <t>DEPÓSITO BANCARIO</t>
        </is>
      </c>
      <c r="J981" s="5" t="inlineStr">
        <is>
          <t>4276 CARLOS MARCELO REQUENA TERAN</t>
        </is>
      </c>
    </row>
    <row r="982">
      <c r="A982" s="5" t="inlineStr">
        <is>
          <t>CCAJ-LP02/40/2023</t>
        </is>
      </c>
      <c r="B982" s="6" t="n">
        <v>44953.8448353588</v>
      </c>
      <c r="C982" s="5" t="inlineStr">
        <is>
          <t>3884 RIBANA RUTH REA RUEDA</t>
        </is>
      </c>
      <c r="D982" s="15" t="n">
        <v>45133135525</v>
      </c>
      <c r="E982" s="8" t="inlineStr">
        <is>
          <t>BISA-100070022</t>
        </is>
      </c>
      <c r="H982" s="9" t="n">
        <v>235</v>
      </c>
      <c r="I982" s="5" t="inlineStr">
        <is>
          <t>DEPÓSITO BANCARIO</t>
        </is>
      </c>
      <c r="J982" s="5" t="inlineStr">
        <is>
          <t>2464 LUIS FERNANDO GUEVARA PECA</t>
        </is>
      </c>
    </row>
    <row r="983">
      <c r="A983" s="5" t="inlineStr">
        <is>
          <t>CCAJ-LP02/40/2023</t>
        </is>
      </c>
      <c r="B983" s="6" t="n">
        <v>44953.8448353588</v>
      </c>
      <c r="C983" s="5" t="inlineStr">
        <is>
          <t>3884 RIBANA RUTH REA RUEDA</t>
        </is>
      </c>
      <c r="D983" s="15" t="n">
        <v>45113282926</v>
      </c>
      <c r="E983" s="8" t="inlineStr">
        <is>
          <t>BISA-100070022</t>
        </is>
      </c>
      <c r="H983" s="9" t="n">
        <v>235</v>
      </c>
      <c r="I983" s="5" t="inlineStr">
        <is>
          <t>DEPÓSITO BANCARIO</t>
        </is>
      </c>
      <c r="J983" s="5" t="inlineStr">
        <is>
          <t>2464 LUIS FERNANDO GUEVARA PECA</t>
        </is>
      </c>
    </row>
    <row r="984">
      <c r="A984" s="5" t="inlineStr">
        <is>
          <t>CCAJ-LP02/40/2023</t>
        </is>
      </c>
      <c r="B984" s="6" t="n">
        <v>44953.8448353588</v>
      </c>
      <c r="C984" s="5" t="inlineStr">
        <is>
          <t>3884 RIBANA RUTH REA RUEDA</t>
        </is>
      </c>
      <c r="D984" s="7" t="n">
        <v>36571453</v>
      </c>
      <c r="E984" s="5" t="inlineStr">
        <is>
          <t>BANCO UNION-10000020161539</t>
        </is>
      </c>
      <c r="H984" s="9" t="n">
        <v>30000</v>
      </c>
      <c r="I984" s="5" t="inlineStr">
        <is>
          <t>DEPÓSITO BANCARIO</t>
        </is>
      </c>
      <c r="J984" s="5" t="inlineStr">
        <is>
          <t>2464 LUIS FERNANDO GUEVARA PECA</t>
        </is>
      </c>
    </row>
    <row r="985">
      <c r="A985" s="5" t="inlineStr">
        <is>
          <t>CCAJ-LP02/40/2023</t>
        </is>
      </c>
      <c r="B985" s="6" t="n">
        <v>44953.8448353588</v>
      </c>
      <c r="C985" s="5" t="inlineStr">
        <is>
          <t>3884 RIBANA RUTH REA RUEDA</t>
        </is>
      </c>
      <c r="D985" s="15" t="n">
        <v>45133135339</v>
      </c>
      <c r="E985" s="8" t="inlineStr">
        <is>
          <t>BISA-100070022</t>
        </is>
      </c>
      <c r="H985" s="9" t="n">
        <v>5435.58</v>
      </c>
      <c r="I985" s="5" t="inlineStr">
        <is>
          <t>DEPÓSITO BANCARIO</t>
        </is>
      </c>
      <c r="J985" s="5" t="inlineStr">
        <is>
          <t>2464 LUIS FERNANDO GUEVARA PECA</t>
        </is>
      </c>
    </row>
    <row r="986">
      <c r="A986" s="5" t="inlineStr">
        <is>
          <t>CCAJ-LP02/40/2023</t>
        </is>
      </c>
      <c r="B986" s="6" t="n">
        <v>44953.8448353588</v>
      </c>
      <c r="C986" s="5" t="inlineStr">
        <is>
          <t>3884 RIBANA RUTH REA RUEDA</t>
        </is>
      </c>
      <c r="D986" s="15" t="n">
        <v>45163220459</v>
      </c>
      <c r="E986" s="5" t="inlineStr">
        <is>
          <t>BANCO INDUSTRIAL-100070049</t>
        </is>
      </c>
      <c r="H986" s="9" t="n">
        <v>284.64</v>
      </c>
      <c r="I986" s="5" t="inlineStr">
        <is>
          <t>DEPÓSITO BANCARIO</t>
        </is>
      </c>
      <c r="J986" s="5" t="inlineStr">
        <is>
          <t>4276 CARLOS MARCELO REQUENA TERAN</t>
        </is>
      </c>
    </row>
    <row r="987">
      <c r="A987" s="5" t="inlineStr">
        <is>
          <t>CCAJ-LP02/40/2023</t>
        </is>
      </c>
      <c r="B987" s="6" t="n">
        <v>44953.8448353588</v>
      </c>
      <c r="C987" s="5" t="inlineStr">
        <is>
          <t>3884 RIBANA RUTH REA RUEDA</t>
        </is>
      </c>
      <c r="D987" s="7" t="n">
        <v>239959</v>
      </c>
      <c r="E987" s="8" t="inlineStr">
        <is>
          <t>BISA-100072017</t>
        </is>
      </c>
      <c r="H987" s="9" t="n">
        <v>11832</v>
      </c>
      <c r="I987" s="5" t="inlineStr">
        <is>
          <t>DEPÓSITO BANCARIO</t>
        </is>
      </c>
      <c r="J987" s="5" t="inlineStr">
        <is>
          <t>4276 CARLOS MARCELO REQUENA TERAN</t>
        </is>
      </c>
    </row>
    <row r="988">
      <c r="A988" s="5" t="inlineStr">
        <is>
          <t>CCAJ-LP02/40/2023</t>
        </is>
      </c>
      <c r="B988" s="6" t="n">
        <v>44953.8448353588</v>
      </c>
      <c r="C988" s="5" t="inlineStr">
        <is>
          <t>3884 RIBANA RUTH REA RUEDA</t>
        </is>
      </c>
      <c r="D988" s="7" t="n">
        <v>239961</v>
      </c>
      <c r="E988" s="8" t="inlineStr">
        <is>
          <t>BISA-100070022</t>
        </is>
      </c>
      <c r="H988" s="9" t="n">
        <v>35688</v>
      </c>
      <c r="I988" s="5" t="inlineStr">
        <is>
          <t>DEPÓSITO BANCARIO</t>
        </is>
      </c>
      <c r="J988" s="5" t="inlineStr">
        <is>
          <t>4276 CARLOS MARCELO REQUENA TERAN</t>
        </is>
      </c>
    </row>
    <row r="989">
      <c r="A989" s="5" t="inlineStr">
        <is>
          <t>CCAJ-LP02/40/2023</t>
        </is>
      </c>
      <c r="B989" s="6" t="n">
        <v>44953.8448353588</v>
      </c>
      <c r="C989" s="5" t="inlineStr">
        <is>
          <t>3884 RIBANA RUTH REA RUEDA</t>
        </is>
      </c>
      <c r="D989" s="7" t="n"/>
      <c r="E989" s="8" t="n"/>
      <c r="F989" s="9" t="n">
        <v>3899.9</v>
      </c>
      <c r="I989" s="10" t="inlineStr">
        <is>
          <t>EFECTIVO</t>
        </is>
      </c>
      <c r="J989" s="8" t="inlineStr">
        <is>
          <t>108 GREGORIO RAMIREZ APAZA</t>
        </is>
      </c>
    </row>
    <row r="990">
      <c r="A990" s="5" t="inlineStr">
        <is>
          <t>CCAJ-LP02/40/2023</t>
        </is>
      </c>
      <c r="B990" s="6" t="n">
        <v>44953.8448353588</v>
      </c>
      <c r="C990" s="5" t="inlineStr">
        <is>
          <t>3884 RIBANA RUTH REA RUEDA</t>
        </is>
      </c>
      <c r="D990" s="7" t="n"/>
      <c r="E990" s="8" t="n"/>
      <c r="F990" s="9" t="n">
        <v>5687.5</v>
      </c>
      <c r="I990" s="10" t="inlineStr">
        <is>
          <t>EFECTIVO</t>
        </is>
      </c>
      <c r="J990" s="5" t="inlineStr">
        <is>
          <t>136 OSCAR REYNALDO LIMACHI SURCO</t>
        </is>
      </c>
    </row>
    <row r="991">
      <c r="A991" s="5" t="inlineStr">
        <is>
          <t>CCAJ-LP02/40/2023</t>
        </is>
      </c>
      <c r="B991" s="6" t="n">
        <v>44953.8448353588</v>
      </c>
      <c r="C991" s="5" t="inlineStr">
        <is>
          <t>3884 RIBANA RUTH REA RUEDA</t>
        </is>
      </c>
      <c r="D991" s="7" t="n"/>
      <c r="E991" s="8" t="n"/>
      <c r="F991" s="9" t="n">
        <v>3820.2</v>
      </c>
      <c r="I991" s="10" t="inlineStr">
        <is>
          <t>EFECTIVO</t>
        </is>
      </c>
      <c r="J991" s="8" t="inlineStr">
        <is>
          <t>304 ALFREDO MENDOZA APAZA</t>
        </is>
      </c>
    </row>
    <row r="992">
      <c r="A992" s="5" t="inlineStr">
        <is>
          <t>CCAJ-LP02/40/2023</t>
        </is>
      </c>
      <c r="B992" s="6" t="n">
        <v>44953.8448353588</v>
      </c>
      <c r="C992" s="5" t="inlineStr">
        <is>
          <t>3884 RIBANA RUTH REA RUEDA</t>
        </is>
      </c>
      <c r="D992" s="7" t="n"/>
      <c r="E992" s="8" t="n"/>
      <c r="F992" s="9" t="n">
        <v>17676.8</v>
      </c>
      <c r="I992" s="10" t="inlineStr">
        <is>
          <t>EFECTIVO</t>
        </is>
      </c>
      <c r="J992" s="5" t="inlineStr">
        <is>
          <t>584 FREDDY FEDERICO FLORES MARIN</t>
        </is>
      </c>
    </row>
    <row r="993">
      <c r="A993" s="5" t="inlineStr">
        <is>
          <t>CCAJ-LP02/40/2023</t>
        </is>
      </c>
      <c r="B993" s="6" t="n">
        <v>44953.8448353588</v>
      </c>
      <c r="C993" s="5" t="inlineStr">
        <is>
          <t>3884 RIBANA RUTH REA RUEDA</t>
        </is>
      </c>
      <c r="D993" s="7" t="n"/>
      <c r="E993" s="8" t="n"/>
      <c r="F993" s="9" t="n">
        <v>9924.799999999999</v>
      </c>
      <c r="I993" s="10" t="inlineStr">
        <is>
          <t>EFECTIVO</t>
        </is>
      </c>
      <c r="J993" s="5" t="inlineStr">
        <is>
          <t>883 FRANKLIN CARDOZO RIVERA</t>
        </is>
      </c>
    </row>
    <row r="994">
      <c r="A994" s="5" t="inlineStr">
        <is>
          <t>CCAJ-LP02/40/2023</t>
        </is>
      </c>
      <c r="B994" s="6" t="n">
        <v>44953.8448353588</v>
      </c>
      <c r="C994" s="5" t="inlineStr">
        <is>
          <t>3884 RIBANA RUTH REA RUEDA</t>
        </is>
      </c>
      <c r="D994" s="7" t="n"/>
      <c r="E994" s="8" t="n"/>
      <c r="F994" s="9" t="n">
        <v>22921.1</v>
      </c>
      <c r="I994" s="10" t="inlineStr">
        <is>
          <t>EFECTIVO</t>
        </is>
      </c>
      <c r="J994" s="5" t="inlineStr">
        <is>
          <t>1116 VLADIMIR FRANZ ATAHUACHI RODRIGUEZ</t>
        </is>
      </c>
    </row>
    <row r="995">
      <c r="A995" s="5" t="inlineStr">
        <is>
          <t>CCAJ-LP02/40/2023</t>
        </is>
      </c>
      <c r="B995" s="6" t="n">
        <v>44953.8448353588</v>
      </c>
      <c r="C995" s="5" t="inlineStr">
        <is>
          <t>3884 RIBANA RUTH REA RUEDA</t>
        </is>
      </c>
      <c r="D995" s="7" t="n"/>
      <c r="E995" s="8" t="n"/>
      <c r="F995" s="9" t="n">
        <v>4267.7</v>
      </c>
      <c r="I995" s="10" t="inlineStr">
        <is>
          <t>EFECTIVO</t>
        </is>
      </c>
      <c r="J995" s="5" t="inlineStr">
        <is>
          <t>1180 JAIME RAMIRO CHACON PAREDES</t>
        </is>
      </c>
    </row>
    <row r="996">
      <c r="A996" s="5" t="inlineStr">
        <is>
          <t>CCAJ-LP02/40/2023</t>
        </is>
      </c>
      <c r="B996" s="6" t="n">
        <v>44953.8448353588</v>
      </c>
      <c r="C996" s="5" t="inlineStr">
        <is>
          <t>3884 RIBANA RUTH REA RUEDA</t>
        </is>
      </c>
      <c r="D996" s="7" t="n"/>
      <c r="E996" s="8" t="n"/>
      <c r="F996" s="9" t="n">
        <v>13386.3</v>
      </c>
      <c r="I996" s="10" t="inlineStr">
        <is>
          <t>EFECTIVO</t>
        </is>
      </c>
      <c r="J996" s="5" t="inlineStr">
        <is>
          <t>3052 JUAN JOSE MACHACA TORREZ</t>
        </is>
      </c>
    </row>
    <row r="997">
      <c r="A997" s="5" t="inlineStr">
        <is>
          <t>CCAJ-LP02/40/2023</t>
        </is>
      </c>
      <c r="B997" s="6" t="n">
        <v>44953.8448353588</v>
      </c>
      <c r="C997" s="5" t="inlineStr">
        <is>
          <t>3884 RIBANA RUTH REA RUEDA</t>
        </is>
      </c>
      <c r="D997" s="7" t="n"/>
      <c r="E997" s="8" t="n"/>
      <c r="F997" s="9" t="n">
        <v>13365.9</v>
      </c>
      <c r="I997" s="10" t="inlineStr">
        <is>
          <t>EFECTIVO</t>
        </is>
      </c>
      <c r="J997" s="8" t="inlineStr">
        <is>
          <t>2597 JOSE MAIDANA LP - T02</t>
        </is>
      </c>
    </row>
    <row r="998">
      <c r="A998" s="5" t="inlineStr">
        <is>
          <t>CCAJ-LP02/40/2023</t>
        </is>
      </c>
      <c r="B998" s="6" t="n">
        <v>44953.8448353588</v>
      </c>
      <c r="C998" s="5" t="inlineStr">
        <is>
          <t>3884 RIBANA RUTH REA RUEDA</t>
        </is>
      </c>
      <c r="D998" s="7" t="n"/>
      <c r="E998" s="8" t="n"/>
      <c r="F998" s="9" t="n">
        <v>12878.4</v>
      </c>
      <c r="I998" s="10" t="inlineStr">
        <is>
          <t>EFECTIVO</t>
        </is>
      </c>
      <c r="J998" s="8" t="inlineStr">
        <is>
          <t>2597 JOSE MAIDANA LP - T03</t>
        </is>
      </c>
    </row>
    <row r="999">
      <c r="A999" s="5" t="inlineStr">
        <is>
          <t>CCAJ-LP02/40/2023</t>
        </is>
      </c>
      <c r="B999" s="6" t="n">
        <v>44953.8448353588</v>
      </c>
      <c r="C999" s="5" t="inlineStr">
        <is>
          <t>3884 RIBANA RUTH REA RUEDA</t>
        </is>
      </c>
      <c r="D999" s="7" t="n"/>
      <c r="E999" s="8" t="n"/>
      <c r="F999" s="9" t="n">
        <v>14340.2</v>
      </c>
      <c r="I999" s="10" t="inlineStr">
        <is>
          <t>EFECTIVO</t>
        </is>
      </c>
      <c r="J999" s="8" t="inlineStr">
        <is>
          <t>2597 JOSE MAIDANA LP - T04</t>
        </is>
      </c>
    </row>
    <row r="1000">
      <c r="A1000" s="5" t="inlineStr">
        <is>
          <t>CCAJ-LP02/40/2023</t>
        </is>
      </c>
      <c r="B1000" s="6" t="n">
        <v>44953.8448353588</v>
      </c>
      <c r="C1000" s="5" t="inlineStr">
        <is>
          <t>3884 RIBANA RUTH REA RUEDA</t>
        </is>
      </c>
      <c r="D1000" s="7" t="n"/>
      <c r="E1000" s="8" t="n"/>
      <c r="F1000" s="9" t="n">
        <v>7132.3</v>
      </c>
      <c r="I1000" s="10" t="inlineStr">
        <is>
          <t>EFECTIVO</t>
        </is>
      </c>
      <c r="J1000" s="8" t="inlineStr">
        <is>
          <t>2597 JOSE MAIDANA LP - T05</t>
        </is>
      </c>
    </row>
    <row r="1001">
      <c r="A1001" s="5" t="inlineStr">
        <is>
          <t>CCAJ-LP02/40/2023</t>
        </is>
      </c>
      <c r="B1001" s="6" t="n">
        <v>44953.8448353588</v>
      </c>
      <c r="C1001" s="5" t="inlineStr">
        <is>
          <t>3884 RIBANA RUTH REA RUEDA</t>
        </is>
      </c>
      <c r="D1001" s="7" t="n"/>
      <c r="E1001" s="8" t="n"/>
      <c r="F1001" s="9" t="n">
        <v>1155.2</v>
      </c>
      <c r="I1001" s="10" t="inlineStr">
        <is>
          <t>EFECTIVO</t>
        </is>
      </c>
      <c r="J1001" s="8" t="inlineStr">
        <is>
          <t>2597 JOSE MAIDANA LP - T06</t>
        </is>
      </c>
    </row>
    <row r="1002">
      <c r="A1002" s="11" t="inlineStr">
        <is>
          <t>SAP</t>
        </is>
      </c>
      <c r="B1002" s="3" t="n"/>
      <c r="C1002" s="3" t="n"/>
      <c r="D1002" s="7" t="n"/>
      <c r="E1002" s="8" t="n"/>
      <c r="F1002" s="31">
        <f>SUM(F946:G1001)</f>
        <v/>
      </c>
      <c r="H1002" s="9" t="n"/>
      <c r="I1002" s="5" t="n"/>
      <c r="J1002" s="8" t="n"/>
    </row>
    <row r="1003" ht="15.75" customHeight="1">
      <c r="A1003" s="13" t="inlineStr">
        <is>
          <t>FECHA</t>
        </is>
      </c>
      <c r="B1003" s="13" t="inlineStr">
        <is>
          <t>CIERRE DE CAJA</t>
        </is>
      </c>
      <c r="C1003" s="13" t="inlineStr">
        <is>
          <t>IMPORTE</t>
        </is>
      </c>
      <c r="D1003" s="14" t="n">
        <v>112673776</v>
      </c>
      <c r="E1003" s="8" t="n"/>
      <c r="H1003" s="9" t="n"/>
      <c r="I1003" s="5" t="n"/>
      <c r="J1003" s="8" t="n"/>
    </row>
    <row r="1004">
      <c r="A1004" s="5" t="n"/>
      <c r="B1004" s="6" t="n"/>
      <c r="C1004" s="5" t="n"/>
      <c r="D1004" s="7" t="n"/>
      <c r="E1004" s="8" t="n"/>
      <c r="H1004" s="9" t="n"/>
      <c r="I1004" s="5" t="n"/>
      <c r="J1004" s="8" t="n"/>
    </row>
    <row r="1005">
      <c r="A1005" s="5" t="n"/>
      <c r="B1005" s="6" t="n"/>
      <c r="C1005" s="5" t="n"/>
      <c r="D1005" s="7" t="n"/>
      <c r="E1005" s="8" t="n"/>
      <c r="H1005" s="9" t="n"/>
      <c r="I1005" s="5" t="n"/>
      <c r="J1005" s="8" t="n"/>
    </row>
    <row r="1006">
      <c r="A1006" s="1" t="inlineStr">
        <is>
          <t>Cierre Caja</t>
        </is>
      </c>
      <c r="B1006" s="2" t="n"/>
      <c r="C1006" s="2" t="n"/>
      <c r="D1006" s="2" t="n"/>
      <c r="E1006" s="2" t="n"/>
      <c r="F1006" s="2" t="n"/>
      <c r="G1006" s="2" t="n"/>
      <c r="H1006" s="2" t="n"/>
      <c r="I1006" s="2" t="n"/>
      <c r="J1006" s="2" t="n"/>
    </row>
    <row r="1007">
      <c r="A1007" s="3" t="inlineStr">
        <is>
          <t>Del 28/01/2023</t>
        </is>
      </c>
      <c r="B1007" s="2" t="n"/>
      <c r="C1007" s="2" t="n"/>
      <c r="D1007" s="2" t="n"/>
      <c r="E1007" s="2" t="n"/>
      <c r="F1007" s="2" t="n"/>
      <c r="G1007" s="2" t="n"/>
      <c r="H1007" s="2" t="n"/>
      <c r="I1007" s="2" t="n"/>
      <c r="J1007" s="2" t="n"/>
    </row>
    <row r="1008">
      <c r="A1008" s="74" t="inlineStr">
        <is>
          <t>Cierre Caja</t>
        </is>
      </c>
      <c r="B1008" s="74" t="inlineStr">
        <is>
          <t>Fecha</t>
        </is>
      </c>
      <c r="C1008" s="74" t="inlineStr">
        <is>
          <t>Cajero</t>
        </is>
      </c>
      <c r="D1008" s="74" t="inlineStr">
        <is>
          <t>Nro Voucher</t>
        </is>
      </c>
      <c r="E1008" s="74" t="inlineStr">
        <is>
          <t>Nro Cuenta</t>
        </is>
      </c>
      <c r="F1008" s="74" t="inlineStr">
        <is>
          <t>Tipo Ingreso</t>
        </is>
      </c>
      <c r="G1008" s="75" t="n"/>
      <c r="H1008" s="76" t="n"/>
      <c r="I1008" s="74" t="inlineStr">
        <is>
          <t>TIPO DE INGRESO</t>
        </is>
      </c>
      <c r="J1008" s="74" t="inlineStr">
        <is>
          <t>Cobrador</t>
        </is>
      </c>
    </row>
    <row r="1009">
      <c r="A1009" s="77" t="n"/>
      <c r="B1009" s="77" t="n"/>
      <c r="C1009" s="77" t="n"/>
      <c r="D1009" s="77" t="n"/>
      <c r="E1009" s="77" t="n"/>
      <c r="F1009" s="4" t="inlineStr">
        <is>
          <t>EFECTIVO</t>
        </is>
      </c>
      <c r="G1009" s="4" t="inlineStr">
        <is>
          <t>CHEQUE</t>
        </is>
      </c>
      <c r="H1009" s="4" t="inlineStr">
        <is>
          <t>TRANSFERENCIA</t>
        </is>
      </c>
      <c r="I1009" s="77" t="n"/>
      <c r="J1009" s="77" t="n"/>
    </row>
    <row r="1010">
      <c r="A1010" s="5" t="inlineStr">
        <is>
          <t>CCAJ-LP02/41/202</t>
        </is>
      </c>
      <c r="B1010" s="6" t="n">
        <v>44954.7185865625</v>
      </c>
      <c r="C1010" s="5" t="inlineStr">
        <is>
          <t>3884 RIBANA RUTH REA RUEDA</t>
        </is>
      </c>
      <c r="D1010" s="15" t="n">
        <v>451331328567</v>
      </c>
      <c r="E1010" s="8" t="inlineStr">
        <is>
          <t>BISA-100070022</t>
        </is>
      </c>
      <c r="H1010" s="9" t="n">
        <v>32131.24</v>
      </c>
      <c r="I1010" s="5" t="inlineStr">
        <is>
          <t>DEPÓSITO BANCARIO</t>
        </is>
      </c>
      <c r="J1010" s="5" t="inlineStr">
        <is>
          <t>2464 LUIS FERNANDO GUEVARA PECA</t>
        </is>
      </c>
    </row>
    <row r="1011">
      <c r="A1011" s="5" t="inlineStr">
        <is>
          <t>CCAJ-LP02/41/2023</t>
        </is>
      </c>
      <c r="B1011" s="6" t="n">
        <v>44954.7185865625</v>
      </c>
      <c r="C1011" s="5" t="inlineStr">
        <is>
          <t>3884 RIBANA RUTH REA RUEDA</t>
        </is>
      </c>
      <c r="D1011" s="15" t="n">
        <v>45133132856</v>
      </c>
      <c r="E1011" s="8" t="inlineStr">
        <is>
          <t>BISA-100070022</t>
        </is>
      </c>
      <c r="H1011" s="9" t="n">
        <v>7883.99</v>
      </c>
      <c r="I1011" s="5" t="inlineStr">
        <is>
          <t>DEPÓSITO BANCARIO</t>
        </is>
      </c>
      <c r="J1011" s="5" t="inlineStr">
        <is>
          <t>2464 LUIS FERNANDO GUEVARA PECA</t>
        </is>
      </c>
    </row>
    <row r="1012">
      <c r="A1012" s="5" t="inlineStr">
        <is>
          <t>CCAJ-LP02/41/2023</t>
        </is>
      </c>
      <c r="B1012" s="6" t="n">
        <v>44954.7185865625</v>
      </c>
      <c r="C1012" s="5" t="inlineStr">
        <is>
          <t>3884 RIBANA RUTH REA RUEDA</t>
        </is>
      </c>
      <c r="D1012" s="15" t="n">
        <v>451331328561</v>
      </c>
      <c r="E1012" s="8" t="inlineStr">
        <is>
          <t>BISA-100070022</t>
        </is>
      </c>
      <c r="H1012" s="9" t="n">
        <v>29288.45</v>
      </c>
      <c r="I1012" s="5" t="inlineStr">
        <is>
          <t>DEPÓSITO BANCARIO</t>
        </is>
      </c>
      <c r="J1012" s="5" t="inlineStr">
        <is>
          <t>2464 LUIS FERNANDO GUEVARA PECA</t>
        </is>
      </c>
    </row>
    <row r="1013">
      <c r="A1013" s="5" t="inlineStr">
        <is>
          <t>CCAJ-LP02/41/2023</t>
        </is>
      </c>
      <c r="B1013" s="6" t="n">
        <v>44954.7185865625</v>
      </c>
      <c r="C1013" s="5" t="inlineStr">
        <is>
          <t>3884 RIBANA RUTH REA RUEDA</t>
        </is>
      </c>
      <c r="D1013" s="15" t="n">
        <v>451331328562</v>
      </c>
      <c r="E1013" s="8" t="inlineStr">
        <is>
          <t>BISA-100070022</t>
        </is>
      </c>
      <c r="H1013" s="9" t="n">
        <v>470</v>
      </c>
      <c r="I1013" s="5" t="inlineStr">
        <is>
          <t>DEPÓSITO BANCARIO</t>
        </is>
      </c>
      <c r="J1013" s="5" t="inlineStr">
        <is>
          <t>2464 LUIS FERNANDO GUEVARA PECA</t>
        </is>
      </c>
    </row>
    <row r="1014">
      <c r="A1014" s="5" t="inlineStr">
        <is>
          <t>CCAJ-LP02/41/2023</t>
        </is>
      </c>
      <c r="B1014" s="6" t="n">
        <v>44954.7185865625</v>
      </c>
      <c r="C1014" s="5" t="inlineStr">
        <is>
          <t>3884 RIBANA RUTH REA RUEDA</t>
        </is>
      </c>
      <c r="D1014" s="15" t="n">
        <v>451331328563</v>
      </c>
      <c r="E1014" s="8" t="inlineStr">
        <is>
          <t>BISA-100070022</t>
        </is>
      </c>
      <c r="H1014" s="9" t="n">
        <v>27671.97</v>
      </c>
      <c r="I1014" s="5" t="inlineStr">
        <is>
          <t>DEPÓSITO BANCARIO</t>
        </is>
      </c>
      <c r="J1014" s="5" t="inlineStr">
        <is>
          <t>2464 LUIS FERNANDO GUEVARA PECA</t>
        </is>
      </c>
    </row>
    <row r="1015">
      <c r="A1015" s="5" t="inlineStr">
        <is>
          <t>CCAJ-LP02/41/2023</t>
        </is>
      </c>
      <c r="B1015" s="6" t="n">
        <v>44954.7185865625</v>
      </c>
      <c r="C1015" s="5" t="inlineStr">
        <is>
          <t>3884 RIBANA RUTH REA RUEDA</t>
        </is>
      </c>
      <c r="D1015" s="15" t="n">
        <v>451331328564</v>
      </c>
      <c r="E1015" s="8" t="inlineStr">
        <is>
          <t>BISA-100070022</t>
        </is>
      </c>
      <c r="H1015" s="9" t="n">
        <v>24803.24</v>
      </c>
      <c r="I1015" s="5" t="inlineStr">
        <is>
          <t>DEPÓSITO BANCARIO</t>
        </is>
      </c>
      <c r="J1015" s="5" t="inlineStr">
        <is>
          <t>2464 LUIS FERNANDO GUEVARA PECA</t>
        </is>
      </c>
    </row>
    <row r="1016">
      <c r="A1016" s="5" t="inlineStr">
        <is>
          <t>CCAJ-LP02/41/2023</t>
        </is>
      </c>
      <c r="B1016" s="6" t="n">
        <v>44954.7185865625</v>
      </c>
      <c r="C1016" s="5" t="inlineStr">
        <is>
          <t>3884 RIBANA RUTH REA RUEDA</t>
        </is>
      </c>
      <c r="D1016" s="15" t="n">
        <v>451331328565</v>
      </c>
      <c r="E1016" s="8" t="inlineStr">
        <is>
          <t>BISA-100070022</t>
        </is>
      </c>
      <c r="H1016" s="9" t="n">
        <v>25354.55</v>
      </c>
      <c r="I1016" s="5" t="inlineStr">
        <is>
          <t>DEPÓSITO BANCARIO</t>
        </is>
      </c>
      <c r="J1016" s="5" t="inlineStr">
        <is>
          <t>2464 LUIS FERNANDO GUEVARA PECA</t>
        </is>
      </c>
    </row>
    <row r="1017">
      <c r="A1017" s="5" t="inlineStr">
        <is>
          <t>CCAJ-LP02/41/2023</t>
        </is>
      </c>
      <c r="B1017" s="6" t="n">
        <v>44954.7185865625</v>
      </c>
      <c r="C1017" s="5" t="inlineStr">
        <is>
          <t>3884 RIBANA RUTH REA RUEDA</t>
        </is>
      </c>
      <c r="D1017" s="15" t="n">
        <v>451331328566</v>
      </c>
      <c r="E1017" s="8" t="inlineStr">
        <is>
          <t>BISA-100070022</t>
        </is>
      </c>
      <c r="H1017" s="9" t="n">
        <v>39138.75</v>
      </c>
      <c r="I1017" s="5" t="inlineStr">
        <is>
          <t>DEPÓSITO BANCARIO</t>
        </is>
      </c>
      <c r="J1017" s="5" t="inlineStr">
        <is>
          <t>2464 LUIS FERNANDO GUEVARA PECA</t>
        </is>
      </c>
    </row>
    <row r="1018">
      <c r="A1018" s="5" t="inlineStr">
        <is>
          <t>CCAJ-LP02/41/2023</t>
        </is>
      </c>
      <c r="B1018" s="6" t="n">
        <v>44954.7185865625</v>
      </c>
      <c r="C1018" s="5" t="inlineStr">
        <is>
          <t>3884 RIBANA RUTH REA RUEDA</t>
        </is>
      </c>
      <c r="D1018" s="15" t="n">
        <v>451331328568</v>
      </c>
      <c r="E1018" s="8" t="inlineStr">
        <is>
          <t>BISA-100070022</t>
        </is>
      </c>
      <c r="H1018" s="9" t="n">
        <v>37135.89</v>
      </c>
      <c r="I1018" s="5" t="inlineStr">
        <is>
          <t>DEPÓSITO BANCARIO</t>
        </is>
      </c>
      <c r="J1018" s="5" t="inlineStr">
        <is>
          <t>2464 LUIS FERNANDO GUEVARA PECA</t>
        </is>
      </c>
    </row>
    <row r="1019">
      <c r="A1019" s="5" t="inlineStr">
        <is>
          <t>CCAJ-LP02/41/2023</t>
        </is>
      </c>
      <c r="B1019" s="6" t="n">
        <v>44954.7185865625</v>
      </c>
      <c r="C1019" s="5" t="inlineStr">
        <is>
          <t>3884 RIBANA RUTH REA RUEDA</t>
        </is>
      </c>
      <c r="D1019" s="15" t="n">
        <v>45173195396</v>
      </c>
      <c r="E1019" s="8" t="inlineStr">
        <is>
          <t>BISA-100070022</t>
        </is>
      </c>
      <c r="H1019" s="9" t="n">
        <v>1653</v>
      </c>
      <c r="I1019" s="5" t="inlineStr">
        <is>
          <t>DEPÓSITO BANCARIO</t>
        </is>
      </c>
      <c r="J1019" s="5" t="inlineStr">
        <is>
          <t>4276 CARLOS MARCELO REQUENA TERAN</t>
        </is>
      </c>
    </row>
    <row r="1020">
      <c r="A1020" s="5" t="inlineStr">
        <is>
          <t>CCAJ-LP02/41/2023</t>
        </is>
      </c>
      <c r="B1020" s="6" t="n">
        <v>44954.7185865625</v>
      </c>
      <c r="C1020" s="5" t="inlineStr">
        <is>
          <t>3884 RIBANA RUTH REA RUEDA</t>
        </is>
      </c>
      <c r="D1020" s="15" t="n">
        <v>45113282563</v>
      </c>
      <c r="E1020" s="8" t="inlineStr">
        <is>
          <t>BISA-100070022</t>
        </is>
      </c>
      <c r="H1020" s="9" t="n">
        <v>28954</v>
      </c>
      <c r="I1020" s="5" t="inlineStr">
        <is>
          <t>DEPÓSITO BANCARIO</t>
        </is>
      </c>
      <c r="J1020" s="5" t="inlineStr">
        <is>
          <t>4276 CARLOS MARCELO REQUENA TERAN</t>
        </is>
      </c>
    </row>
    <row r="1021">
      <c r="A1021" s="5" t="inlineStr">
        <is>
          <t>CCAJ-LP02/41/2023</t>
        </is>
      </c>
      <c r="B1021" s="6" t="n">
        <v>44954.7185865625</v>
      </c>
      <c r="C1021" s="5" t="inlineStr">
        <is>
          <t>3884 RIBANA RUTH REA RUEDA</t>
        </is>
      </c>
      <c r="D1021" s="15" t="n">
        <v>45143499815</v>
      </c>
      <c r="E1021" s="8" t="inlineStr">
        <is>
          <t>BISA-100070022</t>
        </is>
      </c>
      <c r="H1021" s="9" t="n">
        <v>85.8</v>
      </c>
      <c r="I1021" s="5" t="inlineStr">
        <is>
          <t>DEPÓSITO BANCARIO</t>
        </is>
      </c>
      <c r="J1021" s="5" t="inlineStr">
        <is>
          <t>2464 LUIS FERNANDO GUEVARA PECA</t>
        </is>
      </c>
    </row>
    <row r="1022">
      <c r="A1022" s="5" t="inlineStr">
        <is>
          <t>CCAJ-LP02/41/2023</t>
        </is>
      </c>
      <c r="B1022" s="6" t="n">
        <v>44954.7185865625</v>
      </c>
      <c r="C1022" s="5" t="inlineStr">
        <is>
          <t>3884 RIBANA RUTH REA RUEDA</t>
        </is>
      </c>
      <c r="D1022" s="15" t="n">
        <v>451434998151</v>
      </c>
      <c r="E1022" s="8" t="inlineStr">
        <is>
          <t>BISA-100070022</t>
        </is>
      </c>
      <c r="H1022" s="9" t="n">
        <v>2730</v>
      </c>
      <c r="I1022" s="5" t="inlineStr">
        <is>
          <t>DEPÓSITO BANCARIO</t>
        </is>
      </c>
      <c r="J1022" s="5" t="inlineStr">
        <is>
          <t>2464 LUIS FERNANDO GUEVARA PECA</t>
        </is>
      </c>
    </row>
    <row r="1023">
      <c r="A1023" s="5" t="inlineStr">
        <is>
          <t>CCAJ-LP02/41/2023</t>
        </is>
      </c>
      <c r="B1023" s="6" t="n">
        <v>44954.7185865625</v>
      </c>
      <c r="C1023" s="5" t="inlineStr">
        <is>
          <t>3884 RIBANA RUTH REA RUEDA</t>
        </is>
      </c>
      <c r="D1023" s="15" t="n">
        <v>451434998152</v>
      </c>
      <c r="E1023" s="8" t="inlineStr">
        <is>
          <t>BISA-100070022</t>
        </is>
      </c>
      <c r="H1023" s="9" t="n">
        <v>12109.96</v>
      </c>
      <c r="I1023" s="5" t="inlineStr">
        <is>
          <t>DEPÓSITO BANCARIO</t>
        </is>
      </c>
      <c r="J1023" s="5" t="inlineStr">
        <is>
          <t>2464 LUIS FERNANDO GUEVARA PECA</t>
        </is>
      </c>
    </row>
    <row r="1024">
      <c r="A1024" s="5" t="inlineStr">
        <is>
          <t>CCAJ-LP02/41/2023</t>
        </is>
      </c>
      <c r="B1024" s="6" t="n">
        <v>44954.7185865625</v>
      </c>
      <c r="C1024" s="5" t="inlineStr">
        <is>
          <t>3884 RIBANA RUTH REA RUEDA</t>
        </is>
      </c>
      <c r="D1024" s="15" t="n">
        <v>451434998153</v>
      </c>
      <c r="E1024" s="8" t="inlineStr">
        <is>
          <t>BISA-100070022</t>
        </is>
      </c>
      <c r="H1024" s="9" t="n">
        <v>4778.4</v>
      </c>
      <c r="I1024" s="5" t="inlineStr">
        <is>
          <t>DEPÓSITO BANCARIO</t>
        </is>
      </c>
      <c r="J1024" s="5" t="inlineStr">
        <is>
          <t>2464 LUIS FERNANDO GUEVARA PECA</t>
        </is>
      </c>
    </row>
    <row r="1025">
      <c r="A1025" s="5" t="inlineStr">
        <is>
          <t>CCAJ-LP02/41/2023</t>
        </is>
      </c>
      <c r="B1025" s="6" t="n">
        <v>44954.7185865625</v>
      </c>
      <c r="C1025" s="5" t="inlineStr">
        <is>
          <t>3884 RIBANA RUTH REA RUEDA</t>
        </is>
      </c>
      <c r="D1025" s="15" t="n">
        <v>451434998154</v>
      </c>
      <c r="E1025" s="8" t="inlineStr">
        <is>
          <t>BISA-100070022</t>
        </is>
      </c>
      <c r="H1025" s="9" t="n">
        <v>21616.72</v>
      </c>
      <c r="I1025" s="5" t="inlineStr">
        <is>
          <t>DEPÓSITO BANCARIO</t>
        </is>
      </c>
      <c r="J1025" s="5" t="inlineStr">
        <is>
          <t>2464 LUIS FERNANDO GUEVARA PECA</t>
        </is>
      </c>
    </row>
    <row r="1026">
      <c r="A1026" s="5" t="inlineStr">
        <is>
          <t>CCAJ-LP02/41/2023</t>
        </is>
      </c>
      <c r="B1026" s="6" t="n">
        <v>44954.7185865625</v>
      </c>
      <c r="C1026" s="5" t="inlineStr">
        <is>
          <t>3884 RIBANA RUTH REA RUEDA</t>
        </is>
      </c>
      <c r="D1026" s="15" t="n">
        <v>451434998155</v>
      </c>
      <c r="E1026" s="8" t="inlineStr">
        <is>
          <t>BISA-100070022</t>
        </is>
      </c>
      <c r="H1026" s="9" t="n">
        <v>18969.6</v>
      </c>
      <c r="I1026" s="5" t="inlineStr">
        <is>
          <t>DEPÓSITO BANCARIO</t>
        </is>
      </c>
      <c r="J1026" s="5" t="inlineStr">
        <is>
          <t>2464 LUIS FERNANDO GUEVARA PECA</t>
        </is>
      </c>
    </row>
    <row r="1027">
      <c r="A1027" s="5" t="inlineStr">
        <is>
          <t>CCAJ-LP02/41/2023</t>
        </is>
      </c>
      <c r="B1027" s="6" t="n">
        <v>44954.7185865625</v>
      </c>
      <c r="C1027" s="5" t="inlineStr">
        <is>
          <t>3884 RIBANA RUTH REA RUEDA</t>
        </is>
      </c>
      <c r="D1027" s="15" t="n">
        <v>45173193066</v>
      </c>
      <c r="E1027" s="8" t="inlineStr">
        <is>
          <t>BISA-100070022</t>
        </is>
      </c>
      <c r="H1027" s="9" t="n">
        <v>7110.17</v>
      </c>
      <c r="I1027" s="5" t="inlineStr">
        <is>
          <t>DEPÓSITO BANCARIO</t>
        </is>
      </c>
      <c r="J1027" s="5" t="inlineStr">
        <is>
          <t>2464 LUIS FERNANDO GUEVARA PECA</t>
        </is>
      </c>
    </row>
    <row r="1028">
      <c r="A1028" s="5" t="inlineStr">
        <is>
          <t>CCAJ-LP02/41/2023</t>
        </is>
      </c>
      <c r="B1028" s="6" t="n">
        <v>44954.7185865625</v>
      </c>
      <c r="C1028" s="5" t="inlineStr">
        <is>
          <t>3884 RIBANA RUTH REA RUEDA</t>
        </is>
      </c>
      <c r="D1028" s="15" t="n">
        <v>451731930661</v>
      </c>
      <c r="E1028" s="8" t="inlineStr">
        <is>
          <t>BISA-100070022</t>
        </is>
      </c>
      <c r="H1028" s="9" t="n">
        <v>33508.26</v>
      </c>
      <c r="I1028" s="5" t="inlineStr">
        <is>
          <t>DEPÓSITO BANCARIO</t>
        </is>
      </c>
      <c r="J1028" s="5" t="inlineStr">
        <is>
          <t>2464 LUIS FERNANDO GUEVARA PECA</t>
        </is>
      </c>
    </row>
    <row r="1029">
      <c r="A1029" s="5" t="inlineStr">
        <is>
          <t>CCAJ-LP02/41/2023</t>
        </is>
      </c>
      <c r="B1029" s="6" t="n">
        <v>44954.7185865625</v>
      </c>
      <c r="C1029" s="5" t="inlineStr">
        <is>
          <t>3884 RIBANA RUTH REA RUEDA</t>
        </is>
      </c>
      <c r="D1029" s="15" t="n">
        <v>451731930662</v>
      </c>
      <c r="E1029" s="8" t="inlineStr">
        <is>
          <t>BISA-100070022</t>
        </is>
      </c>
      <c r="H1029" s="9" t="n">
        <v>18753.81</v>
      </c>
      <c r="I1029" s="5" t="inlineStr">
        <is>
          <t>DEPÓSITO BANCARIO</t>
        </is>
      </c>
      <c r="J1029" s="5" t="inlineStr">
        <is>
          <t>2464 LUIS FERNANDO GUEVARA PECA</t>
        </is>
      </c>
    </row>
    <row r="1030">
      <c r="A1030" s="5" t="inlineStr">
        <is>
          <t>CCAJ-LP02/41/2023</t>
        </is>
      </c>
      <c r="B1030" s="6" t="n">
        <v>44954.7185865625</v>
      </c>
      <c r="C1030" s="5" t="inlineStr">
        <is>
          <t>3884 RIBANA RUTH REA RUEDA</t>
        </is>
      </c>
      <c r="D1030" s="15" t="n">
        <v>451731930663</v>
      </c>
      <c r="E1030" s="8" t="inlineStr">
        <is>
          <t>BISA-100070022</t>
        </is>
      </c>
      <c r="H1030" s="9" t="n">
        <v>672</v>
      </c>
      <c r="I1030" s="5" t="inlineStr">
        <is>
          <t>DEPÓSITO BANCARIO</t>
        </is>
      </c>
      <c r="J1030" s="5" t="inlineStr">
        <is>
          <t>2464 LUIS FERNANDO GUEVARA PECA</t>
        </is>
      </c>
    </row>
    <row r="1031">
      <c r="A1031" s="5" t="inlineStr">
        <is>
          <t>CCAJ-LP02/41/2023</t>
        </is>
      </c>
      <c r="B1031" s="6" t="n">
        <v>44954.7185865625</v>
      </c>
      <c r="C1031" s="5" t="inlineStr">
        <is>
          <t>3884 RIBANA RUTH REA RUEDA</t>
        </is>
      </c>
      <c r="D1031" s="15" t="n">
        <v>451731930664</v>
      </c>
      <c r="E1031" s="8" t="inlineStr">
        <is>
          <t>BISA-100070022</t>
        </is>
      </c>
      <c r="H1031" s="9" t="n">
        <v>24237.37</v>
      </c>
      <c r="I1031" s="5" t="inlineStr">
        <is>
          <t>DEPÓSITO BANCARIO</t>
        </is>
      </c>
      <c r="J1031" s="5" t="inlineStr">
        <is>
          <t>2464 LUIS FERNANDO GUEVARA PECA</t>
        </is>
      </c>
    </row>
    <row r="1032">
      <c r="A1032" s="5" t="inlineStr">
        <is>
          <t>CCAJ-LP02/41/2023</t>
        </is>
      </c>
      <c r="B1032" s="6" t="n">
        <v>44954.7185865625</v>
      </c>
      <c r="C1032" s="5" t="inlineStr">
        <is>
          <t>3884 RIBANA RUTH REA RUEDA</t>
        </is>
      </c>
      <c r="D1032" s="15" t="n">
        <v>451731930665</v>
      </c>
      <c r="E1032" s="8" t="inlineStr">
        <is>
          <t>BISA-100070022</t>
        </is>
      </c>
      <c r="H1032" s="9" t="n">
        <v>22893.64</v>
      </c>
      <c r="I1032" s="5" t="inlineStr">
        <is>
          <t>DEPÓSITO BANCARIO</t>
        </is>
      </c>
      <c r="J1032" s="5" t="inlineStr">
        <is>
          <t>2464 LUIS FERNANDO GUEVARA PECA</t>
        </is>
      </c>
    </row>
    <row r="1033">
      <c r="A1033" s="5" t="inlineStr">
        <is>
          <t>CCAJ-LP02/41/2023</t>
        </is>
      </c>
      <c r="B1033" s="6" t="n">
        <v>44954.7185865625</v>
      </c>
      <c r="C1033" s="5" t="inlineStr">
        <is>
          <t>3884 RIBANA RUTH REA RUEDA</t>
        </is>
      </c>
      <c r="D1033" s="15" t="n">
        <v>451731930666</v>
      </c>
      <c r="E1033" s="8" t="inlineStr">
        <is>
          <t>BISA-100070022</t>
        </is>
      </c>
      <c r="H1033" s="9" t="n">
        <v>32889.97</v>
      </c>
      <c r="I1033" s="5" t="inlineStr">
        <is>
          <t>DEPÓSITO BANCARIO</t>
        </is>
      </c>
      <c r="J1033" s="5" t="inlineStr">
        <is>
          <t>2464 LUIS FERNANDO GUEVARA PECA</t>
        </is>
      </c>
    </row>
    <row r="1034">
      <c r="A1034" s="5" t="inlineStr">
        <is>
          <t>CCAJ-LP02/41/2023</t>
        </is>
      </c>
      <c r="B1034" s="6" t="n">
        <v>44954.7185865625</v>
      </c>
      <c r="C1034" s="5" t="inlineStr">
        <is>
          <t>3884 RIBANA RUTH REA RUEDA</t>
        </is>
      </c>
      <c r="D1034" s="15" t="n">
        <v>451731930667</v>
      </c>
      <c r="E1034" s="8" t="inlineStr">
        <is>
          <t>BISA-100070022</t>
        </is>
      </c>
      <c r="H1034" s="9" t="n">
        <v>31703.01</v>
      </c>
      <c r="I1034" s="5" t="inlineStr">
        <is>
          <t>DEPÓSITO BANCARIO</t>
        </is>
      </c>
      <c r="J1034" s="5" t="inlineStr">
        <is>
          <t>2464 LUIS FERNANDO GUEVARA PECA</t>
        </is>
      </c>
    </row>
    <row r="1035">
      <c r="A1035" s="5" t="inlineStr">
        <is>
          <t>CCAJ-LP02/41/2023</t>
        </is>
      </c>
      <c r="B1035" s="6" t="n">
        <v>44954.7185865625</v>
      </c>
      <c r="C1035" s="5" t="inlineStr">
        <is>
          <t>3884 RIBANA RUTH REA RUEDA</t>
        </is>
      </c>
      <c r="D1035" s="15" t="n">
        <v>451731930668</v>
      </c>
      <c r="E1035" s="8" t="inlineStr">
        <is>
          <t>BISA-100070022</t>
        </is>
      </c>
      <c r="H1035" s="9" t="n">
        <v>27575.87</v>
      </c>
      <c r="I1035" s="5" t="inlineStr">
        <is>
          <t>DEPÓSITO BANCARIO</t>
        </is>
      </c>
      <c r="J1035" s="5" t="inlineStr">
        <is>
          <t>2464 LUIS FERNANDO GUEVARA PECA</t>
        </is>
      </c>
    </row>
    <row r="1036">
      <c r="A1036" s="5" t="inlineStr">
        <is>
          <t>CCAJ-LP02/41/2023</t>
        </is>
      </c>
      <c r="B1036" s="6" t="n">
        <v>44954.7185865625</v>
      </c>
      <c r="C1036" s="5" t="inlineStr">
        <is>
          <t>3884 RIBANA RUTH REA RUEDA</t>
        </is>
      </c>
      <c r="D1036" s="15" t="n">
        <v>45123263616</v>
      </c>
      <c r="E1036" s="8" t="inlineStr">
        <is>
          <t>BISA-100070022</t>
        </is>
      </c>
      <c r="H1036" s="9" t="n">
        <v>13939.66</v>
      </c>
      <c r="I1036" s="5" t="inlineStr">
        <is>
          <t>DEPÓSITO BANCARIO</t>
        </is>
      </c>
      <c r="J1036" s="5" t="inlineStr">
        <is>
          <t>2464 LUIS FERNANDO GUEVARA PECA</t>
        </is>
      </c>
    </row>
    <row r="1037">
      <c r="A1037" s="5" t="inlineStr">
        <is>
          <t>CCAJ-LP02/41/2023</t>
        </is>
      </c>
      <c r="B1037" s="6" t="n">
        <v>44954.7185865625</v>
      </c>
      <c r="C1037" s="5" t="inlineStr">
        <is>
          <t>3884 RIBANA RUTH REA RUEDA</t>
        </is>
      </c>
      <c r="D1037" s="15" t="n">
        <v>451232636161</v>
      </c>
      <c r="E1037" s="8" t="inlineStr">
        <is>
          <t>BISA-100070022</t>
        </is>
      </c>
      <c r="H1037" s="9" t="n">
        <v>27101.03</v>
      </c>
      <c r="I1037" s="5" t="inlineStr">
        <is>
          <t>DEPÓSITO BANCARIO</t>
        </is>
      </c>
      <c r="J1037" s="5" t="inlineStr">
        <is>
          <t>2464 LUIS FERNANDO GUEVARA PECA</t>
        </is>
      </c>
    </row>
    <row r="1038">
      <c r="A1038" s="5" t="inlineStr">
        <is>
          <t>CCAJ-LP02/41/2023</t>
        </is>
      </c>
      <c r="B1038" s="6" t="n">
        <v>44954.7185865625</v>
      </c>
      <c r="C1038" s="5" t="inlineStr">
        <is>
          <t>3884 RIBANA RUTH REA RUEDA</t>
        </is>
      </c>
      <c r="D1038" s="15" t="n">
        <v>451232636162</v>
      </c>
      <c r="E1038" s="8" t="inlineStr">
        <is>
          <t>BISA-100070022</t>
        </is>
      </c>
      <c r="H1038" s="9" t="n">
        <v>44502.77</v>
      </c>
      <c r="I1038" s="5" t="inlineStr">
        <is>
          <t>DEPÓSITO BANCARIO</t>
        </is>
      </c>
      <c r="J1038" s="5" t="inlineStr">
        <is>
          <t>2464 LUIS FERNANDO GUEVARA PECA</t>
        </is>
      </c>
    </row>
    <row r="1039">
      <c r="A1039" s="5" t="inlineStr">
        <is>
          <t>CCAJ-LP02/41/2023</t>
        </is>
      </c>
      <c r="B1039" s="6" t="n">
        <v>44954.7185865625</v>
      </c>
      <c r="C1039" s="5" t="inlineStr">
        <is>
          <t>3884 RIBANA RUTH REA RUEDA</t>
        </is>
      </c>
      <c r="D1039" s="15" t="n">
        <v>451232636163</v>
      </c>
      <c r="E1039" s="8" t="inlineStr">
        <is>
          <t>BISA-100070022</t>
        </is>
      </c>
      <c r="H1039" s="9" t="n">
        <v>31357.97</v>
      </c>
      <c r="I1039" s="5" t="inlineStr">
        <is>
          <t>DEPÓSITO BANCARIO</t>
        </is>
      </c>
      <c r="J1039" s="5" t="inlineStr">
        <is>
          <t>2464 LUIS FERNANDO GUEVARA PECA</t>
        </is>
      </c>
    </row>
    <row r="1040">
      <c r="A1040" s="5" t="inlineStr">
        <is>
          <t>CCAJ-LP02/41/2023</t>
        </is>
      </c>
      <c r="B1040" s="6" t="n">
        <v>44954.7185865625</v>
      </c>
      <c r="C1040" s="5" t="inlineStr">
        <is>
          <t>3884 RIBANA RUTH REA RUEDA</t>
        </is>
      </c>
      <c r="D1040" s="15" t="n">
        <v>451232636164</v>
      </c>
      <c r="E1040" s="8" t="inlineStr">
        <is>
          <t>BISA-100070022</t>
        </is>
      </c>
      <c r="H1040" s="9" t="n">
        <v>26991.32</v>
      </c>
      <c r="I1040" s="5" t="inlineStr">
        <is>
          <t>DEPÓSITO BANCARIO</t>
        </is>
      </c>
      <c r="J1040" s="5" t="inlineStr">
        <is>
          <t>2464 LUIS FERNANDO GUEVARA PECA</t>
        </is>
      </c>
    </row>
    <row r="1041">
      <c r="A1041" s="5" t="inlineStr">
        <is>
          <t>CCAJ-LP02/41/2023</t>
        </is>
      </c>
      <c r="B1041" s="6" t="n">
        <v>44954.7185865625</v>
      </c>
      <c r="C1041" s="5" t="inlineStr">
        <is>
          <t>3884 RIBANA RUTH REA RUEDA</t>
        </is>
      </c>
      <c r="D1041" s="15" t="n">
        <v>451232636165</v>
      </c>
      <c r="E1041" s="8" t="inlineStr">
        <is>
          <t>BISA-100070022</t>
        </is>
      </c>
      <c r="H1041" s="9" t="n">
        <v>37344.35</v>
      </c>
      <c r="I1041" s="5" t="inlineStr">
        <is>
          <t>DEPÓSITO BANCARIO</t>
        </is>
      </c>
      <c r="J1041" s="5" t="inlineStr">
        <is>
          <t>2464 LUIS FERNANDO GUEVARA PECA</t>
        </is>
      </c>
    </row>
    <row r="1042">
      <c r="A1042" s="5" t="inlineStr">
        <is>
          <t>CCAJ-LP02/41/2023</t>
        </is>
      </c>
      <c r="B1042" s="6" t="n">
        <v>44954.7185865625</v>
      </c>
      <c r="C1042" s="5" t="inlineStr">
        <is>
          <t>3884 RIBANA RUTH REA RUEDA</t>
        </is>
      </c>
      <c r="D1042" s="15" t="n">
        <v>451232636166</v>
      </c>
      <c r="E1042" s="8" t="inlineStr">
        <is>
          <t>BISA-100070022</t>
        </is>
      </c>
      <c r="H1042" s="9" t="n">
        <v>32830.72</v>
      </c>
      <c r="I1042" s="5" t="inlineStr">
        <is>
          <t>DEPÓSITO BANCARIO</t>
        </is>
      </c>
      <c r="J1042" s="5" t="inlineStr">
        <is>
          <t>2464 LUIS FERNANDO GUEVARA PECA</t>
        </is>
      </c>
    </row>
    <row r="1043">
      <c r="A1043" s="5" t="inlineStr">
        <is>
          <t>CCAJ-LP02/41/2023</t>
        </is>
      </c>
      <c r="B1043" s="6" t="n">
        <v>44954.7185865625</v>
      </c>
      <c r="C1043" s="5" t="inlineStr">
        <is>
          <t>3884 RIBANA RUTH REA RUEDA</t>
        </is>
      </c>
      <c r="D1043" s="15" t="n">
        <v>451232636167</v>
      </c>
      <c r="E1043" s="8" t="inlineStr">
        <is>
          <t>BISA-100070022</t>
        </is>
      </c>
      <c r="H1043" s="9" t="n">
        <v>34581.1</v>
      </c>
      <c r="I1043" s="5" t="inlineStr">
        <is>
          <t>DEPÓSITO BANCARIO</t>
        </is>
      </c>
      <c r="J1043" s="5" t="inlineStr">
        <is>
          <t>2464 LUIS FERNANDO GUEVARA PECA</t>
        </is>
      </c>
    </row>
    <row r="1044">
      <c r="A1044" s="5" t="inlineStr">
        <is>
          <t>CCAJ-LP02/41/2023</t>
        </is>
      </c>
      <c r="B1044" s="6" t="n">
        <v>44954.7185865625</v>
      </c>
      <c r="C1044" s="5" t="inlineStr">
        <is>
          <t>3884 RIBANA RUTH REA RUEDA</t>
        </is>
      </c>
      <c r="D1044" s="15" t="n">
        <v>45133135198</v>
      </c>
      <c r="E1044" s="8" t="inlineStr">
        <is>
          <t>BISA-100070022</t>
        </is>
      </c>
      <c r="H1044" s="9" t="n">
        <v>1340</v>
      </c>
      <c r="I1044" s="5" t="inlineStr">
        <is>
          <t>DEPÓSITO BANCARIO</t>
        </is>
      </c>
      <c r="J1044" s="5" t="inlineStr">
        <is>
          <t>2464 LUIS FERNANDO GUEVARA PECA</t>
        </is>
      </c>
    </row>
    <row r="1045">
      <c r="A1045" s="5" t="inlineStr">
        <is>
          <t>CCAJ-LP02/41/2023</t>
        </is>
      </c>
      <c r="B1045" s="6" t="n">
        <v>44954.7185865625</v>
      </c>
      <c r="C1045" s="5" t="inlineStr">
        <is>
          <t>3884 RIBANA RUTH REA RUEDA</t>
        </is>
      </c>
      <c r="D1045" s="15" t="n">
        <v>45143502640</v>
      </c>
      <c r="E1045" s="8" t="inlineStr">
        <is>
          <t>BISA-100070022</t>
        </is>
      </c>
      <c r="H1045" s="9" t="n">
        <v>1089</v>
      </c>
      <c r="I1045" s="5" t="inlineStr">
        <is>
          <t>DEPÓSITO BANCARIO</t>
        </is>
      </c>
      <c r="J1045" s="5" t="inlineStr">
        <is>
          <t>2464 LUIS FERNANDO GUEVARA PECA</t>
        </is>
      </c>
    </row>
    <row r="1046">
      <c r="A1046" s="5" t="inlineStr">
        <is>
          <t>CCAJ-LP02/41/2023</t>
        </is>
      </c>
      <c r="B1046" s="6" t="n">
        <v>44954.7185865625</v>
      </c>
      <c r="C1046" s="5" t="inlineStr">
        <is>
          <t>3884 RIBANA RUTH REA RUEDA</t>
        </is>
      </c>
      <c r="D1046" s="7" t="n">
        <v>203980</v>
      </c>
      <c r="E1046" s="8" t="inlineStr">
        <is>
          <t>BISA-100070022</t>
        </is>
      </c>
      <c r="H1046" s="9" t="n">
        <v>18921.4</v>
      </c>
      <c r="I1046" s="5" t="inlineStr">
        <is>
          <t>DEPÓSITO BANCARIO</t>
        </is>
      </c>
      <c r="J1046" s="5" t="inlineStr">
        <is>
          <t>4190 JESUS FELCY MENDOZA CAHUANA</t>
        </is>
      </c>
    </row>
    <row r="1047">
      <c r="A1047" s="5" t="inlineStr">
        <is>
          <t>CCAJ-LP02/41/2023</t>
        </is>
      </c>
      <c r="B1047" s="6" t="n">
        <v>44954.7185865625</v>
      </c>
      <c r="C1047" s="5" t="inlineStr">
        <is>
          <t>3884 RIBANA RUTH REA RUEDA</t>
        </is>
      </c>
      <c r="D1047" s="7" t="n">
        <v>140179</v>
      </c>
      <c r="E1047" s="8" t="inlineStr">
        <is>
          <t>BISA-100070022</t>
        </is>
      </c>
      <c r="H1047" s="9" t="n">
        <v>7700</v>
      </c>
      <c r="I1047" s="5" t="inlineStr">
        <is>
          <t>DEPÓSITO BANCARIO</t>
        </is>
      </c>
      <c r="J1047" s="5" t="inlineStr">
        <is>
          <t>4276 CARLOS MARCELO REQUENA TERAN</t>
        </is>
      </c>
    </row>
    <row r="1048">
      <c r="A1048" s="11" t="inlineStr">
        <is>
          <t>SAP</t>
        </is>
      </c>
      <c r="B1048" s="3" t="n"/>
      <c r="C1048" s="3" t="n"/>
      <c r="D1048" s="7" t="n"/>
      <c r="E1048" s="8" t="n"/>
      <c r="H1048" s="9" t="n"/>
      <c r="I1048" s="5" t="n"/>
      <c r="J1048" s="8" t="n"/>
    </row>
    <row r="1049">
      <c r="A1049" s="13" t="inlineStr">
        <is>
          <t>FECHA</t>
        </is>
      </c>
      <c r="B1049" s="13" t="inlineStr">
        <is>
          <t>CIERRE DE CAJA</t>
        </is>
      </c>
      <c r="C1049" s="13" t="inlineStr">
        <is>
          <t>IMPORTE</t>
        </is>
      </c>
      <c r="D1049" s="7" t="n"/>
      <c r="E1049" s="8" t="n"/>
      <c r="H1049" s="9" t="n"/>
      <c r="I1049" s="5" t="n"/>
      <c r="J1049" s="8" t="n"/>
    </row>
    <row r="1050">
      <c r="A1050" s="34" t="inlineStr">
        <is>
          <t>TODOS FUERON DEPOSITOS</t>
        </is>
      </c>
      <c r="B1050" s="26" t="n"/>
    </row>
    <row r="1051"/>
    <row r="1052">
      <c r="A1052" s="1" t="inlineStr">
        <is>
          <t>Cierre Caja</t>
        </is>
      </c>
      <c r="B1052" s="2" t="n"/>
      <c r="C1052" s="2" t="n"/>
      <c r="D1052" s="2" t="n"/>
      <c r="E1052" s="2" t="n"/>
      <c r="F1052" s="2" t="n"/>
      <c r="G1052" s="2" t="n"/>
      <c r="H1052" s="2" t="n"/>
      <c r="I1052" s="2" t="n"/>
      <c r="J1052" s="2" t="n"/>
    </row>
    <row r="1053">
      <c r="A1053" s="3" t="inlineStr">
        <is>
          <t>Del 30/01/2023</t>
        </is>
      </c>
      <c r="B1053" s="2" t="n"/>
      <c r="C1053" s="2" t="n"/>
      <c r="D1053" s="2" t="n"/>
      <c r="E1053" s="2" t="n"/>
      <c r="F1053" s="2" t="n"/>
      <c r="G1053" s="2" t="n"/>
      <c r="H1053" s="2" t="n"/>
      <c r="I1053" s="2" t="n"/>
      <c r="J1053" s="2" t="n"/>
    </row>
    <row r="1054">
      <c r="A1054" s="74" t="inlineStr">
        <is>
          <t>Cierre Caja</t>
        </is>
      </c>
      <c r="B1054" s="74" t="inlineStr">
        <is>
          <t>Fecha</t>
        </is>
      </c>
      <c r="C1054" s="74" t="inlineStr">
        <is>
          <t>Cajero</t>
        </is>
      </c>
      <c r="D1054" s="74" t="inlineStr">
        <is>
          <t>Nro Voucher</t>
        </is>
      </c>
      <c r="E1054" s="74" t="inlineStr">
        <is>
          <t>Nro Cuenta</t>
        </is>
      </c>
      <c r="F1054" s="74" t="inlineStr">
        <is>
          <t>Tipo Ingreso</t>
        </is>
      </c>
      <c r="G1054" s="75" t="n"/>
      <c r="H1054" s="76" t="n"/>
      <c r="I1054" s="74" t="inlineStr">
        <is>
          <t>TIPO DE INGRESO</t>
        </is>
      </c>
      <c r="J1054" s="74" t="inlineStr">
        <is>
          <t>Cobrador</t>
        </is>
      </c>
    </row>
    <row r="1055">
      <c r="A1055" s="77" t="n"/>
      <c r="B1055" s="77" t="n"/>
      <c r="C1055" s="77" t="n"/>
      <c r="D1055" s="77" t="n"/>
      <c r="E1055" s="77" t="n"/>
      <c r="F1055" s="4" t="inlineStr">
        <is>
          <t>EFECTIVO</t>
        </is>
      </c>
      <c r="G1055" s="4" t="inlineStr">
        <is>
          <t>CHEQUE</t>
        </is>
      </c>
      <c r="H1055" s="4" t="inlineStr">
        <is>
          <t>TRANSFERENCIA</t>
        </is>
      </c>
      <c r="I1055" s="77" t="n"/>
      <c r="J1055" s="77" t="n"/>
    </row>
    <row r="1056">
      <c r="A1056" s="5" t="inlineStr">
        <is>
          <t>CCAJ-LP02/42/2023</t>
        </is>
      </c>
      <c r="B1056" s="6" t="n">
        <v>44956.5389013426</v>
      </c>
      <c r="C1056" s="5" t="inlineStr">
        <is>
          <t>3884 RIBANA RUTH REA RUEDA</t>
        </is>
      </c>
      <c r="D1056" s="7" t="n"/>
      <c r="E1056" s="8" t="n"/>
      <c r="F1056" s="9" t="n">
        <v>17319.2</v>
      </c>
      <c r="I1056" s="10" t="inlineStr">
        <is>
          <t>EFECTIVO</t>
        </is>
      </c>
      <c r="J1056" s="5" t="inlineStr">
        <is>
          <t>266 SANTIAGO MACHACA CALCINA</t>
        </is>
      </c>
    </row>
    <row r="1057">
      <c r="A1057" s="5" t="inlineStr">
        <is>
          <t>CCAJ-LP02/42/2023</t>
        </is>
      </c>
      <c r="B1057" s="6" t="n">
        <v>44956.5389013426</v>
      </c>
      <c r="C1057" s="5" t="inlineStr">
        <is>
          <t>3884 RIBANA RUTH REA RUEDA</t>
        </is>
      </c>
      <c r="D1057" s="7" t="n"/>
      <c r="E1057" s="8" t="n"/>
      <c r="F1057" s="9" t="n">
        <v>10100.6</v>
      </c>
      <c r="I1057" s="10" t="inlineStr">
        <is>
          <t>EFECTIVO</t>
        </is>
      </c>
      <c r="J1057" s="8" t="inlineStr">
        <is>
          <t>304 ALFREDO MENDOZA APAZA</t>
        </is>
      </c>
    </row>
    <row r="1058">
      <c r="A1058" s="5" t="inlineStr">
        <is>
          <t>CCAJ-LP02/42/2023</t>
        </is>
      </c>
      <c r="B1058" s="6" t="n">
        <v>44956.5389013426</v>
      </c>
      <c r="C1058" s="5" t="inlineStr">
        <is>
          <t>3884 RIBANA RUTH REA RUEDA</t>
        </is>
      </c>
      <c r="D1058" s="7" t="n"/>
      <c r="E1058" s="8" t="n"/>
      <c r="F1058" s="9" t="n">
        <v>26590.9</v>
      </c>
      <c r="I1058" s="10" t="inlineStr">
        <is>
          <t>EFECTIVO</t>
        </is>
      </c>
      <c r="J1058" s="5" t="inlineStr">
        <is>
          <t>331 CARLOS ALFREDO GUTIERREZ HUANCA</t>
        </is>
      </c>
    </row>
    <row r="1059">
      <c r="A1059" s="5" t="inlineStr">
        <is>
          <t>CCAJ-LP02/42/2023</t>
        </is>
      </c>
      <c r="B1059" s="6" t="n">
        <v>44956.5389013426</v>
      </c>
      <c r="C1059" s="5" t="inlineStr">
        <is>
          <t>3884 RIBANA RUTH REA RUEDA</t>
        </is>
      </c>
      <c r="D1059" s="7" t="n"/>
      <c r="E1059" s="8" t="n"/>
      <c r="F1059" s="9" t="n">
        <v>5981.1</v>
      </c>
      <c r="I1059" s="10" t="inlineStr">
        <is>
          <t>EFECTIVO</t>
        </is>
      </c>
      <c r="J1059" s="5" t="inlineStr">
        <is>
          <t>584 FREDDY FEDERICO FLORES MARIN</t>
        </is>
      </c>
    </row>
    <row r="1060">
      <c r="A1060" s="5" t="inlineStr">
        <is>
          <t>CCAJ-LP02/42/2023</t>
        </is>
      </c>
      <c r="B1060" s="6" t="n">
        <v>44956.5389013426</v>
      </c>
      <c r="C1060" s="5" t="inlineStr">
        <is>
          <t>3884 RIBANA RUTH REA RUEDA</t>
        </is>
      </c>
      <c r="D1060" s="7" t="n"/>
      <c r="E1060" s="8" t="n"/>
      <c r="F1060" s="9" t="n">
        <v>13333.4</v>
      </c>
      <c r="I1060" s="10" t="inlineStr">
        <is>
          <t>EFECTIVO</t>
        </is>
      </c>
      <c r="J1060" s="5" t="inlineStr">
        <is>
          <t>1116 VLADIMIR FRANZ ATAHUACHI RODRIGUEZ</t>
        </is>
      </c>
    </row>
    <row r="1061">
      <c r="A1061" s="5" t="inlineStr">
        <is>
          <t>CCAJ-LP02/42/2023</t>
        </is>
      </c>
      <c r="B1061" s="6" t="n">
        <v>44956.5389013426</v>
      </c>
      <c r="C1061" s="5" t="inlineStr">
        <is>
          <t>3884 RIBANA RUTH REA RUEDA</t>
        </is>
      </c>
      <c r="D1061" s="7" t="n"/>
      <c r="E1061" s="8" t="n"/>
      <c r="F1061" s="9" t="n">
        <v>17769.9</v>
      </c>
      <c r="I1061" s="10" t="inlineStr">
        <is>
          <t>EFECTIVO</t>
        </is>
      </c>
      <c r="J1061" s="5" t="inlineStr">
        <is>
          <t>1180 JAIME RAMIRO CHACON PAREDES</t>
        </is>
      </c>
    </row>
    <row r="1062">
      <c r="A1062" s="5" t="inlineStr">
        <is>
          <t>CCAJ-LP02/42/2023</t>
        </is>
      </c>
      <c r="B1062" s="6" t="n">
        <v>44956.5389013426</v>
      </c>
      <c r="C1062" s="5" t="inlineStr">
        <is>
          <t>3884 RIBANA RUTH REA RUEDA</t>
        </is>
      </c>
      <c r="D1062" s="7" t="n"/>
      <c r="E1062" s="8" t="n"/>
      <c r="F1062" s="9" t="n">
        <v>116601.3</v>
      </c>
      <c r="I1062" s="10" t="inlineStr">
        <is>
          <t>EFECTIVO</t>
        </is>
      </c>
      <c r="J1062" s="5" t="inlineStr">
        <is>
          <t>2309 FERNANDO POMA ESCOBAR</t>
        </is>
      </c>
    </row>
    <row r="1063">
      <c r="A1063" s="5" t="inlineStr">
        <is>
          <t>CCAJ-LP02/42/2023</t>
        </is>
      </c>
      <c r="B1063" s="6" t="n">
        <v>44956.5389013426</v>
      </c>
      <c r="C1063" s="5" t="inlineStr">
        <is>
          <t>3884 RIBANA RUTH REA RUEDA</t>
        </is>
      </c>
      <c r="D1063" s="7" t="n"/>
      <c r="E1063" s="8" t="n"/>
      <c r="F1063" s="9" t="n">
        <v>8823.700000000001</v>
      </c>
      <c r="I1063" s="10" t="inlineStr">
        <is>
          <t>EFECTIVO</t>
        </is>
      </c>
      <c r="J1063" s="5" t="inlineStr">
        <is>
          <t>3052 JUAN JOSE MACHACA TORREZ</t>
        </is>
      </c>
    </row>
    <row r="1064">
      <c r="A1064" s="5" t="inlineStr">
        <is>
          <t>CCAJ-LP02/42/2023</t>
        </is>
      </c>
      <c r="B1064" s="6" t="n">
        <v>44956.5389013426</v>
      </c>
      <c r="C1064" s="5" t="inlineStr">
        <is>
          <t>3884 RIBANA RUTH REA RUEDA</t>
        </is>
      </c>
      <c r="D1064" s="7" t="n"/>
      <c r="E1064" s="8" t="n"/>
      <c r="F1064" s="9" t="n">
        <v>15899.8</v>
      </c>
      <c r="I1064" s="10" t="inlineStr">
        <is>
          <t>EFECTIVO</t>
        </is>
      </c>
      <c r="J1064" s="8" t="inlineStr">
        <is>
          <t>2597 JOSE MAIDANA LP - T01</t>
        </is>
      </c>
    </row>
    <row r="1065">
      <c r="A1065" s="5" t="inlineStr">
        <is>
          <t>CCAJ-LP02/42/2023</t>
        </is>
      </c>
      <c r="B1065" s="6" t="n">
        <v>44956.5389013426</v>
      </c>
      <c r="C1065" s="5" t="inlineStr">
        <is>
          <t>3884 RIBANA RUTH REA RUEDA</t>
        </is>
      </c>
      <c r="D1065" s="7" t="n"/>
      <c r="E1065" s="8" t="n"/>
      <c r="F1065" s="9" t="n">
        <v>6471.5</v>
      </c>
      <c r="I1065" s="10" t="inlineStr">
        <is>
          <t>EFECTIVO</t>
        </is>
      </c>
      <c r="J1065" s="8" t="inlineStr">
        <is>
          <t>2597 JOSE MAIDANA LP - T04</t>
        </is>
      </c>
    </row>
    <row r="1066">
      <c r="A1066" s="5" t="inlineStr">
        <is>
          <t>CCAJ-LP02/42/2023</t>
        </is>
      </c>
      <c r="B1066" s="6" t="n">
        <v>44956.5389013426</v>
      </c>
      <c r="C1066" s="5" t="inlineStr">
        <is>
          <t>3884 RIBANA RUTH REA RUEDA</t>
        </is>
      </c>
      <c r="D1066" s="7" t="n"/>
      <c r="E1066" s="8" t="n"/>
      <c r="F1066" s="9" t="n">
        <v>9205.299999999999</v>
      </c>
      <c r="I1066" s="10" t="inlineStr">
        <is>
          <t>EFECTIVO</t>
        </is>
      </c>
      <c r="J1066" s="8" t="inlineStr">
        <is>
          <t>2597 JOSE MAIDANA LP - T05</t>
        </is>
      </c>
    </row>
    <row r="1067">
      <c r="A1067" s="11" t="inlineStr">
        <is>
          <t>SAP</t>
        </is>
      </c>
      <c r="B1067" s="3" t="n"/>
      <c r="C1067" s="3" t="n"/>
      <c r="D1067" s="7" t="n"/>
      <c r="E1067" s="8" t="n"/>
      <c r="F1067" s="31">
        <f>SUM(F1056:G1066)</f>
        <v/>
      </c>
      <c r="G1067" s="9" t="n"/>
      <c r="I1067" s="10" t="n"/>
      <c r="J1067" s="8" t="n"/>
    </row>
    <row r="1068" ht="15.75" customHeight="1">
      <c r="A1068" s="13" t="inlineStr">
        <is>
          <t>FECHA</t>
        </is>
      </c>
      <c r="B1068" s="13" t="inlineStr">
        <is>
          <t>CIERRE DE CAJA</t>
        </is>
      </c>
      <c r="C1068" s="13" t="inlineStr">
        <is>
          <t>IMPORTE</t>
        </is>
      </c>
      <c r="D1068" s="14" t="n">
        <v>112673778</v>
      </c>
      <c r="E1068" s="8" t="n"/>
      <c r="G1068" s="9" t="n"/>
      <c r="I1068" s="10" t="n"/>
      <c r="J1068" s="8" t="n"/>
    </row>
    <row r="1069">
      <c r="A1069" s="5" t="n"/>
      <c r="B1069" s="6" t="n"/>
      <c r="C1069" s="5" t="n"/>
      <c r="D1069" s="7" t="n"/>
      <c r="E1069" s="8" t="n"/>
      <c r="G1069" s="9" t="n"/>
      <c r="I1069" s="10" t="n"/>
      <c r="J1069" s="8" t="n"/>
    </row>
    <row r="1070">
      <c r="A1070" s="5" t="n"/>
      <c r="B1070" s="6" t="n"/>
      <c r="C1070" s="5" t="n"/>
      <c r="D1070" s="7" t="n"/>
      <c r="E1070" s="8" t="n"/>
      <c r="G1070" s="9" t="n"/>
      <c r="I1070" s="10" t="n"/>
      <c r="J1070" s="8" t="n"/>
    </row>
    <row r="1071">
      <c r="A1071" s="5" t="inlineStr">
        <is>
          <t>CCAJ-LP02/43/202</t>
        </is>
      </c>
      <c r="B1071" s="6" t="n">
        <v>44956.87093736111</v>
      </c>
      <c r="C1071" s="5" t="inlineStr">
        <is>
          <t>3884 RIBANA RUTH REA RUEDA</t>
        </is>
      </c>
      <c r="D1071" s="15" t="n">
        <v>517173404296</v>
      </c>
      <c r="E1071" s="8" t="inlineStr">
        <is>
          <t>BISA-100070022</t>
        </is>
      </c>
      <c r="H1071" s="9" t="n">
        <v>369.6</v>
      </c>
      <c r="I1071" s="5" t="inlineStr">
        <is>
          <t>DEPÓSITO BANCARIO</t>
        </is>
      </c>
      <c r="J1071" s="5" t="inlineStr">
        <is>
          <t>2464 LUIS FERNANDO GUEVARA PECA</t>
        </is>
      </c>
    </row>
    <row r="1072">
      <c r="A1072" s="5" t="inlineStr">
        <is>
          <t>CCAJ-LP02/43/2023</t>
        </is>
      </c>
      <c r="B1072" s="6" t="n">
        <v>44956.87093736111</v>
      </c>
      <c r="C1072" s="5" t="inlineStr">
        <is>
          <t>3884 RIBANA RUTH REA RUEDA</t>
        </is>
      </c>
      <c r="D1072" s="15" t="n">
        <v>45123268867</v>
      </c>
      <c r="E1072" s="8" t="inlineStr">
        <is>
          <t>BISA-100070022</t>
        </is>
      </c>
      <c r="H1072" s="9" t="n">
        <v>334.6</v>
      </c>
      <c r="I1072" s="5" t="inlineStr">
        <is>
          <t>DEPÓSITO BANCARIO</t>
        </is>
      </c>
      <c r="J1072" s="5" t="inlineStr">
        <is>
          <t>4276 CARLOS MARCELO REQUENA TERAN</t>
        </is>
      </c>
    </row>
    <row r="1073">
      <c r="A1073" s="5" t="inlineStr">
        <is>
          <t>CCAJ-LP02/43/2023</t>
        </is>
      </c>
      <c r="B1073" s="6" t="n">
        <v>44956.87093736111</v>
      </c>
      <c r="C1073" s="5" t="inlineStr">
        <is>
          <t>3884 RIBANA RUTH REA RUEDA</t>
        </is>
      </c>
      <c r="D1073" s="15" t="n">
        <v>51717340429</v>
      </c>
      <c r="E1073" s="8" t="inlineStr">
        <is>
          <t>BISA-100070022</t>
        </is>
      </c>
      <c r="H1073" s="9" t="n">
        <v>498.96</v>
      </c>
      <c r="I1073" s="5" t="inlineStr">
        <is>
          <t>DEPÓSITO BANCARIO</t>
        </is>
      </c>
      <c r="J1073" s="5" t="inlineStr">
        <is>
          <t>2464 LUIS FERNANDO GUEVARA PECA</t>
        </is>
      </c>
    </row>
    <row r="1074">
      <c r="A1074" s="5" t="inlineStr">
        <is>
          <t>CCAJ-LP02/43/2023</t>
        </is>
      </c>
      <c r="B1074" s="6" t="n">
        <v>44956.87093736111</v>
      </c>
      <c r="C1074" s="5" t="inlineStr">
        <is>
          <t>3884 RIBANA RUTH REA RUEDA</t>
        </is>
      </c>
      <c r="D1074" s="15" t="n">
        <v>517173404291</v>
      </c>
      <c r="E1074" s="8" t="inlineStr">
        <is>
          <t>BISA-100070022</t>
        </is>
      </c>
      <c r="H1074" s="9" t="n">
        <v>1362.66</v>
      </c>
      <c r="I1074" s="5" t="inlineStr">
        <is>
          <t>DEPÓSITO BANCARIO</t>
        </is>
      </c>
      <c r="J1074" s="5" t="inlineStr">
        <is>
          <t>2464 LUIS FERNANDO GUEVARA PECA</t>
        </is>
      </c>
    </row>
    <row r="1075">
      <c r="A1075" s="5" t="inlineStr">
        <is>
          <t>CCAJ-LP02/43/2023</t>
        </is>
      </c>
      <c r="B1075" s="6" t="n">
        <v>44956.87093736111</v>
      </c>
      <c r="C1075" s="5" t="inlineStr">
        <is>
          <t>3884 RIBANA RUTH REA RUEDA</t>
        </is>
      </c>
      <c r="D1075" s="15" t="n">
        <v>517173404292</v>
      </c>
      <c r="E1075" s="8" t="inlineStr">
        <is>
          <t>BISA-100070022</t>
        </is>
      </c>
      <c r="H1075" s="9" t="n">
        <v>244.74</v>
      </c>
      <c r="I1075" s="5" t="inlineStr">
        <is>
          <t>DEPÓSITO BANCARIO</t>
        </is>
      </c>
      <c r="J1075" s="5" t="inlineStr">
        <is>
          <t>2464 LUIS FERNANDO GUEVARA PECA</t>
        </is>
      </c>
    </row>
    <row r="1076">
      <c r="A1076" s="5" t="inlineStr">
        <is>
          <t>CCAJ-LP02/43/2023</t>
        </is>
      </c>
      <c r="B1076" s="6" t="n">
        <v>44956.87093736111</v>
      </c>
      <c r="C1076" s="5" t="inlineStr">
        <is>
          <t>3884 RIBANA RUTH REA RUEDA</t>
        </is>
      </c>
      <c r="D1076" s="15" t="n">
        <v>517173404293</v>
      </c>
      <c r="E1076" s="8" t="inlineStr">
        <is>
          <t>BISA-100070022</t>
        </is>
      </c>
      <c r="H1076" s="9" t="n">
        <v>96</v>
      </c>
      <c r="I1076" s="5" t="inlineStr">
        <is>
          <t>DEPÓSITO BANCARIO</t>
        </is>
      </c>
      <c r="J1076" s="5" t="inlineStr">
        <is>
          <t>2464 LUIS FERNANDO GUEVARA PECA</t>
        </is>
      </c>
    </row>
    <row r="1077">
      <c r="A1077" s="5" t="inlineStr">
        <is>
          <t>CCAJ-LP02/43/2023</t>
        </is>
      </c>
      <c r="B1077" s="6" t="n">
        <v>44956.87093736111</v>
      </c>
      <c r="C1077" s="5" t="inlineStr">
        <is>
          <t>3884 RIBANA RUTH REA RUEDA</t>
        </is>
      </c>
      <c r="D1077" s="15" t="n">
        <v>517173404294</v>
      </c>
      <c r="E1077" s="8" t="inlineStr">
        <is>
          <t>BISA-100070022</t>
        </is>
      </c>
      <c r="H1077" s="9" t="n">
        <v>571.02</v>
      </c>
      <c r="I1077" s="5" t="inlineStr">
        <is>
          <t>DEPÓSITO BANCARIO</t>
        </is>
      </c>
      <c r="J1077" s="5" t="inlineStr">
        <is>
          <t>2464 LUIS FERNANDO GUEVARA PECA</t>
        </is>
      </c>
    </row>
    <row r="1078">
      <c r="A1078" s="5" t="inlineStr">
        <is>
          <t>CCAJ-LP02/43/2023</t>
        </is>
      </c>
      <c r="B1078" s="6" t="n">
        <v>44956.87093736111</v>
      </c>
      <c r="C1078" s="5" t="inlineStr">
        <is>
          <t>3884 RIBANA RUTH REA RUEDA</t>
        </is>
      </c>
      <c r="D1078" s="15" t="n">
        <v>517173404295</v>
      </c>
      <c r="E1078" s="8" t="inlineStr">
        <is>
          <t>BISA-100070022</t>
        </is>
      </c>
      <c r="H1078" s="9" t="n">
        <v>431.82</v>
      </c>
      <c r="I1078" s="5" t="inlineStr">
        <is>
          <t>DEPÓSITO BANCARIO</t>
        </is>
      </c>
      <c r="J1078" s="5" t="inlineStr">
        <is>
          <t>2464 LUIS FERNANDO GUEVARA PECA</t>
        </is>
      </c>
    </row>
    <row r="1079">
      <c r="A1079" s="5" t="inlineStr">
        <is>
          <t>CCAJ-LP02/43/2023</t>
        </is>
      </c>
      <c r="B1079" s="6" t="n">
        <v>44956.87093736111</v>
      </c>
      <c r="C1079" s="5" t="inlineStr">
        <is>
          <t>3884 RIBANA RUTH REA RUEDA</t>
        </is>
      </c>
      <c r="D1079" s="15" t="n">
        <v>517173404297</v>
      </c>
      <c r="E1079" s="8" t="inlineStr">
        <is>
          <t>BISA-100070022</t>
        </is>
      </c>
      <c r="H1079" s="9" t="n">
        <v>196.68</v>
      </c>
      <c r="I1079" s="5" t="inlineStr">
        <is>
          <t>DEPÓSITO BANCARIO</t>
        </is>
      </c>
      <c r="J1079" s="5" t="inlineStr">
        <is>
          <t>2464 LUIS FERNANDO GUEVARA PECA</t>
        </is>
      </c>
    </row>
    <row r="1080">
      <c r="A1080" s="5" t="inlineStr">
        <is>
          <t>CCAJ-LP02/43/2023</t>
        </is>
      </c>
      <c r="B1080" s="6" t="n">
        <v>44956.87093736111</v>
      </c>
      <c r="C1080" s="5" t="inlineStr">
        <is>
          <t>3884 RIBANA RUTH REA RUEDA</t>
        </is>
      </c>
      <c r="D1080" s="15" t="n">
        <v>51717337719</v>
      </c>
      <c r="E1080" s="8" t="inlineStr">
        <is>
          <t>BISA-100070022</t>
        </is>
      </c>
      <c r="H1080" s="9" t="n">
        <v>174.18</v>
      </c>
      <c r="I1080" s="5" t="inlineStr">
        <is>
          <t>DEPÓSITO BANCARIO</t>
        </is>
      </c>
      <c r="J1080" s="5" t="inlineStr">
        <is>
          <t>2464 LUIS FERNANDO GUEVARA PECA</t>
        </is>
      </c>
    </row>
    <row r="1081">
      <c r="A1081" s="5" t="inlineStr">
        <is>
          <t>CCAJ-LP02/43/2023</t>
        </is>
      </c>
      <c r="B1081" s="6" t="n">
        <v>44956.87093736111</v>
      </c>
      <c r="C1081" s="5" t="inlineStr">
        <is>
          <t>3884 RIBANA RUTH REA RUEDA</t>
        </is>
      </c>
      <c r="D1081" s="15" t="n">
        <v>517173377191</v>
      </c>
      <c r="E1081" s="8" t="inlineStr">
        <is>
          <t>BISA-100070022</t>
        </is>
      </c>
      <c r="H1081" s="9" t="n">
        <v>9805.389999999999</v>
      </c>
      <c r="I1081" s="5" t="inlineStr">
        <is>
          <t>DEPÓSITO BANCARIO</t>
        </is>
      </c>
      <c r="J1081" s="5" t="inlineStr">
        <is>
          <t>2464 LUIS FERNANDO GUEVARA PECA</t>
        </is>
      </c>
    </row>
    <row r="1082">
      <c r="A1082" s="5" t="inlineStr">
        <is>
          <t>CCAJ-LP02/43/2023</t>
        </is>
      </c>
      <c r="B1082" s="6" t="n">
        <v>44956.87093736111</v>
      </c>
      <c r="C1082" s="5" t="inlineStr">
        <is>
          <t>3884 RIBANA RUTH REA RUEDA</t>
        </is>
      </c>
      <c r="D1082" s="7" t="n">
        <v>36690551</v>
      </c>
      <c r="E1082" s="5" t="inlineStr">
        <is>
          <t>BANCO UNION-10000020161539</t>
        </is>
      </c>
      <c r="H1082" s="9" t="n">
        <v>43000</v>
      </c>
      <c r="I1082" s="5" t="inlineStr">
        <is>
          <t>DEPÓSITO BANCARIO</t>
        </is>
      </c>
      <c r="J1082" s="5" t="inlineStr">
        <is>
          <t>2464 LUIS FERNANDO GUEVARA PECA</t>
        </is>
      </c>
    </row>
    <row r="1083">
      <c r="A1083" s="5" t="inlineStr">
        <is>
          <t>CCAJ-LP02/43/2023</t>
        </is>
      </c>
      <c r="B1083" s="6" t="n">
        <v>44956.87093736111</v>
      </c>
      <c r="C1083" s="5" t="inlineStr">
        <is>
          <t>3884 RIBANA RUTH REA RUEDA</t>
        </is>
      </c>
      <c r="D1083" s="15" t="n">
        <v>45173197141</v>
      </c>
      <c r="E1083" s="8" t="inlineStr">
        <is>
          <t>BISA-100070022</t>
        </is>
      </c>
      <c r="H1083" s="9" t="n">
        <v>107.5</v>
      </c>
      <c r="I1083" s="5" t="inlineStr">
        <is>
          <t>DEPÓSITO BANCARIO</t>
        </is>
      </c>
      <c r="J1083" s="5" t="inlineStr">
        <is>
          <t>2464 LUIS FERNANDO GUEVARA PECA</t>
        </is>
      </c>
    </row>
    <row r="1084">
      <c r="A1084" s="5" t="inlineStr">
        <is>
          <t>CCAJ-LP02/43/2023</t>
        </is>
      </c>
      <c r="B1084" s="6" t="n">
        <v>44956.87093736111</v>
      </c>
      <c r="C1084" s="5" t="inlineStr">
        <is>
          <t>3884 RIBANA RUTH REA RUEDA</t>
        </is>
      </c>
      <c r="D1084" s="15" t="n">
        <v>45123269832</v>
      </c>
      <c r="E1084" s="8" t="inlineStr">
        <is>
          <t>BISA-100070022</t>
        </is>
      </c>
      <c r="H1084" s="9" t="n">
        <v>3492</v>
      </c>
      <c r="I1084" s="5" t="inlineStr">
        <is>
          <t>DEPÓSITO BANCARIO</t>
        </is>
      </c>
      <c r="J1084" s="5" t="inlineStr">
        <is>
          <t>2464 LUIS FERNANDO GUEVARA PECA</t>
        </is>
      </c>
    </row>
    <row r="1085">
      <c r="A1085" s="5" t="inlineStr">
        <is>
          <t>CCAJ-LP02/43/2023</t>
        </is>
      </c>
      <c r="B1085" s="6" t="n">
        <v>44956.87093736111</v>
      </c>
      <c r="C1085" s="5" t="inlineStr">
        <is>
          <t>3884 RIBANA RUTH REA RUEDA</t>
        </is>
      </c>
      <c r="D1085" s="15" t="n">
        <v>51117504196</v>
      </c>
      <c r="E1085" s="8" t="inlineStr">
        <is>
          <t>BISA-100070022</t>
        </is>
      </c>
      <c r="H1085" s="9" t="n">
        <v>11084.99</v>
      </c>
      <c r="I1085" s="5" t="inlineStr">
        <is>
          <t>DEPÓSITO BANCARIO</t>
        </is>
      </c>
      <c r="J1085" s="5" t="inlineStr">
        <is>
          <t>2464 LUIS FERNANDO GUEVARA PECA</t>
        </is>
      </c>
    </row>
    <row r="1086">
      <c r="A1086" s="5" t="inlineStr">
        <is>
          <t>CCAJ-LP02/43/2023</t>
        </is>
      </c>
      <c r="B1086" s="6" t="n">
        <v>44956.87093736111</v>
      </c>
      <c r="C1086" s="5" t="inlineStr">
        <is>
          <t>3884 RIBANA RUTH REA RUEDA</t>
        </is>
      </c>
      <c r="D1086" s="15" t="n">
        <v>45163224695</v>
      </c>
      <c r="E1086" s="8" t="inlineStr">
        <is>
          <t>BISA-100070022</t>
        </is>
      </c>
      <c r="H1086" s="9" t="n">
        <v>371</v>
      </c>
      <c r="I1086" s="5" t="inlineStr">
        <is>
          <t>DEPÓSITO BANCARIO</t>
        </is>
      </c>
      <c r="J1086" s="5" t="inlineStr">
        <is>
          <t>2464 LUIS FERNANDO GUEVARA PECA</t>
        </is>
      </c>
    </row>
    <row r="1087">
      <c r="A1087" s="5" t="inlineStr">
        <is>
          <t>CCAJ-LP02/43/2023</t>
        </is>
      </c>
      <c r="B1087" s="6" t="n">
        <v>44956.87093736111</v>
      </c>
      <c r="C1087" s="5" t="inlineStr">
        <is>
          <t>3884 RIBANA RUTH REA RUEDA</t>
        </is>
      </c>
      <c r="D1087" s="15" t="n">
        <v>45163224718</v>
      </c>
      <c r="E1087" s="8" t="inlineStr">
        <is>
          <t>BISA-100070022</t>
        </is>
      </c>
      <c r="H1087" s="9" t="n">
        <v>225.35</v>
      </c>
      <c r="I1087" s="5" t="inlineStr">
        <is>
          <t>DEPÓSITO BANCARIO</t>
        </is>
      </c>
      <c r="J1087" s="5" t="inlineStr">
        <is>
          <t>2464 LUIS FERNANDO GUEVARA PECA</t>
        </is>
      </c>
    </row>
    <row r="1088">
      <c r="A1088" s="5" t="inlineStr">
        <is>
          <t>CCAJ-LP02/43/2023</t>
        </is>
      </c>
      <c r="B1088" s="6" t="n">
        <v>44956.87093736111</v>
      </c>
      <c r="C1088" s="5" t="inlineStr">
        <is>
          <t>3884 RIBANA RUTH REA RUEDA</t>
        </is>
      </c>
      <c r="D1088" s="7" t="n">
        <v>36772889</v>
      </c>
      <c r="E1088" s="5" t="inlineStr">
        <is>
          <t>BANCO UNION-10000020161539</t>
        </is>
      </c>
      <c r="H1088" s="9" t="n">
        <v>20214.8</v>
      </c>
      <c r="I1088" s="5" t="inlineStr">
        <is>
          <t>DEPÓSITO BANCARIO</t>
        </is>
      </c>
      <c r="J1088" s="5" t="inlineStr">
        <is>
          <t>2464 LUIS FERNANDO GUEVARA PECA</t>
        </is>
      </c>
    </row>
    <row r="1089">
      <c r="A1089" s="5" t="inlineStr">
        <is>
          <t>CCAJ-LP02/43/2023</t>
        </is>
      </c>
      <c r="B1089" s="6" t="n">
        <v>44956.87093736111</v>
      </c>
      <c r="C1089" s="5" t="inlineStr">
        <is>
          <t>3884 RIBANA RUTH REA RUEDA</t>
        </is>
      </c>
      <c r="D1089" s="7" t="n">
        <v>367728891</v>
      </c>
      <c r="E1089" s="5" t="inlineStr">
        <is>
          <t>BANCO UNION-10000020161539</t>
        </is>
      </c>
      <c r="H1089" s="9" t="n">
        <v>10055.05</v>
      </c>
      <c r="I1089" s="5" t="inlineStr">
        <is>
          <t>DEPÓSITO BANCARIO</t>
        </is>
      </c>
      <c r="J1089" s="5" t="inlineStr">
        <is>
          <t>2464 LUIS FERNANDO GUEVARA PECA</t>
        </is>
      </c>
    </row>
    <row r="1090">
      <c r="A1090" s="5" t="inlineStr">
        <is>
          <t>CCAJ-LP02/43/2023</t>
        </is>
      </c>
      <c r="B1090" s="6" t="n">
        <v>44956.87093736111</v>
      </c>
      <c r="C1090" s="5" t="inlineStr">
        <is>
          <t>3884 RIBANA RUTH REA RUEDA</t>
        </is>
      </c>
      <c r="D1090" s="7" t="n">
        <v>367728892</v>
      </c>
      <c r="E1090" s="5" t="inlineStr">
        <is>
          <t>BANCO UNION-10000020161539</t>
        </is>
      </c>
      <c r="H1090" s="9" t="n">
        <v>8730.15</v>
      </c>
      <c r="I1090" s="5" t="inlineStr">
        <is>
          <t>DEPÓSITO BANCARIO</t>
        </is>
      </c>
      <c r="J1090" s="5" t="inlineStr">
        <is>
          <t>2464 LUIS FERNANDO GUEVARA PECA</t>
        </is>
      </c>
    </row>
    <row r="1091">
      <c r="A1091" s="5" t="inlineStr">
        <is>
          <t>CCAJ-LP02/43/2023</t>
        </is>
      </c>
      <c r="B1091" s="6" t="n">
        <v>44956.87093736111</v>
      </c>
      <c r="C1091" s="5" t="inlineStr">
        <is>
          <t>3884 RIBANA RUTH REA RUEDA</t>
        </is>
      </c>
      <c r="D1091" s="15" t="n">
        <v>80520570658</v>
      </c>
      <c r="E1091" s="8" t="inlineStr">
        <is>
          <t>BISA-100070022</t>
        </is>
      </c>
      <c r="H1091" s="9" t="n">
        <v>2628</v>
      </c>
      <c r="I1091" s="5" t="inlineStr">
        <is>
          <t>DEPÓSITO BANCARIO</t>
        </is>
      </c>
      <c r="J1091" s="5" t="inlineStr">
        <is>
          <t>4276 CARLOS MARCELO REQUENA TERAN</t>
        </is>
      </c>
    </row>
    <row r="1092">
      <c r="A1092" s="5" t="inlineStr">
        <is>
          <t>CCAJ-LP02/43/2023</t>
        </is>
      </c>
      <c r="B1092" s="6" t="n">
        <v>44956.87093736111</v>
      </c>
      <c r="C1092" s="5" t="inlineStr">
        <is>
          <t>3884 RIBANA RUTH REA RUEDA</t>
        </is>
      </c>
      <c r="D1092" s="15" t="n">
        <v>45123269425</v>
      </c>
      <c r="E1092" s="8" t="inlineStr">
        <is>
          <t>BISA-100070022</t>
        </is>
      </c>
      <c r="H1092" s="9" t="n">
        <v>904.21</v>
      </c>
      <c r="I1092" s="5" t="inlineStr">
        <is>
          <t>DEPÓSITO BANCARIO</t>
        </is>
      </c>
      <c r="J1092" s="5" t="inlineStr">
        <is>
          <t>4276 CARLOS MARCELO REQUENA TERAN</t>
        </is>
      </c>
    </row>
    <row r="1093">
      <c r="A1093" s="5" t="inlineStr">
        <is>
          <t>CCAJ-LP02/43/2023</t>
        </is>
      </c>
      <c r="B1093" s="6" t="n">
        <v>44956.87093736111</v>
      </c>
      <c r="C1093" s="5" t="inlineStr">
        <is>
          <t>3884 RIBANA RUTH REA RUEDA</t>
        </is>
      </c>
      <c r="D1093" s="15" t="n">
        <v>45123269642</v>
      </c>
      <c r="E1093" s="8" t="inlineStr">
        <is>
          <t>BISA-100070022</t>
        </is>
      </c>
      <c r="H1093" s="9" t="n">
        <v>1535.56</v>
      </c>
      <c r="I1093" s="5" t="inlineStr">
        <is>
          <t>DEPÓSITO BANCARIO</t>
        </is>
      </c>
      <c r="J1093" s="5" t="inlineStr">
        <is>
          <t>4276 CARLOS MARCELO REQUENA TERAN</t>
        </is>
      </c>
    </row>
    <row r="1094">
      <c r="A1094" s="5" t="inlineStr">
        <is>
          <t>CCAJ-LP02/43/2023</t>
        </is>
      </c>
      <c r="B1094" s="6" t="n">
        <v>44956.87093736111</v>
      </c>
      <c r="C1094" s="5" t="inlineStr">
        <is>
          <t>3884 RIBANA RUTH REA RUEDA</t>
        </is>
      </c>
      <c r="D1094" s="7" t="n">
        <v>240257</v>
      </c>
      <c r="E1094" s="8" t="inlineStr">
        <is>
          <t>BISA-100070022</t>
        </is>
      </c>
      <c r="H1094" s="9" t="n">
        <v>632.5700000000001</v>
      </c>
      <c r="I1094" s="5" t="inlineStr">
        <is>
          <t>DEPÓSITO BANCARIO</t>
        </is>
      </c>
      <c r="J1094" s="5" t="inlineStr">
        <is>
          <t>4276 CARLOS MARCELO REQUENA TERAN</t>
        </is>
      </c>
    </row>
    <row r="1095">
      <c r="A1095" s="5" t="inlineStr">
        <is>
          <t>CCAJ-LP02/43/2023</t>
        </is>
      </c>
      <c r="B1095" s="6" t="n">
        <v>44956.87093736111</v>
      </c>
      <c r="C1095" s="5" t="inlineStr">
        <is>
          <t>3884 RIBANA RUTH REA RUEDA</t>
        </is>
      </c>
      <c r="D1095" s="7" t="n">
        <v>240256</v>
      </c>
      <c r="E1095" s="8" t="inlineStr">
        <is>
          <t>BISA-100070022</t>
        </is>
      </c>
      <c r="H1095" s="9" t="n">
        <v>25653.8</v>
      </c>
      <c r="I1095" s="5" t="inlineStr">
        <is>
          <t>DEPÓSITO BANCARIO</t>
        </is>
      </c>
      <c r="J1095" s="5" t="inlineStr">
        <is>
          <t>4276 CARLOS MARCELO REQUENA TERAN</t>
        </is>
      </c>
    </row>
    <row r="1096">
      <c r="A1096" s="5" t="inlineStr">
        <is>
          <t>CCAJ-LP02/43/2023</t>
        </is>
      </c>
      <c r="B1096" s="6" t="n">
        <v>44956.87093736111</v>
      </c>
      <c r="C1096" s="5" t="inlineStr">
        <is>
          <t>3884 RIBANA RUTH REA RUEDA</t>
        </is>
      </c>
      <c r="D1096" s="7" t="n">
        <v>173518</v>
      </c>
      <c r="E1096" s="5" t="inlineStr">
        <is>
          <t>MERCANTIL SANTA CRUZ-4010374232</t>
        </is>
      </c>
      <c r="H1096" s="9" t="n">
        <v>3900</v>
      </c>
      <c r="I1096" s="5" t="inlineStr">
        <is>
          <t>DEPÓSITO BANCARIO</t>
        </is>
      </c>
      <c r="J1096" s="5" t="inlineStr">
        <is>
          <t>4276 CARLOS MARCELO REQUENA TERAN</t>
        </is>
      </c>
    </row>
    <row r="1097">
      <c r="A1097" s="5" t="inlineStr">
        <is>
          <t>CCAJ-LP02/43/2023</t>
        </is>
      </c>
      <c r="B1097" s="6" t="n">
        <v>44956.87093736111</v>
      </c>
      <c r="C1097" s="5" t="inlineStr">
        <is>
          <t>3884 RIBANA RUTH REA RUEDA</t>
        </is>
      </c>
      <c r="D1097" s="7" t="n">
        <v>140322</v>
      </c>
      <c r="E1097" s="8" t="inlineStr">
        <is>
          <t>BISA-100070022</t>
        </is>
      </c>
      <c r="H1097" s="9" t="n">
        <v>33363.7</v>
      </c>
      <c r="I1097" s="5" t="inlineStr">
        <is>
          <t>DEPÓSITO BANCARIO</t>
        </is>
      </c>
      <c r="J1097" s="5" t="inlineStr">
        <is>
          <t>4190 JESUS FELCY MENDOZA CAHUANA</t>
        </is>
      </c>
    </row>
    <row r="1098">
      <c r="A1098" s="5" t="inlineStr">
        <is>
          <t>CCAJ-LP02/43/2023</t>
        </is>
      </c>
      <c r="B1098" s="6" t="n">
        <v>44956.87093736111</v>
      </c>
      <c r="C1098" s="5" t="inlineStr">
        <is>
          <t>3884 RIBANA RUTH REA RUEDA</t>
        </is>
      </c>
      <c r="D1098" s="7" t="n">
        <v>140321</v>
      </c>
      <c r="E1098" s="8" t="inlineStr">
        <is>
          <t>BISA-100070022</t>
        </is>
      </c>
      <c r="H1098" s="9" t="n">
        <v>1417.16</v>
      </c>
      <c r="I1098" s="5" t="inlineStr">
        <is>
          <t>DEPÓSITO BANCARIO</t>
        </is>
      </c>
      <c r="J1098" s="5" t="inlineStr">
        <is>
          <t>4190 JESUS FELCY MENDOZA CAHUANA</t>
        </is>
      </c>
    </row>
    <row r="1099">
      <c r="A1099" s="5" t="inlineStr">
        <is>
          <t>CCAJ-LP02/43/2023</t>
        </is>
      </c>
      <c r="B1099" s="6" t="n">
        <v>44956.87093736111</v>
      </c>
      <c r="C1099" s="5" t="inlineStr">
        <is>
          <t>3884 RIBANA RUTH REA RUEDA</t>
        </is>
      </c>
      <c r="D1099" s="7" t="n">
        <v>183324</v>
      </c>
      <c r="E1099" s="5" t="inlineStr">
        <is>
          <t>MERCANTIL SANTA CRUZ-4010374232</t>
        </is>
      </c>
      <c r="H1099" s="9" t="n">
        <v>11949.5</v>
      </c>
      <c r="I1099" s="5" t="inlineStr">
        <is>
          <t>DEPÓSITO BANCARIO</t>
        </is>
      </c>
      <c r="J1099" s="5" t="inlineStr">
        <is>
          <t>4190 JESUS FELCY MENDOZA CAHUANA</t>
        </is>
      </c>
    </row>
    <row r="1100">
      <c r="A1100" s="5" t="inlineStr">
        <is>
          <t>CCAJ-LP02/43/2023</t>
        </is>
      </c>
      <c r="B1100" s="6" t="n">
        <v>44956.87093736111</v>
      </c>
      <c r="C1100" s="5" t="inlineStr">
        <is>
          <t>3884 RIBANA RUTH REA RUEDA</t>
        </is>
      </c>
      <c r="D1100" s="7" t="n"/>
      <c r="E1100" s="8" t="n"/>
      <c r="F1100" s="9" t="n">
        <v>8280.4</v>
      </c>
      <c r="I1100" s="10" t="inlineStr">
        <is>
          <t>EFECTIVO</t>
        </is>
      </c>
      <c r="J1100" s="8" t="inlineStr">
        <is>
          <t>108 GREGORIO RAMIREZ APAZA</t>
        </is>
      </c>
    </row>
    <row r="1101">
      <c r="A1101" s="5" t="inlineStr">
        <is>
          <t>CCAJ-LP02/43/2023</t>
        </is>
      </c>
      <c r="B1101" s="6" t="n">
        <v>44956.87093736111</v>
      </c>
      <c r="C1101" s="5" t="inlineStr">
        <is>
          <t>3884 RIBANA RUTH REA RUEDA</t>
        </is>
      </c>
      <c r="D1101" s="7" t="n"/>
      <c r="E1101" s="8" t="n"/>
      <c r="F1101" s="9" t="n">
        <v>5170</v>
      </c>
      <c r="I1101" s="10" t="inlineStr">
        <is>
          <t>EFECTIVO</t>
        </is>
      </c>
      <c r="J1101" s="5" t="inlineStr">
        <is>
          <t>136 OSCAR REYNALDO LIMACHI SURCO</t>
        </is>
      </c>
    </row>
    <row r="1102">
      <c r="A1102" s="5" t="inlineStr">
        <is>
          <t>CCAJ-LP02/43/2023</t>
        </is>
      </c>
      <c r="B1102" s="6" t="n">
        <v>44956.87093736111</v>
      </c>
      <c r="C1102" s="5" t="inlineStr">
        <is>
          <t>3884 RIBANA RUTH REA RUEDA</t>
        </is>
      </c>
      <c r="D1102" s="7" t="n"/>
      <c r="E1102" s="8" t="n"/>
      <c r="F1102" s="9" t="n">
        <v>1999.7</v>
      </c>
      <c r="I1102" s="10" t="inlineStr">
        <is>
          <t>EFECTIVO</t>
        </is>
      </c>
      <c r="J1102" s="5" t="inlineStr">
        <is>
          <t>266 SANTIAGO MACHACA CALCINA</t>
        </is>
      </c>
    </row>
    <row r="1103">
      <c r="A1103" s="5" t="inlineStr">
        <is>
          <t>CCAJ-LP02/43/2023</t>
        </is>
      </c>
      <c r="B1103" s="6" t="n">
        <v>44956.87093736111</v>
      </c>
      <c r="C1103" s="5" t="inlineStr">
        <is>
          <t>3884 RIBANA RUTH REA RUEDA</t>
        </is>
      </c>
      <c r="D1103" s="7" t="n"/>
      <c r="E1103" s="8" t="n"/>
      <c r="F1103" s="9" t="n">
        <v>3113</v>
      </c>
      <c r="I1103" s="10" t="inlineStr">
        <is>
          <t>EFECTIVO</t>
        </is>
      </c>
      <c r="J1103" s="8" t="inlineStr">
        <is>
          <t>304 ALFREDO MENDOZA APAZA</t>
        </is>
      </c>
    </row>
    <row r="1104">
      <c r="A1104" s="5" t="inlineStr">
        <is>
          <t>CCAJ-LP02/43/2023</t>
        </is>
      </c>
      <c r="B1104" s="6" t="n">
        <v>44956.87093736111</v>
      </c>
      <c r="C1104" s="5" t="inlineStr">
        <is>
          <t>3884 RIBANA RUTH REA RUEDA</t>
        </is>
      </c>
      <c r="D1104" s="7" t="n"/>
      <c r="E1104" s="8" t="n"/>
      <c r="F1104" s="9" t="n">
        <v>3875.7</v>
      </c>
      <c r="I1104" s="10" t="inlineStr">
        <is>
          <t>EFECTIVO</t>
        </is>
      </c>
      <c r="J1104" s="5" t="inlineStr">
        <is>
          <t>584 FREDDY FEDERICO FLORES MARIN</t>
        </is>
      </c>
    </row>
    <row r="1105">
      <c r="A1105" s="5" t="inlineStr">
        <is>
          <t>CCAJ-LP02/43/2023</t>
        </is>
      </c>
      <c r="B1105" s="6" t="n">
        <v>44956.87093736111</v>
      </c>
      <c r="C1105" s="5" t="inlineStr">
        <is>
          <t>3884 RIBANA RUTH REA RUEDA</t>
        </is>
      </c>
      <c r="D1105" s="7" t="n"/>
      <c r="E1105" s="8" t="n"/>
      <c r="F1105" s="9" t="n">
        <v>282.9</v>
      </c>
      <c r="I1105" s="10" t="inlineStr">
        <is>
          <t>EFECTIVO</t>
        </is>
      </c>
      <c r="J1105" s="5" t="inlineStr">
        <is>
          <t>667 WILLIAMS EDSON SANCHEZ SILVA</t>
        </is>
      </c>
    </row>
    <row r="1106">
      <c r="A1106" s="5" t="inlineStr">
        <is>
          <t>CCAJ-LP02/43/2023</t>
        </is>
      </c>
      <c r="B1106" s="6" t="n">
        <v>44956.87093736111</v>
      </c>
      <c r="C1106" s="5" t="inlineStr">
        <is>
          <t>3884 RIBANA RUTH REA RUEDA</t>
        </is>
      </c>
      <c r="D1106" s="7" t="n"/>
      <c r="E1106" s="8" t="n"/>
      <c r="F1106" s="9" t="n">
        <v>6580.6</v>
      </c>
      <c r="I1106" s="10" t="inlineStr">
        <is>
          <t>EFECTIVO</t>
        </is>
      </c>
      <c r="J1106" s="5" t="inlineStr">
        <is>
          <t>883 FRANKLIN CARDOZO RIVERA</t>
        </is>
      </c>
    </row>
    <row r="1107">
      <c r="A1107" s="5" t="inlineStr">
        <is>
          <t>CCAJ-LP02/43/2023</t>
        </is>
      </c>
      <c r="B1107" s="6" t="n">
        <v>44956.87093736111</v>
      </c>
      <c r="C1107" s="5" t="inlineStr">
        <is>
          <t>3884 RIBANA RUTH REA RUEDA</t>
        </is>
      </c>
      <c r="D1107" s="7" t="n"/>
      <c r="E1107" s="8" t="n"/>
      <c r="F1107" s="9" t="n">
        <v>2153.2</v>
      </c>
      <c r="I1107" s="10" t="inlineStr">
        <is>
          <t>EFECTIVO</t>
        </is>
      </c>
      <c r="J1107" s="5" t="inlineStr">
        <is>
          <t>1116 VLADIMIR FRANZ ATAHUACHI RODRIGUEZ</t>
        </is>
      </c>
    </row>
    <row r="1108">
      <c r="A1108" s="5" t="inlineStr">
        <is>
          <t>CCAJ-LP02/43/2023</t>
        </is>
      </c>
      <c r="B1108" s="6" t="n">
        <v>44956.87093736111</v>
      </c>
      <c r="C1108" s="5" t="inlineStr">
        <is>
          <t>3884 RIBANA RUTH REA RUEDA</t>
        </is>
      </c>
      <c r="D1108" s="7" t="n"/>
      <c r="E1108" s="8" t="n"/>
      <c r="F1108" s="9" t="n">
        <v>95093.8</v>
      </c>
      <c r="I1108" s="10" t="inlineStr">
        <is>
          <t>EFECTIVO</t>
        </is>
      </c>
      <c r="J1108" s="5" t="inlineStr">
        <is>
          <t>2309 FERNANDO POMA ESCOBAR</t>
        </is>
      </c>
    </row>
    <row r="1109">
      <c r="A1109" s="5" t="inlineStr">
        <is>
          <t>CCAJ-LP02/43/2023</t>
        </is>
      </c>
      <c r="B1109" s="6" t="n">
        <v>44956.87093736111</v>
      </c>
      <c r="C1109" s="5" t="inlineStr">
        <is>
          <t>3884 RIBANA RUTH REA RUEDA</t>
        </is>
      </c>
      <c r="D1109" s="7" t="n"/>
      <c r="E1109" s="8" t="n"/>
      <c r="F1109" s="9" t="n">
        <v>16715</v>
      </c>
      <c r="I1109" s="10" t="inlineStr">
        <is>
          <t>EFECTIVO</t>
        </is>
      </c>
      <c r="J1109" s="5" t="inlineStr">
        <is>
          <t>3052 JUAN JOSE MACHACA TORREZ</t>
        </is>
      </c>
    </row>
    <row r="1110">
      <c r="A1110" s="5" t="inlineStr">
        <is>
          <t>CCAJ-LP02/43/2023</t>
        </is>
      </c>
      <c r="B1110" s="6" t="n">
        <v>44956.87093736111</v>
      </c>
      <c r="C1110" s="5" t="inlineStr">
        <is>
          <t>3884 RIBANA RUTH REA RUEDA</t>
        </is>
      </c>
      <c r="D1110" s="7" t="n"/>
      <c r="E1110" s="8" t="n"/>
      <c r="F1110" s="9" t="n">
        <v>0.2</v>
      </c>
      <c r="I1110" s="10" t="inlineStr">
        <is>
          <t>EFECTIVO</t>
        </is>
      </c>
      <c r="J1110" s="5" t="inlineStr">
        <is>
          <t>2464 LUIS FERNANDO GUEVARA PECA</t>
        </is>
      </c>
    </row>
    <row r="1111">
      <c r="A1111" s="5" t="inlineStr">
        <is>
          <t>CCAJ-LP02/43/2023</t>
        </is>
      </c>
      <c r="B1111" s="6" t="n">
        <v>44956.87093736111</v>
      </c>
      <c r="C1111" s="5" t="inlineStr">
        <is>
          <t>3884 RIBANA RUTH REA RUEDA</t>
        </is>
      </c>
      <c r="D1111" s="7" t="n"/>
      <c r="E1111" s="8" t="n"/>
      <c r="F1111" s="9" t="n">
        <v>3219.6</v>
      </c>
      <c r="I1111" s="10" t="inlineStr">
        <is>
          <t>EFECTIVO</t>
        </is>
      </c>
      <c r="J1111" s="8" t="inlineStr">
        <is>
          <t>2597 JOSE MAIDANA LP - T01</t>
        </is>
      </c>
    </row>
    <row r="1112">
      <c r="A1112" s="5" t="inlineStr">
        <is>
          <t>CCAJ-LP02/43/2023</t>
        </is>
      </c>
      <c r="B1112" s="6" t="n">
        <v>44956.87093736111</v>
      </c>
      <c r="C1112" s="5" t="inlineStr">
        <is>
          <t>3884 RIBANA RUTH REA RUEDA</t>
        </is>
      </c>
      <c r="D1112" s="7" t="n"/>
      <c r="E1112" s="8" t="n"/>
      <c r="F1112" s="9" t="n">
        <v>8851.9</v>
      </c>
      <c r="I1112" s="10" t="inlineStr">
        <is>
          <t>EFECTIVO</t>
        </is>
      </c>
      <c r="J1112" s="8" t="inlineStr">
        <is>
          <t>2597 JOSE MAIDANA LP - T02</t>
        </is>
      </c>
    </row>
    <row r="1113">
      <c r="A1113" s="5" t="inlineStr">
        <is>
          <t>CCAJ-LP02/43/2023</t>
        </is>
      </c>
      <c r="B1113" s="6" t="n">
        <v>44956.87093736111</v>
      </c>
      <c r="C1113" s="5" t="inlineStr">
        <is>
          <t>3884 RIBANA RUTH REA RUEDA</t>
        </is>
      </c>
      <c r="D1113" s="7" t="n"/>
      <c r="E1113" s="8" t="n"/>
      <c r="F1113" s="9" t="n">
        <v>8741.4</v>
      </c>
      <c r="I1113" s="10" t="inlineStr">
        <is>
          <t>EFECTIVO</t>
        </is>
      </c>
      <c r="J1113" s="8" t="inlineStr">
        <is>
          <t>2597 JOSE MAIDANA LP - T03</t>
        </is>
      </c>
    </row>
    <row r="1114">
      <c r="A1114" s="5" t="inlineStr">
        <is>
          <t>CCAJ-LP02/43/2023</t>
        </is>
      </c>
      <c r="B1114" s="6" t="n">
        <v>44956.87093736111</v>
      </c>
      <c r="C1114" s="5" t="inlineStr">
        <is>
          <t>3884 RIBANA RUTH REA RUEDA</t>
        </is>
      </c>
      <c r="D1114" s="7" t="n"/>
      <c r="E1114" s="8" t="n"/>
      <c r="F1114" s="9" t="n">
        <v>8425</v>
      </c>
      <c r="I1114" s="10" t="inlineStr">
        <is>
          <t>EFECTIVO</t>
        </is>
      </c>
      <c r="J1114" s="8" t="inlineStr">
        <is>
          <t>2597 JOSE MAIDANA LP - T04</t>
        </is>
      </c>
    </row>
    <row r="1115">
      <c r="A1115" s="5" t="inlineStr">
        <is>
          <t>CCAJ-LP02/43/2023</t>
        </is>
      </c>
      <c r="B1115" s="6" t="n">
        <v>44956.87093736111</v>
      </c>
      <c r="C1115" s="5" t="inlineStr">
        <is>
          <t>3884 RIBANA RUTH REA RUEDA</t>
        </is>
      </c>
      <c r="D1115" s="7" t="n"/>
      <c r="E1115" s="8" t="n"/>
      <c r="F1115" s="9" t="n">
        <v>10227.2</v>
      </c>
      <c r="I1115" s="10" t="inlineStr">
        <is>
          <t>EFECTIVO</t>
        </is>
      </c>
      <c r="J1115" s="8" t="inlineStr">
        <is>
          <t>2597 JOSE MAIDANA LP - T05</t>
        </is>
      </c>
    </row>
    <row r="1116">
      <c r="A1116" s="11" t="inlineStr">
        <is>
          <t>SAP</t>
        </is>
      </c>
      <c r="B1116" s="3" t="n"/>
      <c r="C1116" s="3" t="n"/>
      <c r="D1116" s="7" t="n"/>
      <c r="E1116" s="8" t="n"/>
      <c r="F1116" s="31">
        <f>SUM(F1071:G1115)</f>
        <v/>
      </c>
      <c r="G1116" s="9" t="n"/>
      <c r="I1116" s="10" t="n"/>
      <c r="J1116" s="8" t="n"/>
    </row>
    <row r="1117" ht="15.75" customHeight="1">
      <c r="A1117" s="13" t="inlineStr">
        <is>
          <t>FECHA</t>
        </is>
      </c>
      <c r="B1117" s="13" t="inlineStr">
        <is>
          <t>CIERRE DE CAJA</t>
        </is>
      </c>
      <c r="C1117" s="13" t="inlineStr">
        <is>
          <t>IMPORTE</t>
        </is>
      </c>
      <c r="D1117" s="14" t="n">
        <v>112691616</v>
      </c>
      <c r="E1117" s="8" t="n"/>
      <c r="G1117" s="9" t="n"/>
      <c r="I1117" s="10" t="n"/>
      <c r="J1117" s="8" t="n"/>
    </row>
    <row r="1118">
      <c r="A1118" s="5" t="n"/>
      <c r="B1118" s="6" t="n"/>
      <c r="C1118" s="5" t="n"/>
      <c r="D1118" s="7" t="n"/>
      <c r="E1118" s="8" t="n"/>
      <c r="G1118" s="9" t="n"/>
      <c r="I1118" s="10" t="n"/>
      <c r="J1118" s="8" t="n"/>
    </row>
    <row r="1119"/>
    <row r="1120">
      <c r="A1120" s="1" t="inlineStr">
        <is>
          <t>Cierre Caja</t>
        </is>
      </c>
      <c r="B1120" s="2" t="n"/>
      <c r="C1120" s="2" t="n"/>
      <c r="D1120" s="2" t="n"/>
      <c r="E1120" s="2" t="n"/>
      <c r="F1120" s="2" t="n"/>
      <c r="G1120" s="2" t="n"/>
      <c r="H1120" s="2" t="n"/>
      <c r="I1120" s="2" t="n"/>
      <c r="J1120" s="2" t="n"/>
    </row>
    <row r="1121">
      <c r="A1121" s="3" t="inlineStr">
        <is>
          <t>Del 31/01/2023</t>
        </is>
      </c>
      <c r="B1121" s="2" t="n"/>
      <c r="C1121" s="2" t="n"/>
      <c r="D1121" s="2" t="n"/>
      <c r="E1121" s="2" t="n"/>
      <c r="F1121" s="2" t="n"/>
      <c r="G1121" s="2" t="n"/>
      <c r="H1121" s="2" t="n"/>
      <c r="I1121" s="2" t="n"/>
      <c r="J1121" s="2" t="n"/>
    </row>
    <row r="1122">
      <c r="A1122" s="74" t="inlineStr">
        <is>
          <t>Cierre Caja</t>
        </is>
      </c>
      <c r="B1122" s="74" t="inlineStr">
        <is>
          <t>Fecha</t>
        </is>
      </c>
      <c r="C1122" s="74" t="inlineStr">
        <is>
          <t>Cajero</t>
        </is>
      </c>
      <c r="D1122" s="74" t="inlineStr">
        <is>
          <t>Nro Voucher</t>
        </is>
      </c>
      <c r="E1122" s="74" t="inlineStr">
        <is>
          <t>Nro Cuenta</t>
        </is>
      </c>
      <c r="F1122" s="74" t="inlineStr">
        <is>
          <t>Tipo Ingreso</t>
        </is>
      </c>
      <c r="G1122" s="75" t="n"/>
      <c r="H1122" s="76" t="n"/>
      <c r="I1122" s="74" t="inlineStr">
        <is>
          <t>TIPO DE INGRESO</t>
        </is>
      </c>
      <c r="J1122" s="74" t="inlineStr">
        <is>
          <t>Cobrador</t>
        </is>
      </c>
    </row>
    <row r="1123">
      <c r="A1123" s="77" t="n"/>
      <c r="B1123" s="77" t="n"/>
      <c r="C1123" s="77" t="n"/>
      <c r="D1123" s="77" t="n"/>
      <c r="E1123" s="77" t="n"/>
      <c r="F1123" s="4" t="inlineStr">
        <is>
          <t>EFECTIVO</t>
        </is>
      </c>
      <c r="G1123" s="4" t="inlineStr">
        <is>
          <t>CHEQUE</t>
        </is>
      </c>
      <c r="H1123" s="4" t="inlineStr">
        <is>
          <t>TRANSFERENCIA</t>
        </is>
      </c>
      <c r="I1123" s="77" t="n"/>
      <c r="J1123" s="77" t="n"/>
    </row>
    <row r="1124">
      <c r="A1124" s="5" t="inlineStr">
        <is>
          <t>CCAJ-LP02/44/2023</t>
        </is>
      </c>
      <c r="B1124" s="6" t="n">
        <v>44957.48087434028</v>
      </c>
      <c r="C1124" s="5" t="inlineStr">
        <is>
          <t>3884 RIBANA RUTH REA RUEDA</t>
        </is>
      </c>
      <c r="D1124" s="10" t="n"/>
      <c r="E1124" s="8" t="n"/>
      <c r="F1124" s="9" t="n">
        <v>7648</v>
      </c>
      <c r="I1124" s="10" t="inlineStr">
        <is>
          <t>EFECTIVO</t>
        </is>
      </c>
      <c r="J1124" s="8" t="inlineStr">
        <is>
          <t>108 GREGORIO RAMIREZ APAZA</t>
        </is>
      </c>
    </row>
    <row r="1125">
      <c r="A1125" s="5" t="inlineStr">
        <is>
          <t>CCAJ-LP02/44/2023</t>
        </is>
      </c>
      <c r="B1125" s="6" t="n">
        <v>44957.48087434028</v>
      </c>
      <c r="C1125" s="5" t="inlineStr">
        <is>
          <t>3884 RIBANA RUTH REA RUEDA</t>
        </is>
      </c>
      <c r="D1125" s="10" t="n"/>
      <c r="E1125" s="8" t="n"/>
      <c r="F1125" s="9" t="n">
        <v>7745.4</v>
      </c>
      <c r="I1125" s="10" t="inlineStr">
        <is>
          <t>EFECTIVO</t>
        </is>
      </c>
      <c r="J1125" s="5" t="inlineStr">
        <is>
          <t>136 OSCAR REYNALDO LIMACHI SURCO</t>
        </is>
      </c>
    </row>
    <row r="1126">
      <c r="A1126" s="5" t="inlineStr">
        <is>
          <t>CCAJ-LP02/44/2023</t>
        </is>
      </c>
      <c r="B1126" s="6" t="n">
        <v>44957.48087434028</v>
      </c>
      <c r="C1126" s="5" t="inlineStr">
        <is>
          <t>3884 RIBANA RUTH REA RUEDA</t>
        </is>
      </c>
      <c r="D1126" s="10" t="n"/>
      <c r="E1126" s="8" t="n"/>
      <c r="F1126" s="9" t="n">
        <v>10512.6</v>
      </c>
      <c r="I1126" s="10" t="inlineStr">
        <is>
          <t>EFECTIVO</t>
        </is>
      </c>
      <c r="J1126" s="5" t="inlineStr">
        <is>
          <t>331 CARLOS ALFREDO GUTIERREZ HUANCA</t>
        </is>
      </c>
    </row>
    <row r="1127">
      <c r="A1127" s="5" t="inlineStr">
        <is>
          <t>CCAJ-LP02/44/2023</t>
        </is>
      </c>
      <c r="B1127" s="6" t="n">
        <v>44957.48087434028</v>
      </c>
      <c r="C1127" s="5" t="inlineStr">
        <is>
          <t>3884 RIBANA RUTH REA RUEDA</t>
        </is>
      </c>
      <c r="D1127" s="10" t="n"/>
      <c r="E1127" s="8" t="n"/>
      <c r="F1127" s="9" t="n">
        <v>16156.5</v>
      </c>
      <c r="I1127" s="10" t="inlineStr">
        <is>
          <t>EFECTIVO</t>
        </is>
      </c>
      <c r="J1127" s="5" t="inlineStr">
        <is>
          <t>883 FRANKLIN CARDOZO RIVERA</t>
        </is>
      </c>
    </row>
    <row r="1128">
      <c r="A1128" s="5" t="inlineStr">
        <is>
          <t>CCAJ-LP02/44/2023</t>
        </is>
      </c>
      <c r="B1128" s="6" t="n">
        <v>44957.48087434028</v>
      </c>
      <c r="C1128" s="5" t="inlineStr">
        <is>
          <t>3884 RIBANA RUTH REA RUEDA</t>
        </is>
      </c>
      <c r="D1128" s="10" t="n"/>
      <c r="E1128" s="8" t="n"/>
      <c r="F1128" s="9" t="n">
        <v>7162.6</v>
      </c>
      <c r="I1128" s="10" t="inlineStr">
        <is>
          <t>EFECTIVO</t>
        </is>
      </c>
      <c r="J1128" s="5" t="inlineStr">
        <is>
          <t>1180 JAIME RAMIRO CHACON PAREDES</t>
        </is>
      </c>
    </row>
    <row r="1129">
      <c r="A1129" s="5" t="inlineStr">
        <is>
          <t>CCAJ-LP02/44/2023</t>
        </is>
      </c>
      <c r="B1129" s="6" t="n">
        <v>44957.48087434028</v>
      </c>
      <c r="C1129" s="5" t="inlineStr">
        <is>
          <t>3884 RIBANA RUTH REA RUEDA</t>
        </is>
      </c>
      <c r="D1129" s="10" t="n"/>
      <c r="E1129" s="8" t="n"/>
      <c r="F1129" s="9" t="n">
        <v>9168.200000000001</v>
      </c>
      <c r="I1129" s="10" t="inlineStr">
        <is>
          <t>EFECTIVO</t>
        </is>
      </c>
      <c r="J1129" s="8" t="inlineStr">
        <is>
          <t>2597 JOSE MAIDANA LP - T03</t>
        </is>
      </c>
    </row>
    <row r="1130">
      <c r="A1130" s="11" t="inlineStr">
        <is>
          <t>SAP</t>
        </is>
      </c>
      <c r="B1130" s="3" t="n"/>
      <c r="C1130" s="3" t="n"/>
      <c r="D1130" s="7" t="n"/>
      <c r="E1130" s="8" t="n"/>
      <c r="F1130" s="31">
        <f>SUM(F1124:G1129)</f>
        <v/>
      </c>
      <c r="G1130" s="9" t="n"/>
      <c r="I1130" s="10" t="n"/>
      <c r="J1130" s="5" t="n"/>
    </row>
    <row r="1131" ht="15.75" customHeight="1">
      <c r="A1131" s="13" t="inlineStr">
        <is>
          <t>FECHA</t>
        </is>
      </c>
      <c r="B1131" s="13" t="inlineStr">
        <is>
          <t>CIERRE DE CAJA</t>
        </is>
      </c>
      <c r="C1131" s="13" t="inlineStr">
        <is>
          <t>IMPORTE</t>
        </is>
      </c>
      <c r="D1131" s="14" t="n">
        <v>112691617</v>
      </c>
      <c r="E1131" s="8" t="n"/>
      <c r="G1131" s="9" t="n"/>
      <c r="I1131" s="10" t="n"/>
      <c r="J1131" s="5" t="n"/>
    </row>
    <row r="1132">
      <c r="A1132" s="5" t="n"/>
      <c r="B1132" s="6" t="n"/>
      <c r="C1132" s="5" t="n"/>
      <c r="D1132" s="7" t="n"/>
      <c r="E1132" s="8" t="n"/>
      <c r="G1132" s="9" t="n"/>
      <c r="I1132" s="10" t="n"/>
      <c r="J1132" s="5" t="n"/>
    </row>
    <row r="1133">
      <c r="A1133" s="5" t="n"/>
      <c r="B1133" s="6" t="n"/>
      <c r="C1133" s="5" t="n"/>
      <c r="D1133" s="7" t="n"/>
      <c r="E1133" s="8" t="n"/>
      <c r="G1133" s="9" t="n"/>
      <c r="I1133" s="10" t="n"/>
      <c r="J1133" s="5" t="n"/>
    </row>
    <row r="1134">
      <c r="A1134" s="5" t="inlineStr">
        <is>
          <t>CCAJ-LP02/45/202</t>
        </is>
      </c>
      <c r="B1134" s="6" t="n">
        <v>44957.88379290509</v>
      </c>
      <c r="C1134" s="5" t="inlineStr">
        <is>
          <t>3884 RIBANA RUTH REA RUEDA</t>
        </is>
      </c>
      <c r="D1134" s="7" t="n"/>
      <c r="E1134" s="8" t="n"/>
      <c r="F1134" s="9" t="n">
        <v>13431.7</v>
      </c>
      <c r="I1134" s="10" t="inlineStr">
        <is>
          <t>EFECTIVO</t>
        </is>
      </c>
      <c r="J1134" s="8" t="inlineStr">
        <is>
          <t>108 GREGORIO RAMIREZ APAZA</t>
        </is>
      </c>
    </row>
    <row r="1135">
      <c r="A1135" s="5" t="inlineStr">
        <is>
          <t>CCAJ-LP02/45/2023</t>
        </is>
      </c>
      <c r="B1135" s="6" t="n">
        <v>44957.88379290509</v>
      </c>
      <c r="C1135" s="5" t="inlineStr">
        <is>
          <t>3884 RIBANA RUTH REA RUEDA</t>
        </is>
      </c>
      <c r="D1135" s="7" t="n"/>
      <c r="E1135" s="8" t="n"/>
      <c r="F1135" s="9" t="n">
        <v>15561</v>
      </c>
      <c r="I1135" s="10" t="inlineStr">
        <is>
          <t>EFECTIVO</t>
        </is>
      </c>
      <c r="J1135" s="5" t="inlineStr">
        <is>
          <t>883 FRANKLIN CARDOZO RIVERA</t>
        </is>
      </c>
    </row>
    <row r="1136">
      <c r="A1136" s="5" t="inlineStr">
        <is>
          <t>CCAJ-LP02/45/2023</t>
        </is>
      </c>
      <c r="B1136" s="6" t="n">
        <v>44957.88379290509</v>
      </c>
      <c r="C1136" s="5" t="inlineStr">
        <is>
          <t>3884 RIBANA RUTH REA RUEDA</t>
        </is>
      </c>
      <c r="D1136" s="7" t="n"/>
      <c r="E1136" s="8" t="n"/>
      <c r="F1136" s="9" t="n">
        <v>10225.7</v>
      </c>
      <c r="I1136" s="10" t="inlineStr">
        <is>
          <t>EFECTIVO</t>
        </is>
      </c>
      <c r="J1136" s="5" t="inlineStr">
        <is>
          <t>1116 VLADIMIR FRANZ ATAHUACHI RODRIGUEZ</t>
        </is>
      </c>
    </row>
    <row r="1137">
      <c r="A1137" s="5" t="inlineStr">
        <is>
          <t>CCAJ-LP02/45/2023</t>
        </is>
      </c>
      <c r="B1137" s="6" t="n">
        <v>44957.88379290509</v>
      </c>
      <c r="C1137" s="5" t="inlineStr">
        <is>
          <t>3884 RIBANA RUTH REA RUEDA</t>
        </is>
      </c>
      <c r="D1137" s="7" t="n"/>
      <c r="E1137" s="8" t="n"/>
      <c r="F1137" s="9" t="n">
        <v>3426.2</v>
      </c>
      <c r="I1137" s="10" t="inlineStr">
        <is>
          <t>EFECTIVO</t>
        </is>
      </c>
      <c r="J1137" s="8" t="inlineStr">
        <is>
          <t>2597 JOSE MAIDANA LP - T02</t>
        </is>
      </c>
    </row>
    <row r="1138">
      <c r="A1138" s="5" t="inlineStr">
        <is>
          <t>CCAJ-LP02/45/2023</t>
        </is>
      </c>
      <c r="B1138" s="6" t="n">
        <v>44957.88379290509</v>
      </c>
      <c r="C1138" s="5" t="inlineStr">
        <is>
          <t>3884 RIBANA RUTH REA RUEDA</t>
        </is>
      </c>
      <c r="D1138" s="7" t="n"/>
      <c r="E1138" s="8" t="n"/>
      <c r="F1138" s="9" t="n">
        <v>9472</v>
      </c>
      <c r="I1138" s="10" t="inlineStr">
        <is>
          <t>EFECTIVO</t>
        </is>
      </c>
      <c r="J1138" s="8" t="inlineStr">
        <is>
          <t>2597 JOSE MAIDANA LP - T03</t>
        </is>
      </c>
    </row>
    <row r="1139">
      <c r="A1139" s="5" t="inlineStr">
        <is>
          <t>CCAJ-LP02/45/2023</t>
        </is>
      </c>
      <c r="B1139" s="6" t="n">
        <v>44957.88379290509</v>
      </c>
      <c r="C1139" s="5" t="inlineStr">
        <is>
          <t>3884 RIBANA RUTH REA RUEDA</t>
        </is>
      </c>
      <c r="D1139" s="7" t="n"/>
      <c r="E1139" s="8" t="n"/>
      <c r="F1139" s="9" t="n">
        <v>6955.8</v>
      </c>
      <c r="I1139" s="10" t="inlineStr">
        <is>
          <t>EFECTIVO</t>
        </is>
      </c>
      <c r="J1139" s="8" t="inlineStr">
        <is>
          <t>2597 JOSE MAIDANA LP - T06</t>
        </is>
      </c>
    </row>
    <row r="1140">
      <c r="A1140" s="11" t="inlineStr">
        <is>
          <t>SAP</t>
        </is>
      </c>
      <c r="B1140" s="3" t="n"/>
      <c r="C1140" s="3" t="n"/>
      <c r="D1140" s="17">
        <f>64714-F1140</f>
        <v/>
      </c>
      <c r="E1140" s="8" t="n"/>
      <c r="F1140" s="31">
        <f>SUM(F1134:G1139)</f>
        <v/>
      </c>
      <c r="G1140" s="9" t="n"/>
      <c r="I1140" s="10" t="n"/>
      <c r="J1140" s="5" t="n"/>
    </row>
    <row r="1141" ht="15.75" customHeight="1">
      <c r="A1141" s="13" t="inlineStr">
        <is>
          <t>FECHA</t>
        </is>
      </c>
      <c r="B1141" s="13" t="inlineStr">
        <is>
          <t>CIERRE DE CAJA</t>
        </is>
      </c>
      <c r="C1141" s="13" t="inlineStr">
        <is>
          <t>IMPORTE</t>
        </is>
      </c>
      <c r="D1141" s="14" t="n">
        <v>112695413</v>
      </c>
      <c r="E1141" s="8" t="n"/>
      <c r="G1141" s="9" t="n"/>
      <c r="I1141" s="10" t="n"/>
      <c r="J1141" s="5" t="n"/>
    </row>
    <row r="1142">
      <c r="A1142" s="5" t="n"/>
      <c r="B1142" s="6" t="n"/>
      <c r="C1142" s="5" t="n"/>
      <c r="D1142" s="7" t="n"/>
      <c r="E1142" s="8" t="n"/>
      <c r="G1142" s="9" t="n"/>
      <c r="I1142" s="10" t="n"/>
      <c r="J1142" s="5" t="n"/>
    </row>
    <row r="1143">
      <c r="A1143" s="34" t="inlineStr">
        <is>
          <t>DIFERENCIA DEBIDO A ANULACION DE 2 FACTURAS SIMSA REEMPLAZO DEL CCAJ-LP02/12/2023</t>
        </is>
      </c>
      <c r="B1143" s="35" t="n"/>
      <c r="C1143" s="36" t="n"/>
      <c r="D1143" s="50" t="n"/>
      <c r="E1143" s="51" t="n"/>
      <c r="G1143" s="9" t="n"/>
      <c r="I1143" s="10" t="n"/>
      <c r="J1143" s="5" t="n"/>
    </row>
    <row r="1144">
      <c r="A1144" s="34" t="inlineStr">
        <is>
          <t>se realizo el traslado etv con el CCAJ-LP02/50/2023</t>
        </is>
      </c>
      <c r="B1144" s="39" t="n"/>
      <c r="C1144" s="34" t="n"/>
      <c r="D1144" s="7" t="n"/>
      <c r="E1144" s="8" t="n"/>
      <c r="H1144" s="9" t="n"/>
      <c r="I1144" s="10" t="n"/>
      <c r="J1144" s="5" t="n"/>
    </row>
    <row r="1145">
      <c r="A1145" s="5" t="n"/>
      <c r="B1145" s="6" t="n"/>
      <c r="C1145" s="5" t="n"/>
      <c r="D1145" s="7" t="n"/>
      <c r="E1145" s="8" t="n"/>
      <c r="G1145" s="9" t="n"/>
      <c r="I1145" s="10" t="n"/>
      <c r="J1145" s="5" t="n"/>
    </row>
    <row r="1146">
      <c r="A1146" s="5" t="n"/>
      <c r="B1146" s="6" t="n"/>
      <c r="C1146" s="5" t="n"/>
      <c r="D1146" s="7" t="n"/>
      <c r="E1146" s="8" t="n"/>
      <c r="G1146" s="9" t="n"/>
      <c r="I1146" s="10" t="n"/>
      <c r="J1146" s="5" t="n"/>
    </row>
    <row r="1147">
      <c r="A1147" s="5" t="n"/>
      <c r="B1147" s="6" t="n"/>
      <c r="C1147" s="5" t="n"/>
      <c r="D1147" s="7" t="n"/>
      <c r="E1147" s="8" t="n"/>
      <c r="G1147" s="9" t="n"/>
      <c r="I1147" s="10" t="n"/>
      <c r="J1147" s="5" t="n"/>
    </row>
    <row r="1148">
      <c r="A1148" s="5" t="inlineStr">
        <is>
          <t>CCAJ-LP02/46/2023</t>
        </is>
      </c>
      <c r="B1148" s="6" t="n">
        <v>44957.88667474537</v>
      </c>
      <c r="C1148" s="5" t="inlineStr">
        <is>
          <t>3884 RIBANA RUTH REA RUEDA</t>
        </is>
      </c>
      <c r="D1148" s="7" t="n"/>
      <c r="E1148" s="8" t="n"/>
      <c r="F1148" s="9" t="n">
        <v>9964.4</v>
      </c>
      <c r="I1148" s="10" t="inlineStr">
        <is>
          <t>EFECTIVO</t>
        </is>
      </c>
      <c r="J1148" s="8" t="inlineStr">
        <is>
          <t>108 GREGORIO RAMIREZ APAZA</t>
        </is>
      </c>
    </row>
    <row r="1149">
      <c r="A1149" s="5" t="inlineStr">
        <is>
          <t>CCAJ-LP02/46/2023</t>
        </is>
      </c>
      <c r="B1149" s="6" t="n">
        <v>44957.88667474537</v>
      </c>
      <c r="C1149" s="5" t="inlineStr">
        <is>
          <t>3884 RIBANA RUTH REA RUEDA</t>
        </is>
      </c>
      <c r="D1149" s="7" t="n"/>
      <c r="E1149" s="8" t="n"/>
      <c r="F1149" s="9" t="n">
        <v>4265.6</v>
      </c>
      <c r="I1149" s="10" t="inlineStr">
        <is>
          <t>EFECTIVO</t>
        </is>
      </c>
      <c r="J1149" s="5" t="inlineStr">
        <is>
          <t>136 OSCAR REYNALDO LIMACHI SURCO</t>
        </is>
      </c>
    </row>
    <row r="1150">
      <c r="A1150" s="5" t="inlineStr">
        <is>
          <t>CCAJ-LP02/46/2023</t>
        </is>
      </c>
      <c r="B1150" s="6" t="n">
        <v>44957.88667474537</v>
      </c>
      <c r="C1150" s="5" t="inlineStr">
        <is>
          <t>3884 RIBANA RUTH REA RUEDA</t>
        </is>
      </c>
      <c r="D1150" s="7" t="n"/>
      <c r="E1150" s="8" t="n"/>
      <c r="F1150" s="9" t="n">
        <v>2812</v>
      </c>
      <c r="I1150" s="10" t="inlineStr">
        <is>
          <t>EFECTIVO</t>
        </is>
      </c>
      <c r="J1150" s="5" t="inlineStr">
        <is>
          <t>266 SANTIAGO MACHACA CALCINA</t>
        </is>
      </c>
    </row>
    <row r="1151">
      <c r="A1151" s="5" t="inlineStr">
        <is>
          <t>CCAJ-LP02/46/2023</t>
        </is>
      </c>
      <c r="B1151" s="6" t="n">
        <v>44957.88667474537</v>
      </c>
      <c r="C1151" s="5" t="inlineStr">
        <is>
          <t>3884 RIBANA RUTH REA RUEDA</t>
        </is>
      </c>
      <c r="D1151" s="7" t="n"/>
      <c r="E1151" s="8" t="n"/>
      <c r="F1151" s="9" t="n">
        <v>4715</v>
      </c>
      <c r="I1151" s="10" t="inlineStr">
        <is>
          <t>EFECTIVO</t>
        </is>
      </c>
      <c r="J1151" s="8" t="inlineStr">
        <is>
          <t>304 ALFREDO MENDOZA APAZA</t>
        </is>
      </c>
    </row>
    <row r="1152">
      <c r="A1152" s="5" t="inlineStr">
        <is>
          <t>CCAJ-LP02/46/2023</t>
        </is>
      </c>
      <c r="B1152" s="6" t="n">
        <v>44957.88667474537</v>
      </c>
      <c r="C1152" s="5" t="inlineStr">
        <is>
          <t>3884 RIBANA RUTH REA RUEDA</t>
        </is>
      </c>
      <c r="D1152" s="7" t="n"/>
      <c r="E1152" s="8" t="n"/>
      <c r="F1152" s="9" t="n">
        <v>5495.1</v>
      </c>
      <c r="I1152" s="10" t="inlineStr">
        <is>
          <t>EFECTIVO</t>
        </is>
      </c>
      <c r="J1152" s="5" t="inlineStr">
        <is>
          <t>331 CARLOS ALFREDO GUTIERREZ HUANCA</t>
        </is>
      </c>
    </row>
    <row r="1153">
      <c r="A1153" s="5" t="inlineStr">
        <is>
          <t>CCAJ-LP02/46/2023</t>
        </is>
      </c>
      <c r="B1153" s="6" t="n">
        <v>44957.88667474537</v>
      </c>
      <c r="C1153" s="5" t="inlineStr">
        <is>
          <t>3884 RIBANA RUTH REA RUEDA</t>
        </is>
      </c>
      <c r="D1153" s="7" t="n"/>
      <c r="E1153" s="8" t="n"/>
      <c r="F1153" s="9" t="n">
        <v>273</v>
      </c>
      <c r="I1153" s="10" t="inlineStr">
        <is>
          <t>EFECTIVO</t>
        </is>
      </c>
      <c r="J1153" s="5" t="inlineStr">
        <is>
          <t>584 FREDDY FEDERICO FLORES MARIN</t>
        </is>
      </c>
    </row>
    <row r="1154">
      <c r="A1154" s="5" t="inlineStr">
        <is>
          <t>CCAJ-LP02/46/2023</t>
        </is>
      </c>
      <c r="B1154" s="6" t="n">
        <v>44957.88667474537</v>
      </c>
      <c r="C1154" s="5" t="inlineStr">
        <is>
          <t>3884 RIBANA RUTH REA RUEDA</t>
        </is>
      </c>
      <c r="D1154" s="7" t="n"/>
      <c r="E1154" s="8" t="n"/>
      <c r="F1154" s="9" t="n">
        <v>5970</v>
      </c>
      <c r="I1154" s="10" t="inlineStr">
        <is>
          <t>EFECTIVO</t>
        </is>
      </c>
      <c r="J1154" s="5" t="inlineStr">
        <is>
          <t>883 FRANKLIN CARDOZO RIVERA</t>
        </is>
      </c>
    </row>
    <row r="1155">
      <c r="A1155" s="5" t="inlineStr">
        <is>
          <t>CCAJ-LP02/46/2023</t>
        </is>
      </c>
      <c r="B1155" s="6" t="n">
        <v>44957.88667474537</v>
      </c>
      <c r="C1155" s="5" t="inlineStr">
        <is>
          <t>3884 RIBANA RUTH REA RUEDA</t>
        </is>
      </c>
      <c r="D1155" s="7" t="n"/>
      <c r="E1155" s="8" t="n"/>
      <c r="F1155" s="9" t="n">
        <v>12039.4</v>
      </c>
      <c r="I1155" s="10" t="inlineStr">
        <is>
          <t>EFECTIVO</t>
        </is>
      </c>
      <c r="J1155" s="5" t="inlineStr">
        <is>
          <t>1116 VLADIMIR FRANZ ATAHUACHI RODRIGUEZ</t>
        </is>
      </c>
    </row>
    <row r="1156">
      <c r="A1156" s="5" t="inlineStr">
        <is>
          <t>CCAJ-LP02/46/2023</t>
        </is>
      </c>
      <c r="B1156" s="6" t="n">
        <v>44957.88667474537</v>
      </c>
      <c r="C1156" s="5" t="inlineStr">
        <is>
          <t>3884 RIBANA RUTH REA RUEDA</t>
        </is>
      </c>
      <c r="D1156" s="7" t="n"/>
      <c r="E1156" s="8" t="n"/>
      <c r="F1156" s="9" t="n">
        <v>19900.7</v>
      </c>
      <c r="I1156" s="10" t="inlineStr">
        <is>
          <t>EFECTIVO</t>
        </is>
      </c>
      <c r="J1156" s="5" t="inlineStr">
        <is>
          <t>1180 JAIME RAMIRO CHACON PAREDES</t>
        </is>
      </c>
    </row>
    <row r="1157">
      <c r="A1157" s="5" t="inlineStr">
        <is>
          <t>CCAJ-LP02/46/2023</t>
        </is>
      </c>
      <c r="B1157" s="6" t="n">
        <v>44957.88667474537</v>
      </c>
      <c r="C1157" s="5" t="inlineStr">
        <is>
          <t>3884 RIBANA RUTH REA RUEDA</t>
        </is>
      </c>
      <c r="D1157" s="7" t="n"/>
      <c r="E1157" s="8" t="n"/>
      <c r="F1157" s="9" t="n">
        <v>10945.8</v>
      </c>
      <c r="I1157" s="10" t="inlineStr">
        <is>
          <t>EFECTIVO</t>
        </is>
      </c>
      <c r="J1157" s="5" t="inlineStr">
        <is>
          <t>3052 JUAN JOSE MACHACA TORREZ</t>
        </is>
      </c>
    </row>
    <row r="1158">
      <c r="A1158" s="5" t="inlineStr">
        <is>
          <t>CCAJ-LP02/46/2023</t>
        </is>
      </c>
      <c r="B1158" s="6" t="n">
        <v>44957.88667474537</v>
      </c>
      <c r="C1158" s="5" t="inlineStr">
        <is>
          <t>3884 RIBANA RUTH REA RUEDA</t>
        </is>
      </c>
      <c r="D1158" s="7" t="n"/>
      <c r="E1158" s="8" t="n"/>
      <c r="F1158" s="9" t="n">
        <v>3705.8</v>
      </c>
      <c r="I1158" s="10" t="inlineStr">
        <is>
          <t>EFECTIVO</t>
        </is>
      </c>
      <c r="J1158" s="8" t="inlineStr">
        <is>
          <t>2597 JOSE MAIDANA LP - T02</t>
        </is>
      </c>
    </row>
    <row r="1159">
      <c r="A1159" s="5" t="inlineStr">
        <is>
          <t>CCAJ-LP02/46/2023</t>
        </is>
      </c>
      <c r="B1159" s="6" t="n">
        <v>44957.88667474537</v>
      </c>
      <c r="C1159" s="5" t="inlineStr">
        <is>
          <t>3884 RIBANA RUTH REA RUEDA</t>
        </is>
      </c>
      <c r="D1159" s="7" t="n"/>
      <c r="E1159" s="8" t="n"/>
      <c r="F1159" s="9" t="n">
        <v>11849.5</v>
      </c>
      <c r="I1159" s="10" t="inlineStr">
        <is>
          <t>EFECTIVO</t>
        </is>
      </c>
      <c r="J1159" s="8" t="inlineStr">
        <is>
          <t>2597 JOSE MAIDANA LP - T03</t>
        </is>
      </c>
    </row>
    <row r="1160">
      <c r="A1160" s="5" t="inlineStr">
        <is>
          <t>CCAJ-LP02/46/2023</t>
        </is>
      </c>
      <c r="B1160" s="6" t="n">
        <v>44957.88667474537</v>
      </c>
      <c r="C1160" s="5" t="inlineStr">
        <is>
          <t>3884 RIBANA RUTH REA RUEDA</t>
        </is>
      </c>
      <c r="D1160" s="7" t="n"/>
      <c r="E1160" s="8" t="n"/>
      <c r="F1160" s="9" t="n">
        <v>5970.5</v>
      </c>
      <c r="I1160" s="10" t="inlineStr">
        <is>
          <t>EFECTIVO</t>
        </is>
      </c>
      <c r="J1160" s="8" t="inlineStr">
        <is>
          <t>2597 JOSE MAIDANA LP - T04</t>
        </is>
      </c>
    </row>
    <row r="1161">
      <c r="A1161" s="5" t="inlineStr">
        <is>
          <t>CCAJ-LP02/46/2023</t>
        </is>
      </c>
      <c r="B1161" s="6" t="n">
        <v>44957.88667474537</v>
      </c>
      <c r="C1161" s="5" t="inlineStr">
        <is>
          <t>3884 RIBANA RUTH REA RUEDA</t>
        </is>
      </c>
      <c r="D1161" s="7" t="n"/>
      <c r="E1161" s="8" t="n"/>
      <c r="F1161" s="9" t="n">
        <v>15115.2</v>
      </c>
      <c r="I1161" s="10" t="inlineStr">
        <is>
          <t>EFECTIVO</t>
        </is>
      </c>
      <c r="J1161" s="8" t="inlineStr">
        <is>
          <t>2597 JOSE MAIDANA LP - T05</t>
        </is>
      </c>
    </row>
    <row r="1162">
      <c r="A1162" s="5" t="inlineStr">
        <is>
          <t>CCAJ-LP02/46/2023</t>
        </is>
      </c>
      <c r="B1162" s="6" t="n">
        <v>44957.88667474537</v>
      </c>
      <c r="C1162" s="5" t="inlineStr">
        <is>
          <t>3884 RIBANA RUTH REA RUEDA</t>
        </is>
      </c>
      <c r="D1162" s="7" t="n"/>
      <c r="E1162" s="23" t="n"/>
      <c r="F1162" s="9" t="n">
        <v>11429.8</v>
      </c>
      <c r="I1162" s="10" t="inlineStr">
        <is>
          <t>EFECTIVO</t>
        </is>
      </c>
      <c r="J1162" s="8" t="inlineStr">
        <is>
          <t>2597 JOSE MAIDANA LP - T06</t>
        </is>
      </c>
    </row>
    <row r="1163">
      <c r="A1163" s="11" t="inlineStr">
        <is>
          <t>SAP</t>
        </is>
      </c>
      <c r="B1163" s="3" t="n"/>
      <c r="C1163" s="3" t="n"/>
      <c r="D1163" s="17">
        <f>131122.6-124451.8</f>
        <v/>
      </c>
      <c r="E1163" s="8" t="n"/>
      <c r="F1163" s="31">
        <f>SUM(F1148:G1162)</f>
        <v/>
      </c>
      <c r="G1163" s="9" t="n"/>
      <c r="I1163" s="10" t="n"/>
      <c r="J1163" s="5" t="n"/>
    </row>
    <row r="1164" ht="15.75" customHeight="1">
      <c r="A1164" s="13" t="inlineStr">
        <is>
          <t>FECHA</t>
        </is>
      </c>
      <c r="B1164" s="13" t="inlineStr">
        <is>
          <t>CIERRE DE CAJA</t>
        </is>
      </c>
      <c r="C1164" s="13" t="inlineStr">
        <is>
          <t>IMPORTE</t>
        </is>
      </c>
      <c r="D1164" s="14" t="n">
        <v>112695414</v>
      </c>
      <c r="E1164" s="8" t="n"/>
      <c r="G1164" s="9" t="n"/>
      <c r="I1164" s="10" t="n"/>
      <c r="J1164" s="5" t="n"/>
    </row>
    <row r="1165">
      <c r="A1165" s="5" t="n"/>
      <c r="B1165" s="6" t="n"/>
      <c r="C1165" s="5" t="n"/>
      <c r="D1165" s="7" t="n"/>
      <c r="E1165" s="8" t="n"/>
      <c r="G1165" s="9" t="n"/>
      <c r="I1165" s="10" t="n"/>
      <c r="J1165" s="5" t="n"/>
    </row>
    <row r="1166">
      <c r="A1166" s="34" t="inlineStr">
        <is>
          <t>DIFERENCIA DEBIDO A ANULACION DE 2 FACTURAS SIMSA REEMPLAZO DEL CCAJ-LP02/21/2023</t>
        </is>
      </c>
      <c r="B1166" s="35" t="n"/>
      <c r="C1166" s="36" t="n"/>
      <c r="D1166" s="50" t="n"/>
      <c r="E1166" s="51" t="n"/>
      <c r="G1166" s="9" t="n"/>
      <c r="I1166" s="10" t="n"/>
      <c r="J1166" s="5" t="n"/>
    </row>
    <row r="1167">
      <c r="A1167" s="34" t="inlineStr">
        <is>
          <t>se realizo el traslado etv con el CCAJ-LP02/52/2023</t>
        </is>
      </c>
      <c r="B1167" s="39" t="n"/>
      <c r="C1167" s="34" t="n"/>
      <c r="D1167" s="7" t="n"/>
      <c r="E1167" s="8" t="n"/>
      <c r="H1167" s="9" t="n"/>
      <c r="I1167" s="10" t="n"/>
      <c r="J1167" s="5" t="n"/>
    </row>
    <row r="1168">
      <c r="A1168" s="5" t="n"/>
      <c r="B1168" s="6" t="n"/>
      <c r="C1168" s="5" t="n"/>
      <c r="D1168" s="7" t="n"/>
      <c r="E1168" s="8" t="n"/>
      <c r="G1168" s="9" t="n"/>
      <c r="I1168" s="10" t="n"/>
      <c r="J1168" s="5" t="n"/>
    </row>
    <row r="1169">
      <c r="A1169" s="5" t="n"/>
      <c r="B1169" s="6" t="n"/>
      <c r="C1169" s="5" t="n"/>
      <c r="D1169" s="7" t="n"/>
      <c r="E1169" s="8" t="n"/>
      <c r="G1169" s="9" t="n"/>
      <c r="I1169" s="10" t="n"/>
      <c r="J1169" s="5" t="n"/>
    </row>
    <row r="1170">
      <c r="A1170" s="5" t="n"/>
      <c r="B1170" s="6" t="n"/>
      <c r="C1170" s="5" t="n"/>
      <c r="D1170" s="7" t="n"/>
      <c r="E1170" s="8" t="n"/>
      <c r="G1170" s="9" t="n"/>
      <c r="I1170" s="10" t="n"/>
      <c r="J1170" s="5" t="n"/>
    </row>
    <row r="1171">
      <c r="A1171" s="5" t="n"/>
      <c r="B1171" s="6" t="n"/>
      <c r="C1171" s="5" t="n"/>
      <c r="D1171" s="7" t="n"/>
      <c r="E1171" s="8" t="n"/>
      <c r="G1171" s="9" t="n"/>
      <c r="I1171" s="10" t="n"/>
      <c r="J1171" s="5" t="n"/>
    </row>
    <row r="1172">
      <c r="A1172" s="5" t="inlineStr">
        <is>
          <t>CCAJ-LP02/47/2023</t>
        </is>
      </c>
      <c r="B1172" s="6" t="n">
        <v>44957.90052417824</v>
      </c>
      <c r="C1172" s="5" t="inlineStr">
        <is>
          <t>3884 RIBANA RUTH REA RUEDA</t>
        </is>
      </c>
      <c r="D1172" s="7" t="n"/>
      <c r="E1172" s="8" t="n"/>
      <c r="F1172" s="9" t="n">
        <v>980</v>
      </c>
      <c r="I1172" s="10" t="inlineStr">
        <is>
          <t>EFECTIVO</t>
        </is>
      </c>
      <c r="J1172" s="5" t="inlineStr">
        <is>
          <t>667 WILLIAMS EDSON SANCHEZ SILVA</t>
        </is>
      </c>
    </row>
    <row r="1173">
      <c r="A1173" s="5" t="inlineStr">
        <is>
          <t>CCAJ-LP02/47/2023</t>
        </is>
      </c>
      <c r="B1173" s="6" t="n">
        <v>44957.90052417824</v>
      </c>
      <c r="C1173" s="5" t="inlineStr">
        <is>
          <t>3884 RIBANA RUTH REA RUEDA</t>
        </is>
      </c>
      <c r="D1173" s="7" t="n"/>
      <c r="E1173" s="8" t="n"/>
      <c r="F1173" s="9" t="n">
        <v>11332.4</v>
      </c>
      <c r="I1173" s="10" t="inlineStr">
        <is>
          <t>EFECTIVO</t>
        </is>
      </c>
      <c r="J1173" s="8" t="inlineStr">
        <is>
          <t>2597 JOSE MAIDANA LP - T01</t>
        </is>
      </c>
    </row>
    <row r="1174">
      <c r="A1174" s="11" t="inlineStr">
        <is>
          <t>SAP</t>
        </is>
      </c>
      <c r="B1174" s="3" t="n"/>
      <c r="C1174" s="3" t="n"/>
      <c r="D1174" s="7" t="n"/>
      <c r="E1174" s="8" t="n"/>
      <c r="F1174" s="31">
        <f>SUM(F1172:G1173)</f>
        <v/>
      </c>
      <c r="G1174" s="9" t="n"/>
      <c r="I1174" s="10" t="n"/>
      <c r="J1174" s="5" t="n"/>
    </row>
    <row r="1175">
      <c r="A1175" s="13" t="inlineStr">
        <is>
          <t>FECHA</t>
        </is>
      </c>
      <c r="B1175" s="13" t="inlineStr">
        <is>
          <t>CIERRE DE CAJA</t>
        </is>
      </c>
      <c r="C1175" s="13" t="inlineStr">
        <is>
          <t>IMPORTE</t>
        </is>
      </c>
      <c r="D1175" s="7" t="n"/>
      <c r="E1175" s="8" t="n"/>
      <c r="G1175" s="9" t="n"/>
      <c r="I1175" s="10" t="n"/>
      <c r="J1175" s="5" t="n"/>
    </row>
    <row r="1176">
      <c r="A1176" s="34" t="inlineStr">
        <is>
          <t>SIN SALDO POR ANULACION DE 2 FACTURAS SIMSA</t>
        </is>
      </c>
      <c r="B1176" s="35" t="n"/>
      <c r="C1176" s="36" t="n"/>
      <c r="D1176" s="7" t="n"/>
      <c r="E1176" s="8" t="n"/>
      <c r="G1176" s="9" t="n"/>
      <c r="I1176" s="10" t="n"/>
      <c r="J1176" s="5" t="n"/>
    </row>
    <row r="1177">
      <c r="A1177" s="22" t="n"/>
      <c r="B1177" s="6" t="n"/>
      <c r="C1177" s="5" t="n"/>
      <c r="D1177" s="7" t="n"/>
      <c r="E1177" s="8" t="n"/>
      <c r="G1177" s="9" t="n"/>
      <c r="I1177" s="10" t="n"/>
      <c r="J1177" s="5" t="n"/>
    </row>
    <row r="1178">
      <c r="A1178" s="22" t="n"/>
      <c r="B1178" s="6" t="n"/>
      <c r="C1178" s="5" t="n"/>
      <c r="D1178" s="7" t="n"/>
      <c r="E1178" s="8" t="n"/>
      <c r="G1178" s="9" t="n"/>
      <c r="I1178" s="10" t="n"/>
      <c r="J1178" s="5" t="n"/>
    </row>
    <row r="1179">
      <c r="A1179" s="22" t="n"/>
      <c r="B1179" s="6" t="n"/>
      <c r="C1179" s="5" t="n"/>
      <c r="D1179" s="7" t="n"/>
      <c r="E1179" s="8" t="n"/>
      <c r="G1179" s="9" t="n"/>
      <c r="I1179" s="10" t="n"/>
      <c r="J1179" s="5" t="n"/>
    </row>
    <row r="1180">
      <c r="A1180" s="5" t="n"/>
      <c r="B1180" s="6" t="n"/>
      <c r="C1180" s="5" t="n"/>
      <c r="D1180" s="7" t="n"/>
      <c r="E1180" s="8" t="n"/>
      <c r="G1180" s="9" t="n"/>
      <c r="I1180" s="10" t="n"/>
      <c r="J1180" s="5" t="n"/>
    </row>
    <row r="1181">
      <c r="A1181" s="5" t="inlineStr">
        <is>
          <t>CCAJ-LP02/48/2023</t>
        </is>
      </c>
      <c r="B1181" s="6" t="n">
        <v>44957.94230523148</v>
      </c>
      <c r="C1181" s="5" t="inlineStr">
        <is>
          <t>3884 RIBANA RUTH REA RUEDA</t>
        </is>
      </c>
      <c r="D1181" s="15" t="n">
        <v>45123271954</v>
      </c>
      <c r="E1181" s="8" t="inlineStr">
        <is>
          <t>BISA-100070022</t>
        </is>
      </c>
      <c r="H1181" s="9" t="n">
        <v>1309.4</v>
      </c>
      <c r="I1181" s="5" t="inlineStr">
        <is>
          <t>DEPÓSITO BANCARIO</t>
        </is>
      </c>
      <c r="J1181" s="5" t="inlineStr">
        <is>
          <t>4276 CARLOS MARCELO REQUENA TERAN</t>
        </is>
      </c>
    </row>
    <row r="1182">
      <c r="A1182" s="5" t="inlineStr">
        <is>
          <t>CCAJ-LP02/48/2023</t>
        </is>
      </c>
      <c r="B1182" s="6" t="n">
        <v>44957.94230523148</v>
      </c>
      <c r="C1182" s="5" t="inlineStr">
        <is>
          <t>3884 RIBANA RUTH REA RUEDA</t>
        </is>
      </c>
      <c r="D1182" s="15" t="n">
        <v>17660690270</v>
      </c>
      <c r="E1182" s="8" t="inlineStr">
        <is>
          <t>BISA-100070022</t>
        </is>
      </c>
      <c r="H1182" s="9" t="n">
        <v>853.58</v>
      </c>
      <c r="I1182" s="5" t="inlineStr">
        <is>
          <t>DEPÓSITO BANCARIO</t>
        </is>
      </c>
      <c r="J1182" s="5" t="inlineStr">
        <is>
          <t>4276 CARLOS MARCELO REQUENA TERAN</t>
        </is>
      </c>
    </row>
    <row r="1183">
      <c r="A1183" s="5" t="inlineStr">
        <is>
          <t>CCAJ-LP02/48/2023</t>
        </is>
      </c>
      <c r="B1183" s="6" t="n">
        <v>44957.94230523148</v>
      </c>
      <c r="C1183" s="5" t="inlineStr">
        <is>
          <t>3884 RIBANA RUTH REA RUEDA</t>
        </is>
      </c>
      <c r="D1183" s="15" t="n">
        <v>45113288951</v>
      </c>
      <c r="E1183" s="8" t="inlineStr">
        <is>
          <t>BISA-100070022</t>
        </is>
      </c>
      <c r="H1183" s="9" t="n">
        <v>12293.68</v>
      </c>
      <c r="I1183" s="5" t="inlineStr">
        <is>
          <t>DEPÓSITO BANCARIO</t>
        </is>
      </c>
      <c r="J1183" s="5" t="inlineStr">
        <is>
          <t>4190 JESUS FELCY MENDOZA CAHUANA</t>
        </is>
      </c>
    </row>
    <row r="1184">
      <c r="A1184" s="5" t="inlineStr">
        <is>
          <t>CCAJ-LP02/48/2023</t>
        </is>
      </c>
      <c r="B1184" s="6" t="n">
        <v>44957.94230523148</v>
      </c>
      <c r="C1184" s="5" t="inlineStr">
        <is>
          <t>3884 RIBANA RUTH REA RUEDA</t>
        </is>
      </c>
      <c r="D1184" s="15" t="n">
        <v>45163229248</v>
      </c>
      <c r="E1184" s="8" t="inlineStr">
        <is>
          <t>BISA-100070022</t>
        </is>
      </c>
      <c r="H1184" s="9" t="n">
        <v>19801.49</v>
      </c>
      <c r="I1184" s="5" t="inlineStr">
        <is>
          <t>DEPÓSITO BANCARIO</t>
        </is>
      </c>
      <c r="J1184" s="5" t="inlineStr">
        <is>
          <t>4276 CARLOS MARCELO REQUENA TERAN</t>
        </is>
      </c>
    </row>
    <row r="1185">
      <c r="A1185" s="5" t="inlineStr">
        <is>
          <t>CCAJ-LP02/48/2023</t>
        </is>
      </c>
      <c r="B1185" s="6" t="n">
        <v>44957.94230523148</v>
      </c>
      <c r="C1185" s="5" t="inlineStr">
        <is>
          <t>3884 RIBANA RUTH REA RUEDA</t>
        </is>
      </c>
      <c r="D1185" s="7" t="n">
        <v>36967197</v>
      </c>
      <c r="E1185" s="5" t="inlineStr">
        <is>
          <t>BANCO UNION-10000020161539</t>
        </is>
      </c>
      <c r="H1185" s="9" t="n">
        <v>27958.71</v>
      </c>
      <c r="I1185" s="5" t="inlineStr">
        <is>
          <t>DEPÓSITO BANCARIO</t>
        </is>
      </c>
      <c r="J1185" s="5" t="inlineStr">
        <is>
          <t>2464 LUIS FERNANDO GUEVARA PECA</t>
        </is>
      </c>
    </row>
    <row r="1186">
      <c r="A1186" s="5" t="inlineStr">
        <is>
          <t>CCAJ-LP02/48/2023</t>
        </is>
      </c>
      <c r="B1186" s="6" t="n">
        <v>44957.94230523148</v>
      </c>
      <c r="C1186" s="5" t="inlineStr">
        <is>
          <t>3884 RIBANA RUTH REA RUEDA</t>
        </is>
      </c>
      <c r="D1186" s="7" t="n">
        <v>369671971</v>
      </c>
      <c r="E1186" s="5" t="inlineStr">
        <is>
          <t>BANCO UNION-10000020161539</t>
        </is>
      </c>
      <c r="H1186" s="9" t="n">
        <v>6060</v>
      </c>
      <c r="I1186" s="5" t="inlineStr">
        <is>
          <t>DEPÓSITO BANCARIO</t>
        </is>
      </c>
      <c r="J1186" s="5" t="inlineStr">
        <is>
          <t>2464 LUIS FERNANDO GUEVARA PECA</t>
        </is>
      </c>
    </row>
    <row r="1187">
      <c r="A1187" s="5" t="inlineStr">
        <is>
          <t>CCAJ-LP02/48/2023</t>
        </is>
      </c>
      <c r="B1187" s="6" t="n">
        <v>44957.94230523148</v>
      </c>
      <c r="C1187" s="5" t="inlineStr">
        <is>
          <t>3884 RIBANA RUTH REA RUEDA</t>
        </is>
      </c>
      <c r="D1187" s="7" t="n">
        <v>369671972</v>
      </c>
      <c r="E1187" s="5" t="inlineStr">
        <is>
          <t>BANCO UNION-10000020161539</t>
        </is>
      </c>
      <c r="H1187" s="9" t="n">
        <v>2054.99</v>
      </c>
      <c r="I1187" s="5" t="inlineStr">
        <is>
          <t>DEPÓSITO BANCARIO</t>
        </is>
      </c>
      <c r="J1187" s="5" t="inlineStr">
        <is>
          <t>2464 LUIS FERNANDO GUEVARA PECA</t>
        </is>
      </c>
    </row>
    <row r="1188">
      <c r="A1188" s="5" t="inlineStr">
        <is>
          <t>CCAJ-LP02/48/2023</t>
        </is>
      </c>
      <c r="B1188" s="6" t="n">
        <v>44957.94230523148</v>
      </c>
      <c r="C1188" s="5" t="inlineStr">
        <is>
          <t>3884 RIBANA RUTH REA RUEDA</t>
        </is>
      </c>
      <c r="D1188" s="7" t="n">
        <v>36881767</v>
      </c>
      <c r="E1188" s="5" t="inlineStr">
        <is>
          <t>BANCO UNION-10000020161539</t>
        </is>
      </c>
      <c r="H1188" s="9" t="n">
        <v>1713</v>
      </c>
      <c r="I1188" s="5" t="inlineStr">
        <is>
          <t>DEPÓSITO BANCARIO</t>
        </is>
      </c>
      <c r="J1188" s="5" t="inlineStr">
        <is>
          <t>2464 LUIS FERNANDO GUEVARA PECA</t>
        </is>
      </c>
    </row>
    <row r="1189">
      <c r="A1189" s="5" t="inlineStr">
        <is>
          <t>CCAJ-LP02/48/2023</t>
        </is>
      </c>
      <c r="B1189" s="6" t="n">
        <v>44957.94230523148</v>
      </c>
      <c r="C1189" s="5" t="inlineStr">
        <is>
          <t>3884 RIBANA RUTH REA RUEDA</t>
        </is>
      </c>
      <c r="D1189" s="7" t="n">
        <v>36918489</v>
      </c>
      <c r="E1189" s="5" t="inlineStr">
        <is>
          <t>BANCO UNION-10000020161539</t>
        </is>
      </c>
      <c r="H1189" s="9" t="n">
        <v>370</v>
      </c>
      <c r="I1189" s="5" t="inlineStr">
        <is>
          <t>DEPÓSITO BANCARIO</t>
        </is>
      </c>
      <c r="J1189" s="5" t="inlineStr">
        <is>
          <t>2464 LUIS FERNANDO GUEVARA PECA</t>
        </is>
      </c>
    </row>
    <row r="1190">
      <c r="A1190" s="5" t="inlineStr">
        <is>
          <t>CCAJ-LP02/48/2023</t>
        </is>
      </c>
      <c r="B1190" s="6" t="n">
        <v>44957.94230523148</v>
      </c>
      <c r="C1190" s="5" t="inlineStr">
        <is>
          <t>3884 RIBANA RUTH REA RUEDA</t>
        </is>
      </c>
      <c r="D1190" s="15" t="n">
        <v>45113288601</v>
      </c>
      <c r="E1190" s="8" t="inlineStr">
        <is>
          <t>BISA-100070022</t>
        </is>
      </c>
      <c r="H1190" s="9" t="n">
        <v>2435</v>
      </c>
      <c r="I1190" s="5" t="inlineStr">
        <is>
          <t>DEPÓSITO BANCARIO</t>
        </is>
      </c>
      <c r="J1190" s="5" t="inlineStr">
        <is>
          <t>2464 LUIS FERNANDO GUEVARA PECA</t>
        </is>
      </c>
    </row>
    <row r="1191">
      <c r="A1191" s="5" t="inlineStr">
        <is>
          <t>CCAJ-LP02/48/2023</t>
        </is>
      </c>
      <c r="B1191" s="6" t="n">
        <v>44957.94230523148</v>
      </c>
      <c r="C1191" s="5" t="inlineStr">
        <is>
          <t>3884 RIBANA RUTH REA RUEDA</t>
        </is>
      </c>
      <c r="D1191" s="15" t="n">
        <v>53212277220</v>
      </c>
      <c r="E1191" s="8" t="inlineStr">
        <is>
          <t>BISA-100070022</t>
        </is>
      </c>
      <c r="H1191" s="9" t="n">
        <v>598</v>
      </c>
      <c r="I1191" s="5" t="inlineStr">
        <is>
          <t>DEPÓSITO BANCARIO</t>
        </is>
      </c>
      <c r="J1191" s="5" t="inlineStr">
        <is>
          <t>2464 LUIS FERNANDO GUEVARA PECA</t>
        </is>
      </c>
    </row>
    <row r="1192">
      <c r="A1192" s="5" t="inlineStr">
        <is>
          <t>CCAJ-LP02/48/2023</t>
        </is>
      </c>
      <c r="B1192" s="6" t="n">
        <v>44957.94230523148</v>
      </c>
      <c r="C1192" s="5" t="inlineStr">
        <is>
          <t>3884 RIBANA RUTH REA RUEDA</t>
        </is>
      </c>
      <c r="D1192" s="15" t="n">
        <v>51417428754</v>
      </c>
      <c r="E1192" s="8" t="inlineStr">
        <is>
          <t>BISA-100070022</t>
        </is>
      </c>
      <c r="H1192" s="9" t="n">
        <v>235</v>
      </c>
      <c r="I1192" s="5" t="inlineStr">
        <is>
          <t>DEPÓSITO BANCARIO</t>
        </is>
      </c>
      <c r="J1192" s="5" t="inlineStr">
        <is>
          <t>2464 LUIS FERNANDO GUEVARA PECA</t>
        </is>
      </c>
    </row>
    <row r="1193">
      <c r="A1193" s="5" t="inlineStr">
        <is>
          <t>CCAJ-LP02/48/2023</t>
        </is>
      </c>
      <c r="B1193" s="6" t="n">
        <v>44957.94230523148</v>
      </c>
      <c r="C1193" s="5" t="inlineStr">
        <is>
          <t>3884 RIBANA RUTH REA RUEDA</t>
        </is>
      </c>
      <c r="D1193" s="15" t="n">
        <v>45133140390</v>
      </c>
      <c r="E1193" s="8" t="inlineStr">
        <is>
          <t>BISA-100070022</t>
        </is>
      </c>
      <c r="H1193" s="9" t="n">
        <v>5405.84</v>
      </c>
      <c r="I1193" s="5" t="inlineStr">
        <is>
          <t>DEPÓSITO BANCARIO</t>
        </is>
      </c>
      <c r="J1193" s="5" t="inlineStr">
        <is>
          <t>2464 LUIS FERNANDO GUEVARA PECA</t>
        </is>
      </c>
    </row>
    <row r="1194">
      <c r="A1194" s="5" t="inlineStr">
        <is>
          <t>CCAJ-LP02/48/2023</t>
        </is>
      </c>
      <c r="B1194" s="6" t="n">
        <v>44957.94230523148</v>
      </c>
      <c r="C1194" s="5" t="inlineStr">
        <is>
          <t>3884 RIBANA RUTH REA RUEDA</t>
        </is>
      </c>
      <c r="D1194" s="15" t="n">
        <v>58670126425</v>
      </c>
      <c r="E1194" s="8" t="inlineStr">
        <is>
          <t>BISA-100070022</t>
        </is>
      </c>
      <c r="H1194" s="9" t="n">
        <v>39623.75</v>
      </c>
      <c r="I1194" s="5" t="inlineStr">
        <is>
          <t>DEPÓSITO BANCARIO</t>
        </is>
      </c>
      <c r="J1194" s="5" t="inlineStr">
        <is>
          <t>2464 LUIS FERNANDO GUEVARA PECA</t>
        </is>
      </c>
    </row>
    <row r="1195">
      <c r="A1195" s="5" t="inlineStr">
        <is>
          <t>CCAJ-LP02/48/2023</t>
        </is>
      </c>
      <c r="B1195" s="6" t="n">
        <v>44957.94230523148</v>
      </c>
      <c r="C1195" s="5" t="inlineStr">
        <is>
          <t>3884 RIBANA RUTH REA RUEDA</t>
        </is>
      </c>
      <c r="D1195" s="15" t="n">
        <v>45123272838</v>
      </c>
      <c r="E1195" s="8" t="inlineStr">
        <is>
          <t>BISA-100070022</t>
        </is>
      </c>
      <c r="H1195" s="9" t="n">
        <v>740</v>
      </c>
      <c r="I1195" s="5" t="inlineStr">
        <is>
          <t>DEPÓSITO BANCARIO</t>
        </is>
      </c>
      <c r="J1195" s="5" t="inlineStr">
        <is>
          <t>2464 LUIS FERNANDO GUEVARA PECA</t>
        </is>
      </c>
    </row>
    <row r="1196">
      <c r="A1196" s="5" t="inlineStr">
        <is>
          <t>CCAJ-LP02/48/2023</t>
        </is>
      </c>
      <c r="B1196" s="6" t="n">
        <v>44957.94230523148</v>
      </c>
      <c r="C1196" s="5" t="inlineStr">
        <is>
          <t>3884 RIBANA RUTH REA RUEDA</t>
        </is>
      </c>
      <c r="D1196" s="15" t="n">
        <v>45163220141</v>
      </c>
      <c r="E1196" s="8" t="inlineStr">
        <is>
          <t>BISA-100070022</t>
        </is>
      </c>
      <c r="H1196" s="9" t="n">
        <v>298.5</v>
      </c>
      <c r="I1196" s="5" t="inlineStr">
        <is>
          <t>DEPÓSITO BANCARIO</t>
        </is>
      </c>
      <c r="J1196" s="5" t="inlineStr">
        <is>
          <t>2464 LUIS FERNANDO GUEVARA PECA</t>
        </is>
      </c>
    </row>
    <row r="1197">
      <c r="A1197" s="5" t="inlineStr">
        <is>
          <t>CCAJ-LP02/48/2023</t>
        </is>
      </c>
      <c r="B1197" s="6" t="n">
        <v>44957.94230523148</v>
      </c>
      <c r="C1197" s="5" t="inlineStr">
        <is>
          <t>3884 RIBANA RUTH REA RUEDA</t>
        </is>
      </c>
      <c r="D1197" s="7" t="n">
        <v>201501</v>
      </c>
      <c r="E1197" s="5" t="inlineStr">
        <is>
          <t>MERCANTIL SANTA CRUZ-4010374232</t>
        </is>
      </c>
      <c r="H1197" s="9" t="n">
        <v>52152.7</v>
      </c>
      <c r="I1197" s="5" t="inlineStr">
        <is>
          <t>DEPÓSITO BANCARIO</t>
        </is>
      </c>
      <c r="J1197" s="5" t="inlineStr">
        <is>
          <t>4276 CARLOS MARCELO REQUENA TERAN</t>
        </is>
      </c>
    </row>
    <row r="1198">
      <c r="A1198" s="5" t="inlineStr">
        <is>
          <t>CCAJ-LP02/48/2023</t>
        </is>
      </c>
      <c r="B1198" s="6" t="n">
        <v>44957.94230523148</v>
      </c>
      <c r="C1198" s="5" t="inlineStr">
        <is>
          <t>3884 RIBANA RUTH REA RUEDA</t>
        </is>
      </c>
      <c r="D1198" s="7" t="n">
        <v>202804</v>
      </c>
      <c r="E1198" s="5" t="inlineStr">
        <is>
          <t>MERCANTIL SANTA CRUZ-4010374232</t>
        </is>
      </c>
      <c r="H1198" s="9" t="n">
        <v>93934.2</v>
      </c>
      <c r="I1198" s="5" t="inlineStr">
        <is>
          <t>DEPÓSITO BANCARIO</t>
        </is>
      </c>
      <c r="J1198" s="5" t="inlineStr">
        <is>
          <t>4190 JESUS FELCY MENDOZA CAHUANA</t>
        </is>
      </c>
    </row>
    <row r="1199">
      <c r="A1199" s="5" t="inlineStr">
        <is>
          <t>CCAJ-LP02/48/2023</t>
        </is>
      </c>
      <c r="B1199" s="6" t="n">
        <v>44957.94230523148</v>
      </c>
      <c r="C1199" s="5" t="inlineStr">
        <is>
          <t>3884 RIBANA RUTH REA RUEDA</t>
        </is>
      </c>
      <c r="D1199" s="7" t="n">
        <v>202942</v>
      </c>
      <c r="E1199" s="5" t="inlineStr">
        <is>
          <t>MERCANTIL SANTA CRUZ-4010374232</t>
        </is>
      </c>
      <c r="H1199" s="9" t="n">
        <v>7392.66</v>
      </c>
      <c r="I1199" s="5" t="inlineStr">
        <is>
          <t>DEPÓSITO BANCARIO</t>
        </is>
      </c>
      <c r="J1199" s="5" t="inlineStr">
        <is>
          <t>4190 JESUS FELCY MENDOZA CAHUANA</t>
        </is>
      </c>
    </row>
    <row r="1200">
      <c r="A1200" s="5" t="inlineStr">
        <is>
          <t>CCAJ-LP02/48/202</t>
        </is>
      </c>
      <c r="B1200" s="6" t="n">
        <v>44957.94230523148</v>
      </c>
      <c r="C1200" s="5" t="inlineStr">
        <is>
          <t>3884 RIBANA RUTH REA RUEDA</t>
        </is>
      </c>
      <c r="D1200" s="7" t="n"/>
      <c r="E1200" s="8" t="n"/>
      <c r="F1200" s="9" t="n">
        <v>11407</v>
      </c>
      <c r="I1200" s="10" t="inlineStr">
        <is>
          <t>EFECTIVO</t>
        </is>
      </c>
      <c r="J1200" s="5" t="inlineStr">
        <is>
          <t>3052 JUAN JOSE MACHACA TORREZ</t>
        </is>
      </c>
    </row>
    <row r="1201">
      <c r="A1201" s="5" t="inlineStr">
        <is>
          <t>CCAJ-LP02/48/2023</t>
        </is>
      </c>
      <c r="B1201" s="6" t="n">
        <v>44957.94230523148</v>
      </c>
      <c r="C1201" s="5" t="inlineStr">
        <is>
          <t>3884 RIBANA RUTH REA RUEDA</t>
        </is>
      </c>
      <c r="D1201" s="7" t="n"/>
      <c r="E1201" s="8" t="n"/>
      <c r="F1201" s="9" t="n">
        <v>6922.1</v>
      </c>
      <c r="I1201" s="10" t="inlineStr">
        <is>
          <t>EFECTIVO</t>
        </is>
      </c>
      <c r="J1201" s="8" t="inlineStr">
        <is>
          <t>108 GREGORIO RAMIREZ APAZA</t>
        </is>
      </c>
    </row>
    <row r="1202">
      <c r="A1202" s="5" t="inlineStr">
        <is>
          <t>CCAJ-LP02/48/2023</t>
        </is>
      </c>
      <c r="B1202" s="6" t="n">
        <v>44957.94230523148</v>
      </c>
      <c r="C1202" s="5" t="inlineStr">
        <is>
          <t>3884 RIBANA RUTH REA RUEDA</t>
        </is>
      </c>
      <c r="D1202" s="7" t="n"/>
      <c r="E1202" s="8" t="n"/>
      <c r="F1202" s="9" t="n">
        <v>5350.5</v>
      </c>
      <c r="I1202" s="10" t="inlineStr">
        <is>
          <t>EFECTIVO</t>
        </is>
      </c>
      <c r="J1202" s="5" t="inlineStr">
        <is>
          <t>136 OSCAR REYNALDO LIMACHI SURCO</t>
        </is>
      </c>
    </row>
    <row r="1203">
      <c r="A1203" s="5" t="inlineStr">
        <is>
          <t>CCAJ-LP02/48/2023</t>
        </is>
      </c>
      <c r="B1203" s="6" t="n">
        <v>44957.94230523148</v>
      </c>
      <c r="C1203" s="5" t="inlineStr">
        <is>
          <t>3884 RIBANA RUTH REA RUEDA</t>
        </is>
      </c>
      <c r="D1203" s="7" t="n"/>
      <c r="E1203" s="8" t="n"/>
      <c r="F1203" s="9" t="n">
        <v>10072.8</v>
      </c>
      <c r="I1203" s="10" t="inlineStr">
        <is>
          <t>EFECTIVO</t>
        </is>
      </c>
      <c r="J1203" s="5" t="inlineStr">
        <is>
          <t>266 SANTIAGO MACHACA CALCINA</t>
        </is>
      </c>
    </row>
    <row r="1204">
      <c r="A1204" s="5" t="inlineStr">
        <is>
          <t>CCAJ-LP02/48/2023</t>
        </is>
      </c>
      <c r="B1204" s="6" t="n">
        <v>44957.94230523148</v>
      </c>
      <c r="C1204" s="5" t="inlineStr">
        <is>
          <t>3884 RIBANA RUTH REA RUEDA</t>
        </is>
      </c>
      <c r="D1204" s="7" t="n"/>
      <c r="E1204" s="8" t="n"/>
      <c r="F1204" s="9" t="n">
        <v>8678.700000000001</v>
      </c>
      <c r="I1204" s="10" t="inlineStr">
        <is>
          <t>EFECTIVO</t>
        </is>
      </c>
      <c r="J1204" s="8" t="inlineStr">
        <is>
          <t>304 ALFREDO MENDOZA APAZA</t>
        </is>
      </c>
    </row>
    <row r="1205">
      <c r="A1205" s="5" t="inlineStr">
        <is>
          <t>CCAJ-LP02/48/2023</t>
        </is>
      </c>
      <c r="B1205" s="6" t="n">
        <v>44957.94230523148</v>
      </c>
      <c r="C1205" s="5" t="inlineStr">
        <is>
          <t>3884 RIBANA RUTH REA RUEDA</t>
        </is>
      </c>
      <c r="D1205" s="7" t="n"/>
      <c r="E1205" s="8" t="n"/>
      <c r="F1205" s="9" t="n">
        <v>15542.8</v>
      </c>
      <c r="I1205" s="10" t="inlineStr">
        <is>
          <t>EFECTIVO</t>
        </is>
      </c>
      <c r="J1205" s="5" t="inlineStr">
        <is>
          <t>331 CARLOS ALFREDO GUTIERREZ HUANCA</t>
        </is>
      </c>
    </row>
    <row r="1206">
      <c r="A1206" s="5" t="inlineStr">
        <is>
          <t>CCAJ-LP02/48/2023</t>
        </is>
      </c>
      <c r="B1206" s="6" t="n">
        <v>44957.94230523148</v>
      </c>
      <c r="C1206" s="5" t="inlineStr">
        <is>
          <t>3884 RIBANA RUTH REA RUEDA</t>
        </is>
      </c>
      <c r="D1206" s="7" t="n"/>
      <c r="E1206" s="8" t="n"/>
      <c r="F1206" s="9" t="n">
        <v>14633.1</v>
      </c>
      <c r="I1206" s="10" t="inlineStr">
        <is>
          <t>EFECTIVO</t>
        </is>
      </c>
      <c r="J1206" s="5" t="inlineStr">
        <is>
          <t>584 FREDDY FEDERICO FLORES MARIN</t>
        </is>
      </c>
    </row>
    <row r="1207">
      <c r="A1207" s="5" t="inlineStr">
        <is>
          <t>CCAJ-LP02/48/2023</t>
        </is>
      </c>
      <c r="B1207" s="6" t="n">
        <v>44957.94230523148</v>
      </c>
      <c r="C1207" s="5" t="inlineStr">
        <is>
          <t>3884 RIBANA RUTH REA RUEDA</t>
        </is>
      </c>
      <c r="D1207" s="7" t="n"/>
      <c r="E1207" s="8" t="n"/>
      <c r="F1207" s="9" t="n">
        <v>12210.1</v>
      </c>
      <c r="I1207" s="10" t="inlineStr">
        <is>
          <t>EFECTIVO</t>
        </is>
      </c>
      <c r="J1207" s="5" t="inlineStr">
        <is>
          <t>883 FRANKLIN CARDOZO RIVERA</t>
        </is>
      </c>
    </row>
    <row r="1208">
      <c r="A1208" s="5" t="inlineStr">
        <is>
          <t>CCAJ-LP02/48/2023</t>
        </is>
      </c>
      <c r="B1208" s="6" t="n">
        <v>44957.94230523148</v>
      </c>
      <c r="C1208" s="5" t="inlineStr">
        <is>
          <t>3884 RIBANA RUTH REA RUEDA</t>
        </is>
      </c>
      <c r="D1208" s="7" t="n"/>
      <c r="E1208" s="8" t="n"/>
      <c r="F1208" s="9" t="n">
        <v>13344.5</v>
      </c>
      <c r="I1208" s="10" t="inlineStr">
        <is>
          <t>EFECTIVO</t>
        </is>
      </c>
      <c r="J1208" s="5" t="inlineStr">
        <is>
          <t>1116 VLADIMIR FRANZ ATAHUACHI RODRIGUEZ</t>
        </is>
      </c>
    </row>
    <row r="1209">
      <c r="A1209" s="5" t="inlineStr">
        <is>
          <t>CCAJ-LP02/48/2023</t>
        </is>
      </c>
      <c r="B1209" s="6" t="n">
        <v>44957.94230523148</v>
      </c>
      <c r="C1209" s="5" t="inlineStr">
        <is>
          <t>3884 RIBANA RUTH REA RUEDA</t>
        </is>
      </c>
      <c r="D1209" s="7" t="n"/>
      <c r="E1209" s="8" t="n"/>
      <c r="F1209" s="9" t="n">
        <v>13228.4</v>
      </c>
      <c r="I1209" s="10" t="inlineStr">
        <is>
          <t>EFECTIVO</t>
        </is>
      </c>
      <c r="J1209" s="5" t="inlineStr">
        <is>
          <t>1180 JAIME RAMIRO CHACON PAREDES</t>
        </is>
      </c>
    </row>
    <row r="1210">
      <c r="A1210" s="5" t="inlineStr">
        <is>
          <t>CCAJ-LP02/48/2023</t>
        </is>
      </c>
      <c r="B1210" s="6" t="n">
        <v>44957.94230523148</v>
      </c>
      <c r="C1210" s="5" t="inlineStr">
        <is>
          <t>3884 RIBANA RUTH REA RUEDA</t>
        </is>
      </c>
      <c r="D1210" s="7" t="n"/>
      <c r="E1210" s="8" t="n"/>
      <c r="F1210" s="9" t="n">
        <v>0.4</v>
      </c>
      <c r="I1210" s="10" t="inlineStr">
        <is>
          <t>EFECTIVO</t>
        </is>
      </c>
      <c r="J1210" s="5" t="inlineStr">
        <is>
          <t>2464 LUIS FERNANDO GUEVARA PECA</t>
        </is>
      </c>
    </row>
    <row r="1211">
      <c r="A1211" s="5" t="inlineStr">
        <is>
          <t>CCAJ-LP02/48/2023</t>
        </is>
      </c>
      <c r="B1211" s="6" t="n">
        <v>44957.94230523148</v>
      </c>
      <c r="C1211" s="5" t="inlineStr">
        <is>
          <t>3884 RIBANA RUTH REA RUEDA</t>
        </is>
      </c>
      <c r="D1211" s="7" t="n"/>
      <c r="E1211" s="8" t="n"/>
      <c r="F1211" s="9" t="n">
        <v>4358.8</v>
      </c>
      <c r="I1211" s="10" t="inlineStr">
        <is>
          <t>EFECTIVO</t>
        </is>
      </c>
      <c r="J1211" s="8" t="inlineStr">
        <is>
          <t>2597 JOSE MAIDANA LP - T01</t>
        </is>
      </c>
    </row>
    <row r="1212">
      <c r="A1212" s="5" t="inlineStr">
        <is>
          <t>CCAJ-LP02/48/2023</t>
        </is>
      </c>
      <c r="B1212" s="6" t="n">
        <v>44957.94230523148</v>
      </c>
      <c r="C1212" s="5" t="inlineStr">
        <is>
          <t>3884 RIBANA RUTH REA RUEDA</t>
        </is>
      </c>
      <c r="D1212" s="7" t="n"/>
      <c r="E1212" s="8" t="n"/>
      <c r="F1212" s="9" t="n">
        <v>9128.700000000001</v>
      </c>
      <c r="I1212" s="10" t="inlineStr">
        <is>
          <t>EFECTIVO</t>
        </is>
      </c>
      <c r="J1212" s="8" t="inlineStr">
        <is>
          <t>2597 JOSE MAIDANA LP - T02</t>
        </is>
      </c>
    </row>
    <row r="1213">
      <c r="A1213" s="5" t="inlineStr">
        <is>
          <t>CCAJ-LP02/48/2023</t>
        </is>
      </c>
      <c r="B1213" s="6" t="n">
        <v>44957.94230523148</v>
      </c>
      <c r="C1213" s="5" t="inlineStr">
        <is>
          <t>3884 RIBANA RUTH REA RUEDA</t>
        </is>
      </c>
      <c r="D1213" s="7" t="n"/>
      <c r="E1213" s="8" t="n"/>
      <c r="F1213" s="9" t="n">
        <v>13207.7</v>
      </c>
      <c r="I1213" s="10" t="inlineStr">
        <is>
          <t>EFECTIVO</t>
        </is>
      </c>
      <c r="J1213" s="8" t="inlineStr">
        <is>
          <t>2597 JOSE MAIDANA LP - T03</t>
        </is>
      </c>
    </row>
    <row r="1214">
      <c r="A1214" s="5" t="inlineStr">
        <is>
          <t>CCAJ-LP02/48/2023</t>
        </is>
      </c>
      <c r="B1214" s="6" t="n">
        <v>44957.94230523148</v>
      </c>
      <c r="C1214" s="5" t="inlineStr">
        <is>
          <t>3884 RIBANA RUTH REA RUEDA</t>
        </is>
      </c>
      <c r="D1214" s="7" t="n"/>
      <c r="E1214" s="8" t="n"/>
      <c r="F1214" s="9" t="n">
        <v>10772.9</v>
      </c>
      <c r="I1214" s="10" t="inlineStr">
        <is>
          <t>EFECTIVO</t>
        </is>
      </c>
      <c r="J1214" s="8" t="inlineStr">
        <is>
          <t>2597 JOSE MAIDANA LP - T04</t>
        </is>
      </c>
    </row>
    <row r="1215">
      <c r="A1215" s="5" t="inlineStr">
        <is>
          <t>CCAJ-LP02/48/2023</t>
        </is>
      </c>
      <c r="B1215" s="6" t="n">
        <v>44957.94230523148</v>
      </c>
      <c r="C1215" s="5" t="inlineStr">
        <is>
          <t>3884 RIBANA RUTH REA RUEDA</t>
        </is>
      </c>
      <c r="D1215" s="7" t="n"/>
      <c r="E1215" s="8" t="n"/>
      <c r="F1215" s="9" t="n">
        <v>7900.6</v>
      </c>
      <c r="I1215" s="10" t="inlineStr">
        <is>
          <t>EFECTIVO</t>
        </is>
      </c>
      <c r="J1215" s="8" t="inlineStr">
        <is>
          <t>2597 JOSE MAIDANA LP - T05</t>
        </is>
      </c>
    </row>
    <row r="1216">
      <c r="A1216" s="5" t="inlineStr">
        <is>
          <t>CCAJ-LP02/48/2023</t>
        </is>
      </c>
      <c r="B1216" s="6" t="n">
        <v>44957.94230523148</v>
      </c>
      <c r="C1216" s="5" t="inlineStr">
        <is>
          <t>3884 RIBANA RUTH REA RUEDA</t>
        </is>
      </c>
      <c r="D1216" s="7" t="n"/>
      <c r="E1216" s="8" t="n"/>
      <c r="F1216" s="9" t="n">
        <v>8647</v>
      </c>
      <c r="I1216" s="10" t="inlineStr">
        <is>
          <t>EFECTIVO</t>
        </is>
      </c>
      <c r="J1216" s="8" t="inlineStr">
        <is>
          <t>2597 JOSE MAIDANA LP - T06</t>
        </is>
      </c>
    </row>
    <row r="1217">
      <c r="A1217" s="11" t="inlineStr">
        <is>
          <t>SAP</t>
        </is>
      </c>
      <c r="B1217" s="3" t="n"/>
      <c r="C1217" s="3" t="n"/>
      <c r="D1217" s="7" t="n"/>
      <c r="E1217" s="8" t="n"/>
      <c r="F1217" s="31">
        <f>SUM(F1181:G1216)</f>
        <v/>
      </c>
      <c r="G1217" s="9" t="n"/>
      <c r="I1217" s="10" t="n"/>
      <c r="J1217" s="5" t="n"/>
    </row>
    <row r="1218" ht="15.75" customHeight="1">
      <c r="A1218" s="13" t="inlineStr">
        <is>
          <t>FECHA</t>
        </is>
      </c>
      <c r="B1218" s="13" t="inlineStr">
        <is>
          <t>CIERRE DE CAJA</t>
        </is>
      </c>
      <c r="C1218" s="13" t="inlineStr">
        <is>
          <t>IMPORTE</t>
        </is>
      </c>
      <c r="D1218" s="14" t="n">
        <v>112695416</v>
      </c>
      <c r="E1218" s="8" t="n"/>
      <c r="G1218" s="9" t="n"/>
      <c r="I1218" s="10" t="n"/>
      <c r="J1218" s="5" t="n"/>
    </row>
    <row r="1219"/>
    <row r="1220"/>
    <row r="1221">
      <c r="A1221" s="1" t="inlineStr">
        <is>
          <t>Cierre Caja</t>
        </is>
      </c>
      <c r="B1221" s="2" t="n"/>
      <c r="C1221" s="2" t="n"/>
      <c r="D1221" s="2" t="n"/>
      <c r="E1221" s="2" t="n"/>
      <c r="F1221" s="2" t="n"/>
      <c r="G1221" s="2" t="n"/>
      <c r="H1221" s="2" t="n"/>
      <c r="I1221" s="2" t="n"/>
      <c r="J1221" s="2" t="n"/>
    </row>
    <row r="1222">
      <c r="A1222" s="3" t="inlineStr">
        <is>
          <t>Del 01/02/2023</t>
        </is>
      </c>
      <c r="B1222" s="2" t="n"/>
      <c r="C1222" s="2" t="n"/>
      <c r="D1222" s="2" t="n"/>
      <c r="E1222" s="2" t="n"/>
      <c r="F1222" s="2" t="n"/>
      <c r="G1222" s="2" t="n"/>
      <c r="H1222" s="2" t="n"/>
      <c r="I1222" s="2" t="n"/>
      <c r="J1222" s="2" t="n"/>
    </row>
    <row r="1223">
      <c r="A1223" s="74" t="inlineStr">
        <is>
          <t>Cierre Caja</t>
        </is>
      </c>
      <c r="B1223" s="74" t="inlineStr">
        <is>
          <t>Fecha</t>
        </is>
      </c>
      <c r="C1223" s="74" t="inlineStr">
        <is>
          <t>Cajero</t>
        </is>
      </c>
      <c r="D1223" s="74" t="inlineStr">
        <is>
          <t>Nro Voucher</t>
        </is>
      </c>
      <c r="E1223" s="74" t="inlineStr">
        <is>
          <t>Nro Cuenta</t>
        </is>
      </c>
      <c r="F1223" s="74" t="inlineStr">
        <is>
          <t>Tipo Ingreso</t>
        </is>
      </c>
      <c r="G1223" s="75" t="n"/>
      <c r="H1223" s="76" t="n"/>
      <c r="I1223" s="74" t="inlineStr">
        <is>
          <t>TIPO DE INGRESO</t>
        </is>
      </c>
      <c r="J1223" s="74" t="inlineStr">
        <is>
          <t>Cobrador</t>
        </is>
      </c>
    </row>
    <row r="1224">
      <c r="A1224" s="77" t="n"/>
      <c r="B1224" s="77" t="n"/>
      <c r="C1224" s="77" t="n"/>
      <c r="D1224" s="77" t="n"/>
      <c r="E1224" s="77" t="n"/>
      <c r="F1224" s="4" t="inlineStr">
        <is>
          <t>EFECTIVO</t>
        </is>
      </c>
      <c r="G1224" s="4" t="inlineStr">
        <is>
          <t>CHEQUE</t>
        </is>
      </c>
      <c r="H1224" s="4" t="inlineStr">
        <is>
          <t>TRANSFERENCIA</t>
        </is>
      </c>
      <c r="I1224" s="77" t="n"/>
      <c r="J1224" s="77" t="n"/>
    </row>
    <row r="1225">
      <c r="A1225" s="5" t="inlineStr">
        <is>
          <t>CCAJ-LP02/49/2023</t>
        </is>
      </c>
      <c r="B1225" s="6" t="n">
        <v>44958.70467623843</v>
      </c>
      <c r="C1225" s="5" t="inlineStr">
        <is>
          <t>3884 RIBANA RUTH REA RUEDA</t>
        </is>
      </c>
      <c r="D1225" s="15" t="n">
        <v>51217552901</v>
      </c>
      <c r="E1225" s="8" t="inlineStr">
        <is>
          <t>BISA-100070022</t>
        </is>
      </c>
      <c r="H1225" s="9" t="n">
        <v>480.7</v>
      </c>
      <c r="I1225" s="5" t="inlineStr">
        <is>
          <t>DEPÓSITO BANCARIO</t>
        </is>
      </c>
      <c r="J1225" s="5" t="inlineStr">
        <is>
          <t>4190 JESUS FELCY MENDOZA CAHUANA</t>
        </is>
      </c>
    </row>
    <row r="1226">
      <c r="A1226" s="5" t="inlineStr">
        <is>
          <t>CCAJ-LP02/49/2023</t>
        </is>
      </c>
      <c r="B1226" s="6" t="n">
        <v>44958.70467623843</v>
      </c>
      <c r="C1226" s="5" t="inlineStr">
        <is>
          <t>3884 RIBANA RUTH REA RUEDA</t>
        </is>
      </c>
      <c r="D1226" s="15" t="n">
        <v>51417437328</v>
      </c>
      <c r="E1226" s="8" t="inlineStr">
        <is>
          <t>BISA-100070022</t>
        </is>
      </c>
      <c r="H1226" s="9" t="n">
        <v>5000</v>
      </c>
      <c r="I1226" s="5" t="inlineStr">
        <is>
          <t>DEPÓSITO BANCARIO</t>
        </is>
      </c>
      <c r="J1226" s="8" t="inlineStr">
        <is>
          <t>5103 JOSE LUIS VARGAS SANTOS</t>
        </is>
      </c>
    </row>
    <row r="1227">
      <c r="A1227" s="5" t="inlineStr">
        <is>
          <t>CCAJ-LP02/49/2023</t>
        </is>
      </c>
      <c r="B1227" s="6" t="n">
        <v>44958.70467623843</v>
      </c>
      <c r="C1227" s="5" t="inlineStr">
        <is>
          <t>3884 RIBANA RUTH REA RUEDA</t>
        </is>
      </c>
      <c r="D1227" s="15" t="n">
        <v>45143510452</v>
      </c>
      <c r="E1227" s="8" t="inlineStr">
        <is>
          <t>BISA-100070022</t>
        </is>
      </c>
      <c r="H1227" s="9" t="n">
        <v>1312.8</v>
      </c>
      <c r="I1227" s="5" t="inlineStr">
        <is>
          <t>DEPÓSITO BANCARIO</t>
        </is>
      </c>
      <c r="J1227" s="5" t="inlineStr">
        <is>
          <t>2464 LUIS FERNANDO GUEVARA PECA</t>
        </is>
      </c>
    </row>
    <row r="1228">
      <c r="A1228" s="5" t="inlineStr">
        <is>
          <t>CCAJ-LP02/49/2023</t>
        </is>
      </c>
      <c r="B1228" s="6" t="n">
        <v>44958.70467623843</v>
      </c>
      <c r="C1228" s="5" t="inlineStr">
        <is>
          <t>3884 RIBANA RUTH REA RUEDA</t>
        </is>
      </c>
      <c r="D1228" s="7" t="n">
        <v>140617</v>
      </c>
      <c r="E1228" s="8" t="inlineStr">
        <is>
          <t>BISA-100070022</t>
        </is>
      </c>
      <c r="H1228" s="9" t="n">
        <v>6700</v>
      </c>
      <c r="I1228" s="5" t="inlineStr">
        <is>
          <t>DEPÓSITO BANCARIO</t>
        </is>
      </c>
      <c r="J1228" s="8" t="inlineStr">
        <is>
          <t>5103 JOSE LUIS VARGAS SANTOS</t>
        </is>
      </c>
    </row>
    <row r="1229">
      <c r="A1229" s="5" t="inlineStr">
        <is>
          <t>CCAJ-LP02/49/2023</t>
        </is>
      </c>
      <c r="B1229" s="6" t="n">
        <v>44958.70467623843</v>
      </c>
      <c r="C1229" s="5" t="inlineStr">
        <is>
          <t>3884 RIBANA RUTH REA RUEDA</t>
        </is>
      </c>
      <c r="D1229" s="7" t="n">
        <v>140615</v>
      </c>
      <c r="E1229" s="8" t="inlineStr">
        <is>
          <t>BISA-100070022</t>
        </is>
      </c>
      <c r="H1229" s="9" t="n">
        <v>6862.3</v>
      </c>
      <c r="I1229" s="5" t="inlineStr">
        <is>
          <t>DEPÓSITO BANCARIO</t>
        </is>
      </c>
      <c r="J1229" s="5" t="inlineStr">
        <is>
          <t>4190 JESUS FELCY MENDOZA CAHUANA</t>
        </is>
      </c>
    </row>
    <row r="1230">
      <c r="A1230" s="5" t="inlineStr">
        <is>
          <t>CCAJ-LP02/49/2023</t>
        </is>
      </c>
      <c r="B1230" s="6" t="n">
        <v>44958.70467623843</v>
      </c>
      <c r="C1230" s="5" t="inlineStr">
        <is>
          <t>3884 RIBANA RUTH REA RUEDA</t>
        </is>
      </c>
      <c r="D1230" s="7" t="n">
        <v>140616</v>
      </c>
      <c r="E1230" s="8" t="inlineStr">
        <is>
          <t>BISA-100070022</t>
        </is>
      </c>
      <c r="H1230" s="9" t="n">
        <v>5983.48</v>
      </c>
      <c r="I1230" s="5" t="inlineStr">
        <is>
          <t>DEPÓSITO BANCARIO</t>
        </is>
      </c>
      <c r="J1230" s="5" t="inlineStr">
        <is>
          <t>4190 JESUS FELCY MENDOZA CAHUANA</t>
        </is>
      </c>
    </row>
    <row r="1231">
      <c r="A1231" s="5" t="inlineStr">
        <is>
          <t>CCAJ-LP02/49/2023</t>
        </is>
      </c>
      <c r="B1231" s="6" t="n">
        <v>44958.70467623843</v>
      </c>
      <c r="C1231" s="5" t="inlineStr">
        <is>
          <t>3884 RIBANA RUTH REA RUEDA</t>
        </is>
      </c>
      <c r="D1231" s="7" t="n">
        <v>240670</v>
      </c>
      <c r="E1231" s="8" t="inlineStr">
        <is>
          <t>BISA-100070022</t>
        </is>
      </c>
      <c r="H1231" s="9" t="n">
        <v>7557.9</v>
      </c>
      <c r="I1231" s="5" t="inlineStr">
        <is>
          <t>DEPÓSITO BANCARIO</t>
        </is>
      </c>
      <c r="J1231" s="5" t="inlineStr">
        <is>
          <t>4276 CARLOS MARCELO REQUENA TERAN</t>
        </is>
      </c>
    </row>
    <row r="1232">
      <c r="A1232" s="5" t="inlineStr">
        <is>
          <t>CCAJ-LP02/49/2023</t>
        </is>
      </c>
      <c r="B1232" s="6" t="n">
        <v>44958.70467623843</v>
      </c>
      <c r="C1232" s="5" t="inlineStr">
        <is>
          <t>3884 RIBANA RUTH REA RUEDA</t>
        </is>
      </c>
      <c r="D1232" s="7" t="n"/>
      <c r="E1232" s="8" t="n"/>
      <c r="F1232" s="9" t="n">
        <v>5495.2</v>
      </c>
      <c r="I1232" s="10" t="inlineStr">
        <is>
          <t>EFECTIVO</t>
        </is>
      </c>
      <c r="J1232" s="5" t="inlineStr">
        <is>
          <t>136 OSCAR REYNALDO LIMACHI SURCO</t>
        </is>
      </c>
    </row>
    <row r="1233">
      <c r="A1233" s="5" t="inlineStr">
        <is>
          <t>CCAJ-LP02/49/2023</t>
        </is>
      </c>
      <c r="B1233" s="6" t="n">
        <v>44958.70467623843</v>
      </c>
      <c r="C1233" s="5" t="inlineStr">
        <is>
          <t>3884 RIBANA RUTH REA RUEDA</t>
        </is>
      </c>
      <c r="D1233" s="7" t="n"/>
      <c r="E1233" s="8" t="n"/>
      <c r="F1233" s="9" t="n">
        <v>7036.2</v>
      </c>
      <c r="I1233" s="10" t="inlineStr">
        <is>
          <t>EFECTIVO</t>
        </is>
      </c>
      <c r="J1233" s="5" t="inlineStr">
        <is>
          <t>266 SANTIAGO MACHACA CALCINA</t>
        </is>
      </c>
    </row>
    <row r="1234">
      <c r="A1234" s="5" t="inlineStr">
        <is>
          <t>CCAJ-LP02/49/2023</t>
        </is>
      </c>
      <c r="B1234" s="6" t="n">
        <v>44958.70467623843</v>
      </c>
      <c r="C1234" s="5" t="inlineStr">
        <is>
          <t>3884 RIBANA RUTH REA RUEDA</t>
        </is>
      </c>
      <c r="D1234" s="7" t="n"/>
      <c r="E1234" s="8" t="n"/>
      <c r="F1234" s="9" t="n">
        <v>8066.6</v>
      </c>
      <c r="I1234" s="10" t="inlineStr">
        <is>
          <t>EFECTIVO</t>
        </is>
      </c>
      <c r="J1234" s="8" t="inlineStr">
        <is>
          <t>304 ALFREDO MENDOZA APAZA</t>
        </is>
      </c>
    </row>
    <row r="1235">
      <c r="A1235" s="5" t="inlineStr">
        <is>
          <t>CCAJ-LP02/49/2023</t>
        </is>
      </c>
      <c r="B1235" s="6" t="n">
        <v>44958.70467623843</v>
      </c>
      <c r="C1235" s="5" t="inlineStr">
        <is>
          <t>3884 RIBANA RUTH REA RUEDA</t>
        </is>
      </c>
      <c r="D1235" s="7" t="n"/>
      <c r="E1235" s="8" t="n"/>
      <c r="F1235" s="9" t="n">
        <v>7546</v>
      </c>
      <c r="I1235" s="10" t="inlineStr">
        <is>
          <t>EFECTIVO</t>
        </is>
      </c>
      <c r="J1235" s="5" t="inlineStr">
        <is>
          <t>883 FRANKLIN CARDOZO RIVERA</t>
        </is>
      </c>
    </row>
    <row r="1236">
      <c r="A1236" s="5" t="inlineStr">
        <is>
          <t>CCAJ-LP02/49/2023</t>
        </is>
      </c>
      <c r="B1236" s="6" t="n">
        <v>44958.70467623843</v>
      </c>
      <c r="C1236" s="5" t="inlineStr">
        <is>
          <t>3884 RIBANA RUTH REA RUEDA</t>
        </is>
      </c>
      <c r="D1236" s="7" t="n"/>
      <c r="E1236" s="8" t="n"/>
      <c r="F1236" s="9" t="n">
        <v>13118.5</v>
      </c>
      <c r="I1236" s="10" t="inlineStr">
        <is>
          <t>EFECTIVO</t>
        </is>
      </c>
      <c r="J1236" s="8" t="inlineStr">
        <is>
          <t>2597 JOSE MAIDANA LP - T02</t>
        </is>
      </c>
    </row>
    <row r="1237">
      <c r="A1237" s="5" t="inlineStr">
        <is>
          <t>CCAJ-LP02/49/2023</t>
        </is>
      </c>
      <c r="B1237" s="6" t="n">
        <v>44958.70467623843</v>
      </c>
      <c r="C1237" s="5" t="inlineStr">
        <is>
          <t>3884 RIBANA RUTH REA RUEDA</t>
        </is>
      </c>
      <c r="D1237" s="7" t="n"/>
      <c r="E1237" s="8" t="n"/>
      <c r="F1237" s="9" t="n">
        <v>6627.4</v>
      </c>
      <c r="I1237" s="10" t="inlineStr">
        <is>
          <t>EFECTIVO</t>
        </is>
      </c>
      <c r="J1237" s="8" t="inlineStr">
        <is>
          <t>2597 JOSE MAIDANA LP - T03</t>
        </is>
      </c>
    </row>
    <row r="1238">
      <c r="A1238" s="5" t="inlineStr">
        <is>
          <t>CCAJ-LP02/49/2023</t>
        </is>
      </c>
      <c r="B1238" s="6" t="n">
        <v>44958.70467623843</v>
      </c>
      <c r="C1238" s="5" t="inlineStr">
        <is>
          <t>3884 RIBANA RUTH REA RUEDA</t>
        </is>
      </c>
      <c r="D1238" s="7" t="n"/>
      <c r="E1238" s="8" t="n"/>
      <c r="F1238" s="9" t="n">
        <v>12408.4</v>
      </c>
      <c r="I1238" s="10" t="inlineStr">
        <is>
          <t>EFECTIVO</t>
        </is>
      </c>
      <c r="J1238" s="8" t="inlineStr">
        <is>
          <t>2597 JOSE MAIDANA LP - T05</t>
        </is>
      </c>
    </row>
    <row r="1239">
      <c r="A1239" s="11" t="inlineStr">
        <is>
          <t>SAP</t>
        </is>
      </c>
      <c r="B1239" s="3" t="n"/>
      <c r="C1239" s="3" t="n"/>
      <c r="D1239" s="7" t="n"/>
      <c r="E1239" s="8" t="n"/>
      <c r="F1239" s="12">
        <f>SUM(F1225:G1238)</f>
        <v/>
      </c>
      <c r="H1239" s="9" t="n"/>
      <c r="I1239" s="10" t="n"/>
      <c r="J1239" s="8" t="n"/>
    </row>
    <row r="1240" ht="15.75" customHeight="1">
      <c r="A1240" s="13" t="inlineStr">
        <is>
          <t>FECHA</t>
        </is>
      </c>
      <c r="B1240" s="13" t="inlineStr">
        <is>
          <t>CIERRE DE CAJA</t>
        </is>
      </c>
      <c r="C1240" s="13" t="inlineStr">
        <is>
          <t>IMPORTE</t>
        </is>
      </c>
      <c r="D1240" s="14" t="n">
        <v>112695417</v>
      </c>
      <c r="E1240" s="8" t="n"/>
      <c r="H1240" s="9" t="n"/>
      <c r="I1240" s="10" t="n"/>
      <c r="J1240" s="8" t="n"/>
    </row>
    <row r="1241"/>
    <row r="1242">
      <c r="A1242" s="16" t="inlineStr">
        <is>
          <t>Se realizo el traslado ETV junto a el CCAJ-LP02/53/2023</t>
        </is>
      </c>
      <c r="B1242" s="26" t="n"/>
      <c r="C1242" s="26" t="n"/>
    </row>
    <row r="1243">
      <c r="A1243" s="59" t="inlineStr">
        <is>
          <t xml:space="preserve">SE QUEDÓ CON LA REFERENCIA QUE REALIZO EL BOOT NO SE CAMBIO A TRASLADO ETV EN EL TRASLADO ETV </t>
        </is>
      </c>
      <c r="B1243" s="60" t="n"/>
      <c r="C1243" s="60" t="n"/>
      <c r="D1243" s="61" t="n"/>
    </row>
    <row r="1244"/>
    <row r="1245">
      <c r="A1245" s="1" t="inlineStr">
        <is>
          <t>Cierre Caja</t>
        </is>
      </c>
      <c r="B1245" s="2" t="n"/>
      <c r="C1245" s="2" t="n"/>
      <c r="D1245" s="2" t="n"/>
      <c r="E1245" s="2" t="n"/>
      <c r="F1245" s="2" t="n"/>
      <c r="G1245" s="2" t="n"/>
      <c r="H1245" s="2" t="n"/>
      <c r="I1245" s="2" t="n"/>
      <c r="J1245" s="2" t="n"/>
    </row>
    <row r="1246">
      <c r="A1246" s="3" t="inlineStr">
        <is>
          <t>Del 02/02/2023</t>
        </is>
      </c>
      <c r="B1246" s="2" t="n"/>
      <c r="C1246" s="2" t="n"/>
      <c r="D1246" s="2" t="n"/>
      <c r="E1246" s="2" t="n"/>
      <c r="F1246" s="2" t="n"/>
      <c r="G1246" s="2" t="n"/>
      <c r="H1246" s="2" t="n"/>
      <c r="I1246" s="2" t="n"/>
      <c r="J1246" s="2" t="n"/>
    </row>
    <row r="1247">
      <c r="A1247" s="74" t="inlineStr">
        <is>
          <t>Cierre Caja</t>
        </is>
      </c>
      <c r="B1247" s="74" t="inlineStr">
        <is>
          <t>Fecha</t>
        </is>
      </c>
      <c r="C1247" s="74" t="inlineStr">
        <is>
          <t>Cajero</t>
        </is>
      </c>
      <c r="D1247" s="74" t="inlineStr">
        <is>
          <t>Nro Voucher</t>
        </is>
      </c>
      <c r="E1247" s="74" t="inlineStr">
        <is>
          <t>Nro Cuenta</t>
        </is>
      </c>
      <c r="F1247" s="74" t="inlineStr">
        <is>
          <t>Tipo Ingreso</t>
        </is>
      </c>
      <c r="G1247" s="75" t="n"/>
      <c r="H1247" s="76" t="n"/>
      <c r="I1247" s="74" t="inlineStr">
        <is>
          <t>TIPO DE INGRESO</t>
        </is>
      </c>
      <c r="J1247" s="74" t="inlineStr">
        <is>
          <t>Cobrador</t>
        </is>
      </c>
    </row>
    <row r="1248">
      <c r="A1248" s="77" t="n"/>
      <c r="B1248" s="77" t="n"/>
      <c r="C1248" s="77" t="n"/>
      <c r="D1248" s="77" t="n"/>
      <c r="E1248" s="77" t="n"/>
      <c r="F1248" s="4" t="inlineStr">
        <is>
          <t>EFECTIVO</t>
        </is>
      </c>
      <c r="G1248" s="4" t="inlineStr">
        <is>
          <t>CHEQUE</t>
        </is>
      </c>
      <c r="H1248" s="4" t="inlineStr">
        <is>
          <t>TRANSFERENCIA</t>
        </is>
      </c>
      <c r="I1248" s="77" t="n"/>
      <c r="J1248" s="77" t="n"/>
    </row>
    <row r="1249">
      <c r="A1249" s="5" t="inlineStr">
        <is>
          <t>CCAJ-LP02/50/2023</t>
        </is>
      </c>
      <c r="B1249" s="6" t="n">
        <v>44959.63117770833</v>
      </c>
      <c r="C1249" s="5" t="inlineStr">
        <is>
          <t>3884 RIBANA RUTH REA RUEDA</t>
        </is>
      </c>
      <c r="D1249" s="15" t="n">
        <v>45173152322</v>
      </c>
      <c r="E1249" s="8" t="inlineStr">
        <is>
          <t>BISA-100070022</t>
        </is>
      </c>
      <c r="H1249" s="9" t="n">
        <v>16247.5</v>
      </c>
      <c r="I1249" s="5" t="inlineStr">
        <is>
          <t>DEPÓSITO BANCARIO</t>
        </is>
      </c>
      <c r="J1249" s="5" t="inlineStr">
        <is>
          <t>2464 LUIS FERNANDO GUEVARA PECA</t>
        </is>
      </c>
    </row>
    <row r="1250">
      <c r="A1250" s="5" t="inlineStr">
        <is>
          <t>CCAJ-LP02/50/2023</t>
        </is>
      </c>
      <c r="B1250" s="6" t="n">
        <v>44959.63117770833</v>
      </c>
      <c r="C1250" s="5" t="inlineStr">
        <is>
          <t>3884 RIBANA RUTH REA RUEDA</t>
        </is>
      </c>
      <c r="D1250" s="15" t="n">
        <v>45133091632</v>
      </c>
      <c r="E1250" s="8" t="inlineStr">
        <is>
          <t>BISA-100070022</t>
        </is>
      </c>
      <c r="H1250" s="9" t="n">
        <v>1829.6</v>
      </c>
      <c r="I1250" s="5" t="inlineStr">
        <is>
          <t>DEPÓSITO BANCARIO</t>
        </is>
      </c>
      <c r="J1250" s="5" t="inlineStr">
        <is>
          <t>2464 LUIS FERNANDO GUEVARA PECA</t>
        </is>
      </c>
    </row>
    <row r="1251">
      <c r="A1251" s="5" t="inlineStr">
        <is>
          <t>CCAJ-LP02/50/2023</t>
        </is>
      </c>
      <c r="B1251" s="6" t="n">
        <v>44959.63117770833</v>
      </c>
      <c r="C1251" s="5" t="inlineStr">
        <is>
          <t>3884 RIBANA RUTH REA RUEDA</t>
        </is>
      </c>
      <c r="D1251" s="15" t="n">
        <v>45133092973</v>
      </c>
      <c r="E1251" s="8" t="inlineStr">
        <is>
          <t>BISA-100070022</t>
        </is>
      </c>
      <c r="H1251" s="9" t="n">
        <v>2268</v>
      </c>
      <c r="I1251" s="5" t="inlineStr">
        <is>
          <t>DEPÓSITO BANCARIO</t>
        </is>
      </c>
      <c r="J1251" s="5" t="inlineStr">
        <is>
          <t>2464 LUIS FERNANDO GUEVARA PECA</t>
        </is>
      </c>
    </row>
    <row r="1252">
      <c r="A1252" s="5" t="inlineStr">
        <is>
          <t>CCAJ-LP02/50/2023</t>
        </is>
      </c>
      <c r="B1252" s="6" t="n">
        <v>44959.63117770833</v>
      </c>
      <c r="C1252" s="5" t="inlineStr">
        <is>
          <t>3884 RIBANA RUTH REA RUEDA</t>
        </is>
      </c>
      <c r="D1252" s="15" t="n">
        <v>45163181002</v>
      </c>
      <c r="E1252" s="8" t="inlineStr">
        <is>
          <t>BISA-100070022</t>
        </is>
      </c>
      <c r="H1252" s="9" t="n">
        <v>339.84</v>
      </c>
      <c r="I1252" s="5" t="inlineStr">
        <is>
          <t>DEPÓSITO BANCARIO</t>
        </is>
      </c>
      <c r="J1252" s="5" t="inlineStr">
        <is>
          <t>2464 LUIS FERNANDO GUEVARA PECA</t>
        </is>
      </c>
    </row>
    <row r="1253">
      <c r="A1253" s="5" t="inlineStr">
        <is>
          <t>CCAJ-LP02/50/2023</t>
        </is>
      </c>
      <c r="B1253" s="6" t="n">
        <v>44959.63117770833</v>
      </c>
      <c r="C1253" s="5" t="inlineStr">
        <is>
          <t>3884 RIBANA RUTH REA RUEDA</t>
        </is>
      </c>
      <c r="D1253" s="15" t="n">
        <v>45143460843</v>
      </c>
      <c r="E1253" s="8" t="inlineStr">
        <is>
          <t>BISA-100070022</t>
        </is>
      </c>
      <c r="H1253" s="9" t="n">
        <v>54</v>
      </c>
      <c r="I1253" s="5" t="inlineStr">
        <is>
          <t>DEPÓSITO BANCARIO</t>
        </is>
      </c>
      <c r="J1253" s="5" t="inlineStr">
        <is>
          <t>2464 LUIS FERNANDO GUEVARA PECA</t>
        </is>
      </c>
    </row>
    <row r="1254">
      <c r="A1254" s="5" t="inlineStr">
        <is>
          <t>CCAJ-LP02/50/2023</t>
        </is>
      </c>
      <c r="B1254" s="6" t="n">
        <v>44959.63117770833</v>
      </c>
      <c r="C1254" s="5" t="inlineStr">
        <is>
          <t>3884 RIBANA RUTH REA RUEDA</t>
        </is>
      </c>
      <c r="D1254" s="15" t="n">
        <v>45133093758</v>
      </c>
      <c r="E1254" s="8" t="inlineStr">
        <is>
          <t>BISA-100070022</t>
        </is>
      </c>
      <c r="H1254" s="9" t="n">
        <v>90.09999999999999</v>
      </c>
      <c r="I1254" s="5" t="inlineStr">
        <is>
          <t>DEPÓSITO BANCARIO</t>
        </is>
      </c>
      <c r="J1254" s="5" t="inlineStr">
        <is>
          <t>2464 LUIS FERNANDO GUEVARA PECA</t>
        </is>
      </c>
    </row>
    <row r="1255">
      <c r="A1255" s="5" t="inlineStr">
        <is>
          <t>CCAJ-LP02/50/2023</t>
        </is>
      </c>
      <c r="B1255" s="6" t="n">
        <v>44959.63117770833</v>
      </c>
      <c r="C1255" s="5" t="inlineStr">
        <is>
          <t>3884 RIBANA RUTH REA RUEDA</t>
        </is>
      </c>
      <c r="D1255" s="15" t="n">
        <v>45163181268</v>
      </c>
      <c r="E1255" s="8" t="inlineStr">
        <is>
          <t>BISA-100070022</t>
        </is>
      </c>
      <c r="H1255" s="9" t="n">
        <v>5694.63</v>
      </c>
      <c r="I1255" s="5" t="inlineStr">
        <is>
          <t>DEPÓSITO BANCARIO</t>
        </is>
      </c>
      <c r="J1255" s="5" t="inlineStr">
        <is>
          <t>2464 LUIS FERNANDO GUEVARA PECA</t>
        </is>
      </c>
    </row>
    <row r="1256">
      <c r="A1256" s="5" t="inlineStr">
        <is>
          <t>CCAJ-LP02/50/2023</t>
        </is>
      </c>
      <c r="B1256" s="6" t="n">
        <v>44959.63117770833</v>
      </c>
      <c r="C1256" s="5" t="inlineStr">
        <is>
          <t>3884 RIBANA RUTH REA RUEDA</t>
        </is>
      </c>
      <c r="D1256" s="15" t="n">
        <v>45153091009</v>
      </c>
      <c r="E1256" s="8" t="inlineStr">
        <is>
          <t>BISA-100070022</t>
        </is>
      </c>
      <c r="H1256" s="9" t="n">
        <v>5346</v>
      </c>
      <c r="I1256" s="5" t="inlineStr">
        <is>
          <t>DEPÓSITO BANCARIO</t>
        </is>
      </c>
      <c r="J1256" s="5" t="inlineStr">
        <is>
          <t>4190 JESUS FELCY MENDOZA CAHUANA</t>
        </is>
      </c>
    </row>
    <row r="1257">
      <c r="A1257" s="5" t="inlineStr">
        <is>
          <t>CCAJ-LP02/50/2023</t>
        </is>
      </c>
      <c r="B1257" s="6" t="n">
        <v>44959.63117770833</v>
      </c>
      <c r="C1257" s="5" t="inlineStr">
        <is>
          <t>3884 RIBANA RUTH REA RUEDA</t>
        </is>
      </c>
      <c r="D1257" s="7" t="n">
        <v>200709</v>
      </c>
      <c r="E1257" s="8" t="inlineStr">
        <is>
          <t>BISA-100070022</t>
        </is>
      </c>
      <c r="H1257" s="9" t="n">
        <v>10504.5</v>
      </c>
      <c r="I1257" s="5" t="inlineStr">
        <is>
          <t>DEPÓSITO BANCARIO</t>
        </is>
      </c>
      <c r="J1257" s="5" t="inlineStr">
        <is>
          <t>4190 JESUS FELCY MENDOZA CAHUANA</t>
        </is>
      </c>
    </row>
    <row r="1258">
      <c r="A1258" s="5" t="inlineStr">
        <is>
          <t>CCAJ-LP02/50/2023</t>
        </is>
      </c>
      <c r="B1258" s="6" t="n">
        <v>44959.63117770833</v>
      </c>
      <c r="C1258" s="5" t="inlineStr">
        <is>
          <t>3884 RIBANA RUTH REA RUEDA</t>
        </is>
      </c>
      <c r="D1258" s="7" t="n">
        <v>200707</v>
      </c>
      <c r="E1258" s="8" t="inlineStr">
        <is>
          <t>BISA-100070022</t>
        </is>
      </c>
      <c r="H1258" s="9" t="n">
        <v>100</v>
      </c>
      <c r="I1258" s="5" t="inlineStr">
        <is>
          <t>DEPÓSITO BANCARIO</t>
        </is>
      </c>
      <c r="J1258" s="5" t="inlineStr">
        <is>
          <t>4190 JESUS FELCY MENDOZA CAHUANA</t>
        </is>
      </c>
    </row>
    <row r="1259">
      <c r="A1259" s="5" t="inlineStr">
        <is>
          <t>CCAJ-LP02/50/2023</t>
        </is>
      </c>
      <c r="B1259" s="6" t="n">
        <v>44959.63117770833</v>
      </c>
      <c r="C1259" s="5" t="inlineStr">
        <is>
          <t>3884 RIBANA RUTH REA RUEDA</t>
        </is>
      </c>
      <c r="D1259" s="7" t="n">
        <v>234184</v>
      </c>
      <c r="E1259" s="8" t="inlineStr">
        <is>
          <t>BISA-100070022</t>
        </is>
      </c>
      <c r="H1259" s="9" t="n">
        <v>2400</v>
      </c>
      <c r="I1259" s="5" t="inlineStr">
        <is>
          <t>DEPÓSITO BANCARIO</t>
        </is>
      </c>
      <c r="J1259" s="5" t="inlineStr">
        <is>
          <t>4190 JESUS FELCY MENDOZA CAHUANA</t>
        </is>
      </c>
    </row>
    <row r="1260">
      <c r="A1260" s="5" t="inlineStr">
        <is>
          <t>CCAJ-LP02/50/2023</t>
        </is>
      </c>
      <c r="B1260" s="6" t="n">
        <v>44959.63117770833</v>
      </c>
      <c r="C1260" s="5" t="inlineStr">
        <is>
          <t>3884 RIBANA RUTH REA RUEDA</t>
        </is>
      </c>
      <c r="D1260" s="15" t="n">
        <v>45153086701</v>
      </c>
      <c r="E1260" s="8" t="inlineStr">
        <is>
          <t>BISA-100070022</t>
        </is>
      </c>
      <c r="H1260" s="9" t="n">
        <v>359.44</v>
      </c>
      <c r="I1260" s="5" t="inlineStr">
        <is>
          <t>DEPÓSITO BANCARIO</t>
        </is>
      </c>
      <c r="J1260" s="5" t="inlineStr">
        <is>
          <t>2464 LUIS FERNANDO GUEVARA PECA</t>
        </is>
      </c>
    </row>
    <row r="1261">
      <c r="A1261" s="5" t="inlineStr">
        <is>
          <t>CCAJ-LP02/50/2023</t>
        </is>
      </c>
      <c r="B1261" s="6" t="n">
        <v>44959.63117770833</v>
      </c>
      <c r="C1261" s="5" t="inlineStr">
        <is>
          <t>3884 RIBANA RUTH REA RUEDA</t>
        </is>
      </c>
      <c r="D1261" s="15" t="n">
        <v>45113243924</v>
      </c>
      <c r="E1261" s="8" t="inlineStr">
        <is>
          <t>BISA-100070022</t>
        </is>
      </c>
      <c r="H1261" s="9" t="n">
        <v>668.21</v>
      </c>
      <c r="I1261" s="5" t="inlineStr">
        <is>
          <t>DEPÓSITO BANCARIO</t>
        </is>
      </c>
      <c r="J1261" s="5" t="inlineStr">
        <is>
          <t>2464 LUIS FERNANDO GUEVARA PECA</t>
        </is>
      </c>
    </row>
    <row r="1262">
      <c r="A1262" s="5" t="inlineStr">
        <is>
          <t>CCAJ-LP02/50/2023</t>
        </is>
      </c>
      <c r="B1262" s="6" t="n">
        <v>44959.63117770833</v>
      </c>
      <c r="C1262" s="5" t="inlineStr">
        <is>
          <t>3884 RIBANA RUTH REA RUEDA</t>
        </is>
      </c>
      <c r="D1262" s="15" t="n">
        <v>51217436553</v>
      </c>
      <c r="E1262" s="8" t="inlineStr">
        <is>
          <t>BISA-100070022</t>
        </is>
      </c>
      <c r="H1262" s="9" t="n">
        <v>208.9</v>
      </c>
      <c r="I1262" s="5" t="inlineStr">
        <is>
          <t>DEPÓSITO BANCARIO</t>
        </is>
      </c>
      <c r="J1262" s="5" t="inlineStr">
        <is>
          <t>2464 LUIS FERNANDO GUEVARA PECA</t>
        </is>
      </c>
    </row>
    <row r="1263">
      <c r="A1263" s="5" t="inlineStr">
        <is>
          <t>CCAJ-LP02/50/2023</t>
        </is>
      </c>
      <c r="B1263" s="6" t="n">
        <v>44959.63117770833</v>
      </c>
      <c r="C1263" s="5" t="inlineStr">
        <is>
          <t>3884 RIBANA RUTH REA RUEDA</t>
        </is>
      </c>
      <c r="D1263" s="15" t="n">
        <v>51317313862</v>
      </c>
      <c r="E1263" s="8" t="inlineStr">
        <is>
          <t>BISA-100070022</t>
        </is>
      </c>
      <c r="H1263" s="9" t="n">
        <v>9561.93</v>
      </c>
      <c r="I1263" s="5" t="inlineStr">
        <is>
          <t>DEPÓSITO BANCARIO</t>
        </is>
      </c>
      <c r="J1263" s="5" t="inlineStr">
        <is>
          <t>2464 LUIS FERNANDO GUEVARA PECA</t>
        </is>
      </c>
    </row>
    <row r="1264">
      <c r="A1264" s="5" t="inlineStr">
        <is>
          <t>CCAJ-LP02/50/2023</t>
        </is>
      </c>
      <c r="B1264" s="6" t="n">
        <v>44959.63117770833</v>
      </c>
      <c r="C1264" s="5" t="inlineStr">
        <is>
          <t>3884 RIBANA RUTH REA RUEDA</t>
        </is>
      </c>
      <c r="D1264" s="15" t="n">
        <v>451731490141</v>
      </c>
      <c r="E1264" s="5" t="inlineStr">
        <is>
          <t>BANCO INDUSTRIAL-100070049</t>
        </is>
      </c>
      <c r="H1264" s="9" t="n">
        <v>1375.46</v>
      </c>
      <c r="I1264" s="5" t="inlineStr">
        <is>
          <t>DEPÓSITO BANCARIO</t>
        </is>
      </c>
      <c r="J1264" s="5" t="inlineStr">
        <is>
          <t>4276 CARLOS MARCELO REQUENA TERAN</t>
        </is>
      </c>
    </row>
    <row r="1265">
      <c r="A1265" s="5" t="inlineStr">
        <is>
          <t>CCAJ-LP02/50/2023</t>
        </is>
      </c>
      <c r="B1265" s="6" t="n">
        <v>44959.63117770833</v>
      </c>
      <c r="C1265" s="5" t="inlineStr">
        <is>
          <t>3884 RIBANA RUTH REA RUEDA</t>
        </is>
      </c>
      <c r="D1265" s="15" t="n">
        <v>451731490142</v>
      </c>
      <c r="E1265" s="5" t="inlineStr">
        <is>
          <t>BANCO INDUSTRIAL-100070049</t>
        </is>
      </c>
      <c r="H1265" s="9" t="n">
        <v>109.4</v>
      </c>
      <c r="I1265" s="5" t="inlineStr">
        <is>
          <t>DEPÓSITO BANCARIO</t>
        </is>
      </c>
      <c r="J1265" s="5" t="inlineStr">
        <is>
          <t>4276 CARLOS MARCELO REQUENA TERAN</t>
        </is>
      </c>
    </row>
    <row r="1266">
      <c r="A1266" s="5" t="inlineStr">
        <is>
          <t>CCAJ-LP02/50/2023</t>
        </is>
      </c>
      <c r="B1266" s="6" t="n">
        <v>44959.63117770833</v>
      </c>
      <c r="C1266" s="5" t="inlineStr">
        <is>
          <t>3884 RIBANA RUTH REA RUEDA</t>
        </is>
      </c>
      <c r="D1266" s="15" t="n">
        <v>45153088016</v>
      </c>
      <c r="E1266" s="8" t="inlineStr">
        <is>
          <t>BISA-100070022</t>
        </is>
      </c>
      <c r="H1266" s="9" t="n">
        <v>32166.66</v>
      </c>
      <c r="I1266" s="5" t="inlineStr">
        <is>
          <t>DEPÓSITO BANCARIO</t>
        </is>
      </c>
      <c r="J1266" s="5" t="inlineStr">
        <is>
          <t>4276 CARLOS MARCELO REQUENA TERAN</t>
        </is>
      </c>
    </row>
    <row r="1267">
      <c r="A1267" s="5" t="inlineStr">
        <is>
          <t>CCAJ-LP02/50/2023</t>
        </is>
      </c>
      <c r="B1267" s="6" t="n">
        <v>44959.63117770833</v>
      </c>
      <c r="C1267" s="5" t="inlineStr">
        <is>
          <t>3884 RIBANA RUTH REA RUEDA</t>
        </is>
      </c>
      <c r="D1267" s="7" t="n">
        <v>237527</v>
      </c>
      <c r="E1267" s="8" t="inlineStr">
        <is>
          <t>BISA-100070022</t>
        </is>
      </c>
      <c r="H1267" s="9" t="n">
        <v>15312.9</v>
      </c>
      <c r="I1267" s="5" t="inlineStr">
        <is>
          <t>DEPÓSITO BANCARIO</t>
        </is>
      </c>
      <c r="J1267" s="5" t="inlineStr">
        <is>
          <t>4276 CARLOS MARCELO REQUENA TERAN</t>
        </is>
      </c>
    </row>
    <row r="1268">
      <c r="A1268" s="5" t="inlineStr">
        <is>
          <t>CCAJ-LP02/50/202</t>
        </is>
      </c>
      <c r="B1268" s="6" t="n">
        <v>44959.63117770833</v>
      </c>
      <c r="C1268" s="5" t="inlineStr">
        <is>
          <t>3884 RIBANA RUTH REA RUEDA</t>
        </is>
      </c>
      <c r="D1268" s="7" t="n"/>
      <c r="E1268" s="8" t="n"/>
      <c r="F1268" s="9" t="n">
        <v>0.4</v>
      </c>
      <c r="I1268" s="10" t="inlineStr">
        <is>
          <t>EFECTIVO</t>
        </is>
      </c>
      <c r="J1268" s="5" t="inlineStr">
        <is>
          <t>2464 LUIS FERNANDO GUEVARA PECA</t>
        </is>
      </c>
    </row>
    <row r="1269">
      <c r="A1269" s="5" t="inlineStr">
        <is>
          <t>CCAJ-LP02/50/2023</t>
        </is>
      </c>
      <c r="B1269" s="6" t="n">
        <v>44959.63117770833</v>
      </c>
      <c r="C1269" s="5" t="inlineStr">
        <is>
          <t>3884 RIBANA RUTH REA RUEDA</t>
        </is>
      </c>
      <c r="D1269" s="7" t="n"/>
      <c r="E1269" s="8" t="n"/>
      <c r="F1269" s="9" t="n">
        <v>6031.1</v>
      </c>
      <c r="I1269" s="10" t="inlineStr">
        <is>
          <t>EFECTIVO</t>
        </is>
      </c>
      <c r="J1269" s="5" t="inlineStr">
        <is>
          <t>136 OSCAR REYNALDO LIMACHI SURCO</t>
        </is>
      </c>
    </row>
    <row r="1270">
      <c r="A1270" s="5" t="inlineStr">
        <is>
          <t>CCAJ-LP02/50/2023</t>
        </is>
      </c>
      <c r="B1270" s="6" t="n">
        <v>44959.63117770833</v>
      </c>
      <c r="C1270" s="5" t="inlineStr">
        <is>
          <t>3884 RIBANA RUTH REA RUEDA</t>
        </is>
      </c>
      <c r="D1270" s="7" t="n"/>
      <c r="E1270" s="8" t="n"/>
      <c r="F1270" s="9" t="n">
        <v>12455.8</v>
      </c>
      <c r="I1270" s="10" t="inlineStr">
        <is>
          <t>EFECTIVO</t>
        </is>
      </c>
      <c r="J1270" s="5" t="inlineStr">
        <is>
          <t>331 CARLOS ALFREDO GUTIERREZ HUANCA</t>
        </is>
      </c>
    </row>
    <row r="1271">
      <c r="A1271" s="5" t="inlineStr">
        <is>
          <t>CCAJ-LP02/50/2023</t>
        </is>
      </c>
      <c r="B1271" s="6" t="n">
        <v>44959.63117770833</v>
      </c>
      <c r="C1271" s="5" t="inlineStr">
        <is>
          <t>3884 RIBANA RUTH REA RUEDA</t>
        </is>
      </c>
      <c r="D1271" s="7" t="n"/>
      <c r="E1271" s="8" t="n"/>
      <c r="F1271" s="9" t="n">
        <v>4418.3</v>
      </c>
      <c r="I1271" s="10" t="inlineStr">
        <is>
          <t>EFECTIVO</t>
        </is>
      </c>
      <c r="J1271" s="5" t="inlineStr">
        <is>
          <t>584 FREDDY FEDERICO FLORES MARIN</t>
        </is>
      </c>
    </row>
    <row r="1272">
      <c r="A1272" s="5" t="inlineStr">
        <is>
          <t>CCAJ-LP02/50/2023</t>
        </is>
      </c>
      <c r="B1272" s="6" t="n">
        <v>44959.63117770833</v>
      </c>
      <c r="C1272" s="5" t="inlineStr">
        <is>
          <t>3884 RIBANA RUTH REA RUEDA</t>
        </is>
      </c>
      <c r="D1272" s="7" t="n"/>
      <c r="E1272" s="8" t="n"/>
      <c r="F1272" s="9" t="n">
        <v>15138</v>
      </c>
      <c r="I1272" s="10" t="inlineStr">
        <is>
          <t>EFECTIVO</t>
        </is>
      </c>
      <c r="J1272" s="5" t="inlineStr">
        <is>
          <t>3052 JUAN JOSE MACHACA TORREZ</t>
        </is>
      </c>
    </row>
    <row r="1273">
      <c r="A1273" s="5" t="inlineStr">
        <is>
          <t>CCAJ-LP02/50/2023</t>
        </is>
      </c>
      <c r="B1273" s="6" t="n">
        <v>44959.63117770833</v>
      </c>
      <c r="C1273" s="5" t="inlineStr">
        <is>
          <t>3884 RIBANA RUTH REA RUEDA</t>
        </is>
      </c>
      <c r="D1273" s="7" t="n"/>
      <c r="E1273" s="8" t="n"/>
      <c r="F1273" s="9" t="n">
        <v>5716.2</v>
      </c>
      <c r="I1273" s="10" t="inlineStr">
        <is>
          <t>EFECTIVO</t>
        </is>
      </c>
      <c r="J1273" s="8" t="inlineStr">
        <is>
          <t>2597 JOSE MAIDANA LP - T04</t>
        </is>
      </c>
    </row>
    <row r="1274">
      <c r="A1274" s="5" t="inlineStr">
        <is>
          <t>CCAJ-LP02/50/2023</t>
        </is>
      </c>
      <c r="B1274" s="6" t="n">
        <v>44959.63117770833</v>
      </c>
      <c r="C1274" s="5" t="inlineStr">
        <is>
          <t>3884 RIBANA RUTH REA RUEDA</t>
        </is>
      </c>
      <c r="D1274" s="7" t="n"/>
      <c r="E1274" s="8" t="n"/>
      <c r="F1274" s="9" t="n">
        <v>9492</v>
      </c>
      <c r="I1274" s="10" t="inlineStr">
        <is>
          <t>EFECTIVO</t>
        </is>
      </c>
      <c r="J1274" s="8" t="inlineStr">
        <is>
          <t>2597 JOSE MAIDANA LP - T05</t>
        </is>
      </c>
    </row>
    <row r="1275">
      <c r="A1275" s="11" t="inlineStr">
        <is>
          <t>SAP</t>
        </is>
      </c>
      <c r="B1275" s="3" t="n"/>
      <c r="C1275" s="3" t="n"/>
      <c r="D1275" s="7" t="n"/>
      <c r="E1275" s="8" t="n"/>
      <c r="F1275" s="12">
        <f>SUM(F1249:G1274)</f>
        <v/>
      </c>
      <c r="H1275" s="9" t="n"/>
      <c r="I1275" s="10" t="n"/>
      <c r="J1275" s="5" t="n"/>
    </row>
    <row r="1276" ht="15.75" customHeight="1">
      <c r="A1276" s="13" t="inlineStr">
        <is>
          <t>FECHA</t>
        </is>
      </c>
      <c r="B1276" s="13" t="inlineStr">
        <is>
          <t>CIERRE DE CAJA</t>
        </is>
      </c>
      <c r="C1276" s="13" t="inlineStr">
        <is>
          <t>IMPORTE</t>
        </is>
      </c>
      <c r="D1276" s="14" t="n">
        <v>112695418</v>
      </c>
      <c r="E1276" s="8" t="n"/>
      <c r="H1276" s="9" t="n"/>
      <c r="I1276" s="10" t="n"/>
      <c r="J1276" s="5" t="n"/>
    </row>
    <row r="1277">
      <c r="A1277" s="5" t="n"/>
      <c r="B1277" s="6" t="n"/>
      <c r="C1277" s="5" t="n"/>
      <c r="D1277" s="7" t="n"/>
      <c r="E1277" s="8" t="n"/>
      <c r="H1277" s="9" t="n"/>
      <c r="I1277" s="10" t="n"/>
      <c r="J1277" s="5" t="n"/>
    </row>
    <row r="1278">
      <c r="A1278" s="34" t="inlineStr">
        <is>
          <t>se realizo el traslado etv con el CCAJ-LP02/45/2023</t>
        </is>
      </c>
      <c r="B1278" s="39" t="n"/>
      <c r="C1278" s="34" t="n"/>
      <c r="D1278" s="7" t="n"/>
      <c r="E1278" s="8" t="n"/>
      <c r="H1278" s="9" t="n"/>
      <c r="I1278" s="10" t="n"/>
      <c r="J1278" s="5" t="n"/>
    </row>
    <row r="1279">
      <c r="A1279" s="5" t="n"/>
      <c r="B1279" s="6" t="n"/>
      <c r="C1279" s="5" t="n"/>
      <c r="D1279" s="7" t="n"/>
      <c r="E1279" s="8" t="n"/>
      <c r="H1279" s="9" t="n"/>
      <c r="I1279" s="10" t="n"/>
      <c r="J1279" s="5" t="n"/>
    </row>
    <row r="1280">
      <c r="A1280" s="5" t="inlineStr">
        <is>
          <t>CCAJ-LP02/51/2023</t>
        </is>
      </c>
      <c r="B1280" s="6" t="n">
        <v>44959.63629546297</v>
      </c>
      <c r="C1280" s="5" t="inlineStr">
        <is>
          <t>3884 RIBANA RUTH REA RUEDA</t>
        </is>
      </c>
      <c r="D1280" s="15" t="n">
        <v>58670124248</v>
      </c>
      <c r="E1280" s="8" t="inlineStr">
        <is>
          <t>BISA-100070022</t>
        </is>
      </c>
      <c r="H1280" s="9" t="n">
        <v>47830.68</v>
      </c>
      <c r="I1280" s="5" t="inlineStr">
        <is>
          <t>DEPÓSITO BANCARIO</t>
        </is>
      </c>
      <c r="J1280" s="5" t="inlineStr">
        <is>
          <t>2464 LUIS FERNANDO GUEVARA PECA</t>
        </is>
      </c>
    </row>
    <row r="1281">
      <c r="A1281" s="5" t="inlineStr">
        <is>
          <t>CCAJ-LP02/51/2023</t>
        </is>
      </c>
      <c r="B1281" s="6" t="n">
        <v>44959.63629546297</v>
      </c>
      <c r="C1281" s="5" t="inlineStr">
        <is>
          <t>3884 RIBANA RUTH REA RUEDA</t>
        </is>
      </c>
      <c r="D1281" s="15" t="n">
        <v>45173169575</v>
      </c>
      <c r="E1281" s="8" t="inlineStr">
        <is>
          <t>BISA-100070022</t>
        </is>
      </c>
      <c r="H1281" s="9" t="n">
        <v>395.52</v>
      </c>
      <c r="I1281" s="5" t="inlineStr">
        <is>
          <t>DEPÓSITO BANCARIO</t>
        </is>
      </c>
      <c r="J1281" s="5" t="inlineStr">
        <is>
          <t>2464 LUIS FERNANDO GUEVARA PECA</t>
        </is>
      </c>
    </row>
    <row r="1282">
      <c r="A1282" s="5" t="inlineStr">
        <is>
          <t>CCAJ-LP02/51/2023</t>
        </is>
      </c>
      <c r="B1282" s="6" t="n">
        <v>44959.63629546297</v>
      </c>
      <c r="C1282" s="5" t="inlineStr">
        <is>
          <t>3884 RIBANA RUTH REA RUEDA</t>
        </is>
      </c>
      <c r="D1282" s="15" t="n">
        <v>45163196600</v>
      </c>
      <c r="E1282" s="8" t="inlineStr">
        <is>
          <t>BISA-100070022</t>
        </is>
      </c>
      <c r="H1282" s="9" t="n">
        <v>597.96</v>
      </c>
      <c r="I1282" s="5" t="inlineStr">
        <is>
          <t>DEPÓSITO BANCARIO</t>
        </is>
      </c>
      <c r="J1282" s="5" t="inlineStr">
        <is>
          <t>2464 LUIS FERNANDO GUEVARA PECA</t>
        </is>
      </c>
    </row>
    <row r="1283">
      <c r="A1283" s="5" t="inlineStr">
        <is>
          <t>CCAJ-LP02/51/2023</t>
        </is>
      </c>
      <c r="B1283" s="6" t="n">
        <v>44959.63629546297</v>
      </c>
      <c r="C1283" s="5" t="inlineStr">
        <is>
          <t>3884 RIBANA RUTH REA RUEDA</t>
        </is>
      </c>
      <c r="D1283" s="15" t="n">
        <v>45133109147</v>
      </c>
      <c r="E1283" s="8" t="inlineStr">
        <is>
          <t>BISA-100070022</t>
        </is>
      </c>
      <c r="H1283" s="9" t="n">
        <v>101</v>
      </c>
      <c r="I1283" s="5" t="inlineStr">
        <is>
          <t>DEPÓSITO BANCARIO</t>
        </is>
      </c>
      <c r="J1283" s="5" t="inlineStr">
        <is>
          <t>2464 LUIS FERNANDO GUEVARA PECA</t>
        </is>
      </c>
    </row>
    <row r="1284">
      <c r="A1284" s="5" t="inlineStr">
        <is>
          <t>CCAJ-LP02/51/2023</t>
        </is>
      </c>
      <c r="B1284" s="6" t="n">
        <v>44959.63629546297</v>
      </c>
      <c r="C1284" s="5" t="inlineStr">
        <is>
          <t>3884 RIBANA RUTH REA RUEDA</t>
        </is>
      </c>
      <c r="D1284" s="15" t="n">
        <v>45113257238</v>
      </c>
      <c r="E1284" s="8" t="inlineStr">
        <is>
          <t>BISA-100070022</t>
        </is>
      </c>
      <c r="H1284" s="9" t="n">
        <v>67</v>
      </c>
      <c r="I1284" s="5" t="inlineStr">
        <is>
          <t>DEPÓSITO BANCARIO</t>
        </is>
      </c>
      <c r="J1284" s="5" t="inlineStr">
        <is>
          <t>2464 LUIS FERNANDO GUEVARA PECA</t>
        </is>
      </c>
    </row>
    <row r="1285">
      <c r="A1285" s="5" t="inlineStr">
        <is>
          <t>CCAJ-LP02/51/2023</t>
        </is>
      </c>
      <c r="B1285" s="6" t="n">
        <v>44959.63629546297</v>
      </c>
      <c r="C1285" s="5" t="inlineStr">
        <is>
          <t>3884 RIBANA RUTH REA RUEDA</t>
        </is>
      </c>
      <c r="D1285" s="15" t="n">
        <v>45163199364</v>
      </c>
      <c r="E1285" s="8" t="inlineStr">
        <is>
          <t>BISA-100070022</t>
        </is>
      </c>
      <c r="H1285" s="9" t="n">
        <v>1511.6</v>
      </c>
      <c r="I1285" s="5" t="inlineStr">
        <is>
          <t>DEPÓSITO BANCARIO</t>
        </is>
      </c>
      <c r="J1285" s="5" t="inlineStr">
        <is>
          <t>2464 LUIS FERNANDO GUEVARA PECA</t>
        </is>
      </c>
    </row>
    <row r="1286">
      <c r="A1286" s="5" t="inlineStr">
        <is>
          <t>CCAJ-LP02/51/2023</t>
        </is>
      </c>
      <c r="B1286" s="6" t="n">
        <v>44959.63629546297</v>
      </c>
      <c r="C1286" s="5" t="inlineStr">
        <is>
          <t>3884 RIBANA RUTH REA RUEDA</t>
        </is>
      </c>
      <c r="D1286" s="7" t="n">
        <v>238178</v>
      </c>
      <c r="E1286" s="8" t="inlineStr">
        <is>
          <t>BISA-100070022</t>
        </is>
      </c>
      <c r="H1286" s="9" t="n">
        <v>40570.5</v>
      </c>
      <c r="I1286" s="5" t="inlineStr">
        <is>
          <t>DEPÓSITO BANCARIO</t>
        </is>
      </c>
      <c r="J1286" s="5" t="inlineStr">
        <is>
          <t>4190 JESUS FELCY MENDOZA CAHUANA</t>
        </is>
      </c>
    </row>
    <row r="1287">
      <c r="A1287" s="5" t="inlineStr">
        <is>
          <t>CCAJ-LP02/51/2023</t>
        </is>
      </c>
      <c r="B1287" s="6" t="n">
        <v>44959.63629546297</v>
      </c>
      <c r="C1287" s="5" t="inlineStr">
        <is>
          <t>3884 RIBANA RUTH REA RUEDA</t>
        </is>
      </c>
      <c r="D1287" s="7" t="n">
        <v>238180</v>
      </c>
      <c r="E1287" s="8" t="inlineStr">
        <is>
          <t>BISA-100070022</t>
        </is>
      </c>
      <c r="H1287" s="9" t="n">
        <v>6882.55</v>
      </c>
      <c r="I1287" s="5" t="inlineStr">
        <is>
          <t>DEPÓSITO BANCARIO</t>
        </is>
      </c>
      <c r="J1287" s="5" t="inlineStr">
        <is>
          <t>4190 JESUS FELCY MENDOZA CAHUANA</t>
        </is>
      </c>
    </row>
    <row r="1288">
      <c r="A1288" s="5" t="inlineStr">
        <is>
          <t>CCAJ-LP02/51/2023</t>
        </is>
      </c>
      <c r="B1288" s="6" t="n">
        <v>44959.63629546297</v>
      </c>
      <c r="C1288" s="5" t="inlineStr">
        <is>
          <t>3884 RIBANA RUTH REA RUEDA</t>
        </is>
      </c>
      <c r="D1288" s="7" t="n">
        <v>238174</v>
      </c>
      <c r="E1288" s="8" t="inlineStr">
        <is>
          <t>BISA-100070022</t>
        </is>
      </c>
      <c r="H1288" s="9" t="n">
        <v>1264.34</v>
      </c>
      <c r="I1288" s="5" t="inlineStr">
        <is>
          <t>DEPÓSITO BANCARIO</t>
        </is>
      </c>
      <c r="J1288" s="5" t="inlineStr">
        <is>
          <t>4190 JESUS FELCY MENDOZA CAHUANA</t>
        </is>
      </c>
    </row>
    <row r="1289">
      <c r="A1289" s="5" t="inlineStr">
        <is>
          <t>CCAJ-LP02/51/2023</t>
        </is>
      </c>
      <c r="B1289" s="6" t="n">
        <v>44959.63629546297</v>
      </c>
      <c r="C1289" s="5" t="inlineStr">
        <is>
          <t>3884 RIBANA RUTH REA RUEDA</t>
        </is>
      </c>
      <c r="D1289" s="7" t="n">
        <v>138792</v>
      </c>
      <c r="E1289" s="8" t="inlineStr">
        <is>
          <t>BISA-100070022</t>
        </is>
      </c>
      <c r="H1289" s="9" t="n">
        <v>12804.91</v>
      </c>
      <c r="I1289" s="5" t="inlineStr">
        <is>
          <t>DEPÓSITO BANCARIO</t>
        </is>
      </c>
      <c r="J1289" s="5" t="inlineStr">
        <is>
          <t>4276 CARLOS MARCELO REQUENA TERAN</t>
        </is>
      </c>
    </row>
    <row r="1290">
      <c r="A1290" s="5" t="inlineStr">
        <is>
          <t>CCAJ-LP02/51/2023</t>
        </is>
      </c>
      <c r="B1290" s="6" t="n">
        <v>44959.63629546297</v>
      </c>
      <c r="C1290" s="5" t="inlineStr">
        <is>
          <t>3884 RIBANA RUTH REA RUEDA</t>
        </is>
      </c>
      <c r="D1290" s="7" t="n">
        <v>138793</v>
      </c>
      <c r="E1290" s="8" t="inlineStr">
        <is>
          <t>BISA-100070022</t>
        </is>
      </c>
      <c r="H1290" s="9" t="n">
        <v>23715.4</v>
      </c>
      <c r="I1290" s="5" t="inlineStr">
        <is>
          <t>DEPÓSITO BANCARIO</t>
        </is>
      </c>
      <c r="J1290" s="5" t="inlineStr">
        <is>
          <t>4276 CARLOS MARCELO REQUENA TERAN</t>
        </is>
      </c>
    </row>
    <row r="1291">
      <c r="A1291" s="5" t="inlineStr">
        <is>
          <t>CCAJ-LP02/51/2023</t>
        </is>
      </c>
      <c r="B1291" s="6" t="n">
        <v>44959.63629546297</v>
      </c>
      <c r="C1291" s="5" t="inlineStr">
        <is>
          <t>3884 RIBANA RUTH REA RUEDA</t>
        </is>
      </c>
      <c r="D1291" s="7" t="n"/>
      <c r="E1291" s="8" t="n"/>
      <c r="F1291" s="9" t="n">
        <v>17469.7</v>
      </c>
      <c r="I1291" s="10" t="inlineStr">
        <is>
          <t>EFECTIVO</t>
        </is>
      </c>
      <c r="J1291" s="8" t="inlineStr">
        <is>
          <t>108 GREGORIO RAMIREZ APAZA</t>
        </is>
      </c>
    </row>
    <row r="1292">
      <c r="A1292" s="5" t="inlineStr">
        <is>
          <t>CCAJ-LP02/51/2023</t>
        </is>
      </c>
      <c r="B1292" s="6" t="n">
        <v>44959.63629546297</v>
      </c>
      <c r="C1292" s="5" t="inlineStr">
        <is>
          <t>3884 RIBANA RUTH REA RUEDA</t>
        </is>
      </c>
      <c r="D1292" s="7" t="n"/>
      <c r="E1292" s="8" t="n"/>
      <c r="F1292" s="9" t="n">
        <v>5509.6</v>
      </c>
      <c r="I1292" s="10" t="inlineStr">
        <is>
          <t>EFECTIVO</t>
        </is>
      </c>
      <c r="J1292" s="5" t="inlineStr">
        <is>
          <t>136 OSCAR REYNALDO LIMACHI SURCO</t>
        </is>
      </c>
    </row>
    <row r="1293">
      <c r="A1293" s="5" t="inlineStr">
        <is>
          <t>CCAJ-LP02/51/2023</t>
        </is>
      </c>
      <c r="B1293" s="6" t="n">
        <v>44959.63629546297</v>
      </c>
      <c r="C1293" s="5" t="inlineStr">
        <is>
          <t>3884 RIBANA RUTH REA RUEDA</t>
        </is>
      </c>
      <c r="D1293" s="7" t="n"/>
      <c r="E1293" s="8" t="n"/>
      <c r="F1293" s="9" t="n">
        <v>3946.1</v>
      </c>
      <c r="I1293" s="10" t="inlineStr">
        <is>
          <t>EFECTIVO</t>
        </is>
      </c>
      <c r="J1293" s="5" t="inlineStr">
        <is>
          <t>266 SANTIAGO MACHACA CALCINA</t>
        </is>
      </c>
    </row>
    <row r="1294">
      <c r="A1294" s="5" t="inlineStr">
        <is>
          <t>CCAJ-LP02/51/2023</t>
        </is>
      </c>
      <c r="B1294" s="6" t="n">
        <v>44959.63629546297</v>
      </c>
      <c r="C1294" s="5" t="inlineStr">
        <is>
          <t>3884 RIBANA RUTH REA RUEDA</t>
        </is>
      </c>
      <c r="D1294" s="7" t="n"/>
      <c r="E1294" s="8" t="n"/>
      <c r="F1294" s="9" t="n">
        <v>13368.5</v>
      </c>
      <c r="I1294" s="10" t="inlineStr">
        <is>
          <t>EFECTIVO</t>
        </is>
      </c>
      <c r="J1294" s="8" t="inlineStr">
        <is>
          <t>304 ALFREDO MENDOZA APAZA</t>
        </is>
      </c>
    </row>
    <row r="1295">
      <c r="A1295" s="5" t="inlineStr">
        <is>
          <t>CCAJ-LP02/51/2023</t>
        </is>
      </c>
      <c r="B1295" s="6" t="n">
        <v>44959.63629546297</v>
      </c>
      <c r="C1295" s="5" t="inlineStr">
        <is>
          <t>3884 RIBANA RUTH REA RUEDA</t>
        </is>
      </c>
      <c r="D1295" s="7" t="n"/>
      <c r="E1295" s="8" t="n"/>
      <c r="F1295" s="9" t="n">
        <v>11953.5</v>
      </c>
      <c r="I1295" s="10" t="inlineStr">
        <is>
          <t>EFECTIVO</t>
        </is>
      </c>
      <c r="J1295" s="5" t="inlineStr">
        <is>
          <t>331 CARLOS ALFREDO GUTIERREZ HUANCA</t>
        </is>
      </c>
    </row>
    <row r="1296">
      <c r="A1296" s="5" t="inlineStr">
        <is>
          <t>CCAJ-LP02/51/2023</t>
        </is>
      </c>
      <c r="B1296" s="6" t="n">
        <v>44959.63629546297</v>
      </c>
      <c r="C1296" s="5" t="inlineStr">
        <is>
          <t>3884 RIBANA RUTH REA RUEDA</t>
        </is>
      </c>
      <c r="D1296" s="7" t="n"/>
      <c r="E1296" s="8" t="n"/>
      <c r="F1296" s="9" t="n">
        <v>25954</v>
      </c>
      <c r="I1296" s="10" t="inlineStr">
        <is>
          <t>EFECTIVO</t>
        </is>
      </c>
      <c r="J1296" s="5" t="inlineStr">
        <is>
          <t>584 FREDDY FEDERICO FLORES MARIN</t>
        </is>
      </c>
    </row>
    <row r="1297">
      <c r="A1297" s="5" t="inlineStr">
        <is>
          <t>CCAJ-LP02/51/2023</t>
        </is>
      </c>
      <c r="B1297" s="6" t="n">
        <v>44959.63629546297</v>
      </c>
      <c r="C1297" s="5" t="inlineStr">
        <is>
          <t>3884 RIBANA RUTH REA RUEDA</t>
        </is>
      </c>
      <c r="D1297" s="7" t="n"/>
      <c r="E1297" s="8" t="n"/>
      <c r="F1297" s="9" t="n">
        <v>5976</v>
      </c>
      <c r="I1297" s="10" t="inlineStr">
        <is>
          <t>EFECTIVO</t>
        </is>
      </c>
      <c r="J1297" s="5" t="inlineStr">
        <is>
          <t>883 FRANKLIN CARDOZO RIVERA</t>
        </is>
      </c>
    </row>
    <row r="1298">
      <c r="A1298" s="5" t="inlineStr">
        <is>
          <t>CCAJ-LP02/51/2023</t>
        </is>
      </c>
      <c r="B1298" s="6" t="n">
        <v>44959.63629546297</v>
      </c>
      <c r="C1298" s="5" t="inlineStr">
        <is>
          <t>3884 RIBANA RUTH REA RUEDA</t>
        </is>
      </c>
      <c r="D1298" s="7" t="n"/>
      <c r="E1298" s="8" t="n"/>
      <c r="F1298" s="9" t="n">
        <v>16102.6</v>
      </c>
      <c r="I1298" s="10" t="inlineStr">
        <is>
          <t>EFECTIVO</t>
        </is>
      </c>
      <c r="J1298" s="5" t="inlineStr">
        <is>
          <t>1116 VLADIMIR FRANZ ATAHUACHI RODRIGUEZ</t>
        </is>
      </c>
    </row>
    <row r="1299">
      <c r="A1299" s="5" t="inlineStr">
        <is>
          <t>CCAJ-LP02/51/2023</t>
        </is>
      </c>
      <c r="B1299" s="6" t="n">
        <v>44959.63629546297</v>
      </c>
      <c r="C1299" s="5" t="inlineStr">
        <is>
          <t>3884 RIBANA RUTH REA RUEDA</t>
        </is>
      </c>
      <c r="D1299" s="7" t="n"/>
      <c r="E1299" s="8" t="n"/>
      <c r="F1299" s="9" t="n">
        <v>26967.9</v>
      </c>
      <c r="I1299" s="10" t="inlineStr">
        <is>
          <t>EFECTIVO</t>
        </is>
      </c>
      <c r="J1299" s="5" t="inlineStr">
        <is>
          <t>3052 JUAN JOSE MACHACA TORREZ</t>
        </is>
      </c>
    </row>
    <row r="1300">
      <c r="A1300" s="5" t="inlineStr">
        <is>
          <t>CCAJ-LP02/51/2023</t>
        </is>
      </c>
      <c r="B1300" s="6" t="n">
        <v>44959.63629546297</v>
      </c>
      <c r="C1300" s="5" t="inlineStr">
        <is>
          <t>3884 RIBANA RUTH REA RUEDA</t>
        </is>
      </c>
      <c r="D1300" s="7" t="n"/>
      <c r="E1300" s="8" t="n"/>
      <c r="F1300" s="9" t="n">
        <v>9115</v>
      </c>
      <c r="I1300" s="10" t="inlineStr">
        <is>
          <t>EFECTIVO</t>
        </is>
      </c>
      <c r="J1300" s="8" t="inlineStr">
        <is>
          <t>2597 JOSE MAIDANA LP - T01</t>
        </is>
      </c>
    </row>
    <row r="1301">
      <c r="A1301" s="5" t="inlineStr">
        <is>
          <t>CCAJ-LP02/51/2023</t>
        </is>
      </c>
      <c r="B1301" s="6" t="n">
        <v>44959.63629546297</v>
      </c>
      <c r="C1301" s="5" t="inlineStr">
        <is>
          <t>3884 RIBANA RUTH REA RUEDA</t>
        </is>
      </c>
      <c r="D1301" s="7" t="n"/>
      <c r="E1301" s="8" t="n"/>
      <c r="F1301" s="9" t="n">
        <v>15090</v>
      </c>
      <c r="I1301" s="10" t="inlineStr">
        <is>
          <t>EFECTIVO</t>
        </is>
      </c>
      <c r="J1301" s="8" t="inlineStr">
        <is>
          <t>2597 JOSE MAIDANA LP - T02</t>
        </is>
      </c>
    </row>
    <row r="1302">
      <c r="A1302" s="5" t="inlineStr">
        <is>
          <t>CCAJ-LP02/51/2023</t>
        </is>
      </c>
      <c r="B1302" s="6" t="n">
        <v>44959.63629546297</v>
      </c>
      <c r="C1302" s="5" t="inlineStr">
        <is>
          <t>3884 RIBANA RUTH REA RUEDA</t>
        </is>
      </c>
      <c r="D1302" s="7" t="n"/>
      <c r="E1302" s="8" t="n"/>
      <c r="F1302" s="9" t="n">
        <v>7693.1</v>
      </c>
      <c r="I1302" s="10" t="inlineStr">
        <is>
          <t>EFECTIVO</t>
        </is>
      </c>
      <c r="J1302" s="8" t="inlineStr">
        <is>
          <t>2597 JOSE MAIDANA LP - T03</t>
        </is>
      </c>
    </row>
    <row r="1303">
      <c r="A1303" s="5" t="inlineStr">
        <is>
          <t>CCAJ-LP02/51/2023</t>
        </is>
      </c>
      <c r="B1303" s="6" t="n">
        <v>44959.63629546297</v>
      </c>
      <c r="C1303" s="5" t="inlineStr">
        <is>
          <t>3884 RIBANA RUTH REA RUEDA</t>
        </is>
      </c>
      <c r="D1303" s="7" t="n"/>
      <c r="E1303" s="8" t="n"/>
      <c r="F1303" s="9" t="n">
        <v>8902</v>
      </c>
      <c r="I1303" s="10" t="inlineStr">
        <is>
          <t>EFECTIVO</t>
        </is>
      </c>
      <c r="J1303" s="8" t="inlineStr">
        <is>
          <t>2597 JOSE MAIDANA LP - T05</t>
        </is>
      </c>
    </row>
    <row r="1304">
      <c r="A1304" s="11" t="inlineStr">
        <is>
          <t>SAP</t>
        </is>
      </c>
      <c r="B1304" s="3" t="n"/>
      <c r="C1304" s="3" t="n"/>
      <c r="D1304" s="7" t="n"/>
      <c r="E1304" s="8" t="n"/>
      <c r="F1304" s="12">
        <f>SUM(F1280:G1303)</f>
        <v/>
      </c>
      <c r="H1304" s="9" t="n"/>
      <c r="I1304" s="10" t="n"/>
      <c r="J1304" s="5" t="n"/>
    </row>
    <row r="1305" ht="15.75" customHeight="1">
      <c r="A1305" s="13" t="inlineStr">
        <is>
          <t>FECHA</t>
        </is>
      </c>
      <c r="B1305" s="13" t="inlineStr">
        <is>
          <t>CIERRE DE CAJA</t>
        </is>
      </c>
      <c r="C1305" s="13" t="inlineStr">
        <is>
          <t>IMPORTE</t>
        </is>
      </c>
      <c r="D1305" s="14" t="n">
        <v>112695419</v>
      </c>
      <c r="E1305" s="8" t="n"/>
      <c r="H1305" s="9" t="n"/>
      <c r="I1305" s="10" t="n"/>
      <c r="J1305" s="5" t="n"/>
    </row>
    <row r="1306">
      <c r="A1306" s="5" t="n"/>
      <c r="B1306" s="6" t="n"/>
      <c r="C1306" s="5" t="n"/>
      <c r="D1306" s="7" t="n"/>
      <c r="E1306" s="8" t="n"/>
      <c r="H1306" s="9" t="n"/>
      <c r="I1306" s="10" t="n"/>
      <c r="J1306" s="5" t="n"/>
    </row>
    <row r="1307">
      <c r="A1307" s="5" t="n"/>
      <c r="B1307" s="6" t="n"/>
      <c r="C1307" s="5" t="n"/>
      <c r="D1307" s="7" t="n"/>
      <c r="E1307" s="8" t="n"/>
      <c r="H1307" s="9" t="n"/>
      <c r="I1307" s="10" t="n"/>
      <c r="J1307" s="5" t="n"/>
    </row>
    <row r="1308">
      <c r="A1308" s="5" t="inlineStr">
        <is>
          <t>CCAJ-LP02/52/2023</t>
        </is>
      </c>
      <c r="B1308" s="6" t="n">
        <v>44959.63886275463</v>
      </c>
      <c r="C1308" s="5" t="inlineStr">
        <is>
          <t>3884 RIBANA RUTH REA RUEDA</t>
        </is>
      </c>
      <c r="D1308" s="15" t="n">
        <v>51217459641</v>
      </c>
      <c r="E1308" s="8" t="inlineStr">
        <is>
          <t>BISA-100070022</t>
        </is>
      </c>
      <c r="H1308" s="9" t="n">
        <v>7914.24</v>
      </c>
      <c r="I1308" s="5" t="inlineStr">
        <is>
          <t>DEPÓSITO BANCARIO</t>
        </is>
      </c>
      <c r="J1308" s="5" t="inlineStr">
        <is>
          <t>4276 CARLOS MARCELO REQUENA TERAN</t>
        </is>
      </c>
    </row>
    <row r="1309">
      <c r="A1309" s="5" t="inlineStr">
        <is>
          <t>CCAJ-LP02/52/2023</t>
        </is>
      </c>
      <c r="B1309" s="6" t="n">
        <v>44959.63886275463</v>
      </c>
      <c r="C1309" s="5" t="inlineStr">
        <is>
          <t>3884 RIBANA RUTH REA RUEDA</t>
        </is>
      </c>
      <c r="D1309" s="15" t="n">
        <v>45123239104</v>
      </c>
      <c r="E1309" s="8" t="inlineStr">
        <is>
          <t>BISA-100070022</t>
        </is>
      </c>
      <c r="H1309" s="9" t="n">
        <v>15955.8</v>
      </c>
      <c r="I1309" s="5" t="inlineStr">
        <is>
          <t>DEPÓSITO BANCARIO</t>
        </is>
      </c>
      <c r="J1309" s="5" t="inlineStr">
        <is>
          <t>4276 CARLOS MARCELO REQUENA TERAN</t>
        </is>
      </c>
    </row>
    <row r="1310">
      <c r="A1310" s="5" t="inlineStr">
        <is>
          <t>CCAJ-LP02/52/2023</t>
        </is>
      </c>
      <c r="B1310" s="6" t="n">
        <v>44959.63886275463</v>
      </c>
      <c r="C1310" s="5" t="inlineStr">
        <is>
          <t>3884 RIBANA RUTH REA RUEDA</t>
        </is>
      </c>
      <c r="D1310" s="15" t="n">
        <v>45133111586</v>
      </c>
      <c r="E1310" s="8" t="inlineStr">
        <is>
          <t>BISA-100070022</t>
        </is>
      </c>
      <c r="H1310" s="9" t="n">
        <v>1217.2</v>
      </c>
      <c r="I1310" s="5" t="inlineStr">
        <is>
          <t>DEPÓSITO BANCARIO</t>
        </is>
      </c>
      <c r="J1310" s="5" t="inlineStr">
        <is>
          <t>2464 LUIS FERNANDO GUEVARA PECA</t>
        </is>
      </c>
    </row>
    <row r="1311">
      <c r="A1311" s="5" t="inlineStr">
        <is>
          <t>CCAJ-LP02/52/2023</t>
        </is>
      </c>
      <c r="B1311" s="6" t="n">
        <v>44959.63886275463</v>
      </c>
      <c r="C1311" s="5" t="inlineStr">
        <is>
          <t>3884 RIBANA RUTH REA RUEDA</t>
        </is>
      </c>
      <c r="D1311" s="15" t="n">
        <v>45153105281</v>
      </c>
      <c r="E1311" s="8" t="inlineStr">
        <is>
          <t>BISA-100070022</t>
        </is>
      </c>
      <c r="H1311" s="9" t="n">
        <v>258.51</v>
      </c>
      <c r="I1311" s="5" t="inlineStr">
        <is>
          <t>DEPÓSITO BANCARIO</t>
        </is>
      </c>
      <c r="J1311" s="5" t="inlineStr">
        <is>
          <t>2464 LUIS FERNANDO GUEVARA PECA</t>
        </is>
      </c>
    </row>
    <row r="1312">
      <c r="A1312" s="5" t="inlineStr">
        <is>
          <t>CCAJ-LP02/52/2023</t>
        </is>
      </c>
      <c r="B1312" s="6" t="n">
        <v>44959.63886275463</v>
      </c>
      <c r="C1312" s="5" t="inlineStr">
        <is>
          <t>3884 RIBANA RUTH REA RUEDA</t>
        </is>
      </c>
      <c r="D1312" s="15" t="n">
        <v>51717277560</v>
      </c>
      <c r="E1312" s="8" t="inlineStr">
        <is>
          <t>BISA-100070022</t>
        </is>
      </c>
      <c r="H1312" s="9" t="n">
        <v>2568.78</v>
      </c>
      <c r="I1312" s="5" t="inlineStr">
        <is>
          <t>DEPÓSITO BANCARIO</t>
        </is>
      </c>
      <c r="J1312" s="5" t="inlineStr">
        <is>
          <t>2464 LUIS FERNANDO GUEVARA PECA</t>
        </is>
      </c>
    </row>
    <row r="1313">
      <c r="A1313" s="5" t="inlineStr">
        <is>
          <t>CCAJ-LP02/52/2023</t>
        </is>
      </c>
      <c r="B1313" s="6" t="n">
        <v>44959.63886275463</v>
      </c>
      <c r="C1313" s="5" t="inlineStr">
        <is>
          <t>3884 RIBANA RUTH REA RUEDA</t>
        </is>
      </c>
      <c r="D1313" s="15" t="n">
        <v>45163194665</v>
      </c>
      <c r="E1313" s="8" t="inlineStr">
        <is>
          <t>BISA-100070022</t>
        </is>
      </c>
      <c r="H1313" s="9" t="n">
        <v>192.33</v>
      </c>
      <c r="I1313" s="5" t="inlineStr">
        <is>
          <t>DEPÓSITO BANCARIO</t>
        </is>
      </c>
      <c r="J1313" s="5" t="inlineStr">
        <is>
          <t>2464 LUIS FERNANDO GUEVARA PECA</t>
        </is>
      </c>
    </row>
    <row r="1314">
      <c r="A1314" s="5" t="inlineStr">
        <is>
          <t>CCAJ-LP02/52/2023</t>
        </is>
      </c>
      <c r="B1314" s="6" t="n">
        <v>44959.63886275463</v>
      </c>
      <c r="C1314" s="5" t="inlineStr">
        <is>
          <t>3884 RIBANA RUTH REA RUEDA</t>
        </is>
      </c>
      <c r="D1314" s="7" t="n">
        <v>238282</v>
      </c>
      <c r="E1314" s="8" t="inlineStr">
        <is>
          <t>BISA-100070022</t>
        </is>
      </c>
      <c r="H1314" s="9" t="n">
        <v>17205.3</v>
      </c>
      <c r="I1314" s="5" t="inlineStr">
        <is>
          <t>DEPÓSITO BANCARIO</t>
        </is>
      </c>
      <c r="J1314" s="5" t="inlineStr">
        <is>
          <t>4276 CARLOS MARCELO REQUENA TERAN</t>
        </is>
      </c>
    </row>
    <row r="1315">
      <c r="A1315" s="5" t="inlineStr">
        <is>
          <t>CCAJ-LP02/52/2023</t>
        </is>
      </c>
      <c r="B1315" s="6" t="n">
        <v>44959.63886275463</v>
      </c>
      <c r="C1315" s="5" t="inlineStr">
        <is>
          <t>3884 RIBANA RUTH REA RUEDA</t>
        </is>
      </c>
      <c r="D1315" s="7" t="n">
        <v>201674</v>
      </c>
      <c r="E1315" s="8" t="inlineStr">
        <is>
          <t>BISA-100070022</t>
        </is>
      </c>
      <c r="H1315" s="9" t="n">
        <v>18308.8</v>
      </c>
      <c r="I1315" s="5" t="inlineStr">
        <is>
          <t>DEPÓSITO BANCARIO</t>
        </is>
      </c>
      <c r="J1315" s="5" t="inlineStr">
        <is>
          <t>4190 JESUS FELCY MENDOZA CAHUANA</t>
        </is>
      </c>
    </row>
    <row r="1316">
      <c r="A1316" s="5" t="inlineStr">
        <is>
          <t>CCAJ-LP02/52/202</t>
        </is>
      </c>
      <c r="B1316" s="6" t="n">
        <v>44959.63886275463</v>
      </c>
      <c r="C1316" s="5" t="inlineStr">
        <is>
          <t>3884 RIBANA RUTH REA RUEDA</t>
        </is>
      </c>
      <c r="D1316" s="7" t="n"/>
      <c r="E1316" s="8" t="n"/>
      <c r="F1316" s="9" t="n">
        <v>16588.8</v>
      </c>
      <c r="I1316" s="10" t="inlineStr">
        <is>
          <t>EFECTIVO</t>
        </is>
      </c>
      <c r="J1316" s="5" t="inlineStr">
        <is>
          <t>1180 JAIME RAMIRO CHACON PAREDES</t>
        </is>
      </c>
    </row>
    <row r="1317">
      <c r="A1317" s="5" t="inlineStr">
        <is>
          <t>CCAJ-LP02/52/2023</t>
        </is>
      </c>
      <c r="B1317" s="6" t="n">
        <v>44959.63886275463</v>
      </c>
      <c r="C1317" s="5" t="inlineStr">
        <is>
          <t>3884 RIBANA RUTH REA RUEDA</t>
        </is>
      </c>
      <c r="D1317" s="7" t="n"/>
      <c r="E1317" s="8" t="n"/>
      <c r="F1317" s="9" t="n">
        <v>8835.4</v>
      </c>
      <c r="I1317" s="10" t="inlineStr">
        <is>
          <t>EFECTIVO</t>
        </is>
      </c>
      <c r="J1317" s="5" t="inlineStr">
        <is>
          <t>136 OSCAR REYNALDO LIMACHI SURCO</t>
        </is>
      </c>
    </row>
    <row r="1318">
      <c r="A1318" s="5" t="inlineStr">
        <is>
          <t>CCAJ-LP02/52/2023</t>
        </is>
      </c>
      <c r="B1318" s="6" t="n">
        <v>44959.63886275463</v>
      </c>
      <c r="C1318" s="5" t="inlineStr">
        <is>
          <t>3884 RIBANA RUTH REA RUEDA</t>
        </is>
      </c>
      <c r="D1318" s="7" t="n"/>
      <c r="E1318" s="8" t="n"/>
      <c r="F1318" s="9" t="n">
        <v>3721</v>
      </c>
      <c r="I1318" s="10" t="inlineStr">
        <is>
          <t>EFECTIVO</t>
        </is>
      </c>
      <c r="J1318" s="5" t="inlineStr">
        <is>
          <t>266 SANTIAGO MACHACA CALCINA</t>
        </is>
      </c>
    </row>
    <row r="1319">
      <c r="A1319" s="5" t="inlineStr">
        <is>
          <t>CCAJ-LP02/52/2023</t>
        </is>
      </c>
      <c r="B1319" s="6" t="n">
        <v>44959.63886275463</v>
      </c>
      <c r="C1319" s="5" t="inlineStr">
        <is>
          <t>3884 RIBANA RUTH REA RUEDA</t>
        </is>
      </c>
      <c r="D1319" s="7" t="n"/>
      <c r="E1319" s="8" t="n"/>
      <c r="F1319" s="9" t="n">
        <v>36732.3</v>
      </c>
      <c r="I1319" s="10" t="inlineStr">
        <is>
          <t>EFECTIVO</t>
        </is>
      </c>
      <c r="J1319" s="5" t="inlineStr">
        <is>
          <t>331 CARLOS ALFREDO GUTIERREZ HUANCA</t>
        </is>
      </c>
    </row>
    <row r="1320">
      <c r="A1320" s="5" t="inlineStr">
        <is>
          <t>CCAJ-LP02/52/2023</t>
        </is>
      </c>
      <c r="B1320" s="6" t="n">
        <v>44959.63886275463</v>
      </c>
      <c r="C1320" s="5" t="inlineStr">
        <is>
          <t>3884 RIBANA RUTH REA RUEDA</t>
        </is>
      </c>
      <c r="D1320" s="7" t="n"/>
      <c r="E1320" s="8" t="n"/>
      <c r="F1320" s="9" t="n">
        <v>14926</v>
      </c>
      <c r="I1320" s="10" t="inlineStr">
        <is>
          <t>EFECTIVO</t>
        </is>
      </c>
      <c r="J1320" s="5" t="inlineStr">
        <is>
          <t>584 FREDDY FEDERICO FLORES MARIN</t>
        </is>
      </c>
    </row>
    <row r="1321">
      <c r="A1321" s="5" t="inlineStr">
        <is>
          <t>CCAJ-LP02/52/2023</t>
        </is>
      </c>
      <c r="B1321" s="6" t="n">
        <v>44959.63886275463</v>
      </c>
      <c r="C1321" s="5" t="inlineStr">
        <is>
          <t>3884 RIBANA RUTH REA RUEDA</t>
        </is>
      </c>
      <c r="D1321" s="7" t="n"/>
      <c r="E1321" s="8" t="n"/>
      <c r="F1321" s="9" t="n">
        <v>11852.5</v>
      </c>
      <c r="I1321" s="10" t="inlineStr">
        <is>
          <t>EFECTIVO</t>
        </is>
      </c>
      <c r="J1321" s="5" t="inlineStr">
        <is>
          <t>883 FRANKLIN CARDOZO RIVERA</t>
        </is>
      </c>
    </row>
    <row r="1322">
      <c r="A1322" s="5" t="inlineStr">
        <is>
          <t>CCAJ-LP02/52/2023</t>
        </is>
      </c>
      <c r="B1322" s="6" t="n">
        <v>44959.63886275463</v>
      </c>
      <c r="C1322" s="5" t="inlineStr">
        <is>
          <t>3884 RIBANA RUTH REA RUEDA</t>
        </is>
      </c>
      <c r="D1322" s="7" t="n"/>
      <c r="E1322" s="8" t="n"/>
      <c r="F1322" s="9" t="n">
        <v>14941.5</v>
      </c>
      <c r="I1322" s="10" t="inlineStr">
        <is>
          <t>EFECTIVO</t>
        </is>
      </c>
      <c r="J1322" s="5" t="inlineStr">
        <is>
          <t>1116 VLADIMIR FRANZ ATAHUACHI RODRIGUEZ</t>
        </is>
      </c>
    </row>
    <row r="1323">
      <c r="A1323" s="5" t="inlineStr">
        <is>
          <t>CCAJ-LP02/52/2023</t>
        </is>
      </c>
      <c r="B1323" s="6" t="n">
        <v>44959.63886275463</v>
      </c>
      <c r="C1323" s="5" t="inlineStr">
        <is>
          <t>3884 RIBANA RUTH REA RUEDA</t>
        </is>
      </c>
      <c r="D1323" s="7" t="n"/>
      <c r="E1323" s="8" t="n"/>
      <c r="F1323" s="9" t="n">
        <v>10857.7</v>
      </c>
      <c r="I1323" s="10" t="inlineStr">
        <is>
          <t>EFECTIVO</t>
        </is>
      </c>
      <c r="J1323" s="8" t="inlineStr">
        <is>
          <t>2597 JOSE MAIDANA LP - T01</t>
        </is>
      </c>
    </row>
    <row r="1324">
      <c r="A1324" s="5" t="inlineStr">
        <is>
          <t>CCAJ-LP02/52/2023</t>
        </is>
      </c>
      <c r="B1324" s="6" t="n">
        <v>44959.63886275463</v>
      </c>
      <c r="C1324" s="5" t="inlineStr">
        <is>
          <t>3884 RIBANA RUTH REA RUEDA</t>
        </is>
      </c>
      <c r="D1324" s="7" t="n"/>
      <c r="E1324" s="8" t="n"/>
      <c r="F1324" s="9" t="n">
        <v>11100.5</v>
      </c>
      <c r="I1324" s="10" t="inlineStr">
        <is>
          <t>EFECTIVO</t>
        </is>
      </c>
      <c r="J1324" s="8" t="inlineStr">
        <is>
          <t>2597 JOSE MAIDANA LP - T02</t>
        </is>
      </c>
    </row>
    <row r="1325">
      <c r="A1325" s="5" t="inlineStr">
        <is>
          <t>CCAJ-LP02/52/2023</t>
        </is>
      </c>
      <c r="B1325" s="6" t="n">
        <v>44959.63886275463</v>
      </c>
      <c r="C1325" s="5" t="inlineStr">
        <is>
          <t>3884 RIBANA RUTH REA RUEDA</t>
        </is>
      </c>
      <c r="D1325" s="7" t="n"/>
      <c r="E1325" s="8" t="n"/>
      <c r="F1325" s="9" t="n">
        <v>10306.1</v>
      </c>
      <c r="I1325" s="10" t="inlineStr">
        <is>
          <t>EFECTIVO</t>
        </is>
      </c>
      <c r="J1325" s="8" t="inlineStr">
        <is>
          <t>2597 JOSE MAIDANA LP - T03</t>
        </is>
      </c>
    </row>
    <row r="1326">
      <c r="A1326" s="5" t="inlineStr">
        <is>
          <t>CCAJ-LP02/52/2023</t>
        </is>
      </c>
      <c r="B1326" s="6" t="n">
        <v>44959.63886275463</v>
      </c>
      <c r="C1326" s="5" t="inlineStr">
        <is>
          <t>3884 RIBANA RUTH REA RUEDA</t>
        </is>
      </c>
      <c r="D1326" s="7" t="n"/>
      <c r="E1326" s="8" t="n"/>
      <c r="F1326" s="9" t="n">
        <v>10848.1</v>
      </c>
      <c r="I1326" s="10" t="inlineStr">
        <is>
          <t>EFECTIVO</t>
        </is>
      </c>
      <c r="J1326" s="8" t="inlineStr">
        <is>
          <t>2597 JOSE MAIDANA LP - T04</t>
        </is>
      </c>
    </row>
    <row r="1327">
      <c r="A1327" s="11" t="inlineStr">
        <is>
          <t>SAP</t>
        </is>
      </c>
      <c r="B1327" s="3" t="n"/>
      <c r="C1327" s="3" t="n"/>
      <c r="D1327" s="7" t="n"/>
      <c r="E1327" s="8" t="n"/>
      <c r="F1327" s="12">
        <f>SUM(F1308:G1326)</f>
        <v/>
      </c>
      <c r="H1327" s="9" t="n"/>
      <c r="I1327" s="10" t="n"/>
      <c r="J1327" s="5" t="n"/>
    </row>
    <row r="1328" ht="15.75" customHeight="1">
      <c r="A1328" s="13" t="inlineStr">
        <is>
          <t>FECHA</t>
        </is>
      </c>
      <c r="B1328" s="13" t="inlineStr">
        <is>
          <t>CIERRE DE CAJA</t>
        </is>
      </c>
      <c r="C1328" s="13" t="inlineStr">
        <is>
          <t>IMPORTE</t>
        </is>
      </c>
      <c r="D1328" s="14" t="n">
        <v>112695420</v>
      </c>
      <c r="E1328" s="8" t="n"/>
      <c r="H1328" s="9" t="n"/>
      <c r="I1328" s="10" t="n"/>
      <c r="J1328" s="5" t="n"/>
    </row>
    <row r="1329">
      <c r="A1329" s="5" t="n"/>
      <c r="B1329" s="6" t="n"/>
      <c r="C1329" s="5" t="n"/>
      <c r="D1329" s="7" t="n"/>
      <c r="E1329" s="8" t="n"/>
      <c r="H1329" s="9" t="n"/>
      <c r="I1329" s="10" t="n"/>
      <c r="J1329" s="5" t="n"/>
    </row>
    <row r="1330">
      <c r="A1330" s="34" t="inlineStr">
        <is>
          <t>se realizo el traslado etv con el CCAJ-LP02/46/2023</t>
        </is>
      </c>
      <c r="B1330" s="39" t="n"/>
      <c r="C1330" s="34" t="n"/>
      <c r="D1330" s="7" t="n"/>
      <c r="E1330" s="8" t="n"/>
      <c r="H1330" s="9" t="n"/>
      <c r="I1330" s="10" t="n"/>
      <c r="J1330" s="5" t="n"/>
    </row>
    <row r="1331">
      <c r="A1331" s="5" t="n"/>
      <c r="B1331" s="6" t="n"/>
      <c r="C1331" s="5" t="n"/>
      <c r="D1331" s="7" t="n"/>
      <c r="E1331" s="8" t="n"/>
      <c r="H1331" s="9" t="n"/>
      <c r="I1331" s="10" t="n"/>
      <c r="J1331" s="5" t="n"/>
    </row>
    <row r="1332">
      <c r="A1332" s="5" t="inlineStr">
        <is>
          <t>CCAJ-LP02/53/2023</t>
        </is>
      </c>
      <c r="B1332" s="6" t="n">
        <v>44959.68369945602</v>
      </c>
      <c r="C1332" s="5" t="inlineStr">
        <is>
          <t>3884 RIBANA RUTH REA RUEDA</t>
        </is>
      </c>
      <c r="D1332" s="7" t="n"/>
      <c r="E1332" s="8" t="n"/>
      <c r="F1332" s="9" t="n">
        <v>8683.6</v>
      </c>
      <c r="I1332" s="10" t="inlineStr">
        <is>
          <t>EFECTIVO</t>
        </is>
      </c>
      <c r="J1332" s="8" t="inlineStr">
        <is>
          <t>108 GREGORIO RAMIREZ APAZA</t>
        </is>
      </c>
    </row>
    <row r="1333">
      <c r="A1333" s="5" t="inlineStr">
        <is>
          <t>CCAJ-LP02/53/2023</t>
        </is>
      </c>
      <c r="B1333" s="6" t="n">
        <v>44959.68369945602</v>
      </c>
      <c r="C1333" s="5" t="inlineStr">
        <is>
          <t>3884 RIBANA RUTH REA RUEDA</t>
        </is>
      </c>
      <c r="D1333" s="7" t="n"/>
      <c r="E1333" s="8" t="n"/>
      <c r="F1333" s="9" t="n">
        <v>16380.3</v>
      </c>
      <c r="I1333" s="10" t="inlineStr">
        <is>
          <t>EFECTIVO</t>
        </is>
      </c>
      <c r="J1333" s="5" t="inlineStr">
        <is>
          <t>331 CARLOS ALFREDO GUTIERREZ HUANCA</t>
        </is>
      </c>
    </row>
    <row r="1334">
      <c r="A1334" s="5" t="inlineStr">
        <is>
          <t>CCAJ-LP02/53/2023</t>
        </is>
      </c>
      <c r="B1334" s="6" t="n">
        <v>44959.68369945602</v>
      </c>
      <c r="C1334" s="5" t="inlineStr">
        <is>
          <t>3884 RIBANA RUTH REA RUEDA</t>
        </is>
      </c>
      <c r="D1334" s="7" t="n"/>
      <c r="E1334" s="8" t="n"/>
      <c r="F1334" s="9" t="n">
        <v>11224.7</v>
      </c>
      <c r="I1334" s="10" t="inlineStr">
        <is>
          <t>EFECTIVO</t>
        </is>
      </c>
      <c r="J1334" s="5" t="inlineStr">
        <is>
          <t>584 FREDDY FEDERICO FLORES MARIN</t>
        </is>
      </c>
    </row>
    <row r="1335">
      <c r="A1335" s="5" t="inlineStr">
        <is>
          <t>CCAJ-LP02/53/2023</t>
        </is>
      </c>
      <c r="B1335" s="6" t="n">
        <v>44959.68369945602</v>
      </c>
      <c r="C1335" s="5" t="inlineStr">
        <is>
          <t>3884 RIBANA RUTH REA RUEDA</t>
        </is>
      </c>
      <c r="D1335" s="7" t="n"/>
      <c r="E1335" s="8" t="n"/>
      <c r="F1335" s="9" t="n">
        <v>12837.8</v>
      </c>
      <c r="I1335" s="10" t="inlineStr">
        <is>
          <t>EFECTIVO</t>
        </is>
      </c>
      <c r="J1335" s="5" t="inlineStr">
        <is>
          <t>1116 VLADIMIR FRANZ ATAHUACHI RODRIGUEZ</t>
        </is>
      </c>
    </row>
    <row r="1336">
      <c r="A1336" s="5" t="inlineStr">
        <is>
          <t>CCAJ-LP02/53/2023</t>
        </is>
      </c>
      <c r="B1336" s="6" t="n">
        <v>44959.68369945602</v>
      </c>
      <c r="C1336" s="5" t="inlineStr">
        <is>
          <t>3884 RIBANA RUTH REA RUEDA</t>
        </is>
      </c>
      <c r="D1336" s="7" t="n"/>
      <c r="E1336" s="8" t="n"/>
      <c r="F1336" s="9" t="n">
        <v>11009.6</v>
      </c>
      <c r="I1336" s="10" t="inlineStr">
        <is>
          <t>EFECTIVO</t>
        </is>
      </c>
      <c r="J1336" s="5" t="inlineStr">
        <is>
          <t>1180 JAIME RAMIRO CHACON PAREDES</t>
        </is>
      </c>
    </row>
    <row r="1337">
      <c r="A1337" s="5" t="inlineStr">
        <is>
          <t>CCAJ-LP02/53/2023</t>
        </is>
      </c>
      <c r="B1337" s="6" t="n">
        <v>44959.68369945602</v>
      </c>
      <c r="C1337" s="5" t="inlineStr">
        <is>
          <t>3884 RIBANA RUTH REA RUEDA</t>
        </is>
      </c>
      <c r="D1337" s="7" t="n"/>
      <c r="E1337" s="8" t="n"/>
      <c r="F1337" s="9" t="n">
        <v>8850.6</v>
      </c>
      <c r="I1337" s="10" t="inlineStr">
        <is>
          <t>EFECTIVO</t>
        </is>
      </c>
      <c r="J1337" s="5" t="inlineStr">
        <is>
          <t>3052 JUAN JOSE MACHACA TORREZ</t>
        </is>
      </c>
    </row>
    <row r="1338">
      <c r="A1338" s="5" t="inlineStr">
        <is>
          <t>CCAJ-LP02/53/2023</t>
        </is>
      </c>
      <c r="B1338" s="6" t="n">
        <v>44959.68369945602</v>
      </c>
      <c r="C1338" s="5" t="inlineStr">
        <is>
          <t>3884 RIBANA RUTH REA RUEDA</t>
        </is>
      </c>
      <c r="D1338" s="7" t="n"/>
      <c r="E1338" s="8" t="n"/>
      <c r="F1338" s="9" t="n">
        <v>4874.7</v>
      </c>
      <c r="I1338" s="10" t="inlineStr">
        <is>
          <t>EFECTIVO</t>
        </is>
      </c>
      <c r="J1338" s="8" t="inlineStr">
        <is>
          <t>2597 JOSE MAIDANA LP - T01</t>
        </is>
      </c>
    </row>
    <row r="1339">
      <c r="A1339" s="11" t="inlineStr">
        <is>
          <t>SAP</t>
        </is>
      </c>
      <c r="B1339" s="3" t="n"/>
      <c r="C1339" s="3" t="n"/>
      <c r="D1339" s="7" t="n"/>
      <c r="E1339" s="8" t="n"/>
      <c r="F1339" s="12">
        <f>SUM(F1332:G1338)</f>
        <v/>
      </c>
      <c r="H1339" s="9" t="n"/>
      <c r="I1339" s="10" t="n"/>
      <c r="J1339" s="5" t="n"/>
    </row>
    <row r="1340" ht="15.75" customHeight="1">
      <c r="A1340" s="13" t="inlineStr">
        <is>
          <t>FECHA</t>
        </is>
      </c>
      <c r="B1340" s="13" t="inlineStr">
        <is>
          <t>CIERRE DE CAJA</t>
        </is>
      </c>
      <c r="C1340" s="13" t="inlineStr">
        <is>
          <t>IMPORTE</t>
        </is>
      </c>
      <c r="D1340" s="14" t="n">
        <v>112695421</v>
      </c>
      <c r="E1340" s="8" t="n"/>
      <c r="H1340" s="9" t="n"/>
      <c r="I1340" s="10" t="n"/>
      <c r="J1340" s="5" t="n"/>
    </row>
    <row r="1341">
      <c r="A1341" s="5" t="n"/>
      <c r="B1341" s="6" t="n"/>
      <c r="C1341" s="5" t="n"/>
      <c r="D1341" s="7" t="n"/>
      <c r="E1341" s="8" t="n"/>
      <c r="H1341" s="9" t="n"/>
      <c r="I1341" s="10" t="n"/>
      <c r="J1341" s="5" t="n"/>
    </row>
    <row r="1342">
      <c r="A1342" s="59" t="inlineStr">
        <is>
          <t xml:space="preserve">SE QUEDÓ CON LA REFERENCIA QUE REALIZO EL BOOT NO SE CAMBIO A TRASLADO ETV EN EL TRASLADO ETV </t>
        </is>
      </c>
      <c r="B1342" s="60" t="n"/>
      <c r="C1342" s="60" t="n"/>
      <c r="D1342" s="61" t="n"/>
    </row>
    <row r="1343">
      <c r="A1343" s="5" t="n"/>
      <c r="B1343" s="6" t="n"/>
      <c r="C1343" s="5" t="n"/>
      <c r="D1343" s="7" t="n"/>
      <c r="E1343" s="8" t="n"/>
      <c r="H1343" s="9" t="n"/>
      <c r="I1343" s="10" t="n"/>
      <c r="J1343" s="5" t="n"/>
    </row>
    <row r="1344">
      <c r="A1344" s="5" t="inlineStr">
        <is>
          <t>CCAJ-LP02/54/2023</t>
        </is>
      </c>
      <c r="B1344" s="6" t="n">
        <v>44959.78830853009</v>
      </c>
      <c r="C1344" s="5" t="inlineStr">
        <is>
          <t>3884 RIBANA RUTH REA RUEDA</t>
        </is>
      </c>
      <c r="D1344" s="15" t="n">
        <v>45113293955</v>
      </c>
      <c r="E1344" s="8" t="inlineStr">
        <is>
          <t>BISA-100070022</t>
        </is>
      </c>
      <c r="H1344" s="9" t="n">
        <v>763.4</v>
      </c>
      <c r="I1344" s="5" t="inlineStr">
        <is>
          <t>DEPÓSITO BANCARIO</t>
        </is>
      </c>
      <c r="J1344" s="5" t="inlineStr">
        <is>
          <t>4190 JESUS FELCY MENDOZA CAHUANA</t>
        </is>
      </c>
    </row>
    <row r="1345">
      <c r="A1345" s="5" t="inlineStr">
        <is>
          <t>CCAJ-LP02/54/2023</t>
        </is>
      </c>
      <c r="B1345" s="6" t="n">
        <v>44959.78830853009</v>
      </c>
      <c r="C1345" s="5" t="inlineStr">
        <is>
          <t>3884 RIBANA RUTH REA RUEDA</t>
        </is>
      </c>
      <c r="D1345" s="7" t="n">
        <v>140693</v>
      </c>
      <c r="E1345" s="8" t="inlineStr">
        <is>
          <t>BISA-100070022</t>
        </is>
      </c>
      <c r="H1345" s="9" t="n">
        <v>40968.16</v>
      </c>
      <c r="I1345" s="5" t="inlineStr">
        <is>
          <t>DEPÓSITO BANCARIO</t>
        </is>
      </c>
      <c r="J1345" s="8" t="inlineStr">
        <is>
          <t>5103 JOSE LUIS VARGAS SANTOS</t>
        </is>
      </c>
    </row>
    <row r="1346">
      <c r="A1346" s="5" t="inlineStr">
        <is>
          <t>CCAJ-LP02/54/2023</t>
        </is>
      </c>
      <c r="B1346" s="6" t="n">
        <v>44959.78830853009</v>
      </c>
      <c r="C1346" s="5" t="inlineStr">
        <is>
          <t>3884 RIBANA RUTH REA RUEDA</t>
        </is>
      </c>
      <c r="D1346" s="7" t="n">
        <v>472312</v>
      </c>
      <c r="E1346" s="8" t="inlineStr">
        <is>
          <t>BISA-100070022</t>
        </is>
      </c>
      <c r="H1346" s="9" t="n">
        <v>15095.9</v>
      </c>
      <c r="I1346" s="5" t="inlineStr">
        <is>
          <t>DEPÓSITO BANCARIO</t>
        </is>
      </c>
      <c r="J1346" s="5" t="inlineStr">
        <is>
          <t>4190 JESUS FELCY MENDOZA CAHUANA</t>
        </is>
      </c>
    </row>
    <row r="1347">
      <c r="A1347" s="5" t="inlineStr">
        <is>
          <t>CCAJ-LP02/54/2023</t>
        </is>
      </c>
      <c r="B1347" s="6" t="n">
        <v>44959.78830853009</v>
      </c>
      <c r="C1347" s="5" t="inlineStr">
        <is>
          <t>3884 RIBANA RUTH REA RUEDA</t>
        </is>
      </c>
      <c r="D1347" s="7" t="n">
        <v>472309</v>
      </c>
      <c r="E1347" s="8" t="inlineStr">
        <is>
          <t>BISA-100070022</t>
        </is>
      </c>
      <c r="H1347" s="9" t="n">
        <v>11686.21</v>
      </c>
      <c r="I1347" s="5" t="inlineStr">
        <is>
          <t>DEPÓSITO BANCARIO</t>
        </is>
      </c>
      <c r="J1347" s="5" t="inlineStr">
        <is>
          <t>4190 JESUS FELCY MENDOZA CAHUANA</t>
        </is>
      </c>
    </row>
    <row r="1348">
      <c r="A1348" s="5" t="inlineStr">
        <is>
          <t>CCAJ-LP02/54/2023</t>
        </is>
      </c>
      <c r="B1348" s="6" t="n">
        <v>44959.78830853009</v>
      </c>
      <c r="C1348" s="5" t="inlineStr">
        <is>
          <t>3884 RIBANA RUTH REA RUEDA</t>
        </is>
      </c>
      <c r="D1348" s="7" t="n">
        <v>472308</v>
      </c>
      <c r="E1348" s="8" t="inlineStr">
        <is>
          <t>BISA-100070022</t>
        </is>
      </c>
      <c r="H1348" s="9" t="n">
        <v>1339.48</v>
      </c>
      <c r="I1348" s="5" t="inlineStr">
        <is>
          <t>DEPÓSITO BANCARIO</t>
        </is>
      </c>
      <c r="J1348" s="5" t="inlineStr">
        <is>
          <t>4190 JESUS FELCY MENDOZA CAHUANA</t>
        </is>
      </c>
    </row>
    <row r="1349">
      <c r="A1349" s="5" t="inlineStr">
        <is>
          <t>CCAJ-LP02/54/2023</t>
        </is>
      </c>
      <c r="B1349" s="6" t="n">
        <v>44959.78830853009</v>
      </c>
      <c r="C1349" s="5" t="inlineStr">
        <is>
          <t>3884 RIBANA RUTH REA RUEDA</t>
        </is>
      </c>
      <c r="D1349" s="7" t="n">
        <v>240851</v>
      </c>
      <c r="E1349" s="8" t="inlineStr">
        <is>
          <t>BISA-100070022</t>
        </is>
      </c>
      <c r="H1349" s="9" t="n">
        <v>35606.8</v>
      </c>
      <c r="I1349" s="5" t="inlineStr">
        <is>
          <t>DEPÓSITO BANCARIO</t>
        </is>
      </c>
      <c r="J1349" s="5" t="inlineStr">
        <is>
          <t>4276 CARLOS MARCELO REQUENA TERAN</t>
        </is>
      </c>
    </row>
    <row r="1350">
      <c r="A1350" s="5" t="inlineStr">
        <is>
          <t>CCAJ-LP02/54/2023</t>
        </is>
      </c>
      <c r="B1350" s="6" t="n">
        <v>44959.78830853009</v>
      </c>
      <c r="C1350" s="5" t="inlineStr">
        <is>
          <t>3884 RIBANA RUTH REA RUEDA</t>
        </is>
      </c>
      <c r="D1350" s="15" t="n">
        <v>45153136804</v>
      </c>
      <c r="E1350" s="8" t="inlineStr">
        <is>
          <t>BISA-100070022</t>
        </is>
      </c>
      <c r="H1350" s="9" t="n">
        <v>8524.09</v>
      </c>
      <c r="I1350" s="5" t="inlineStr">
        <is>
          <t>DEPÓSITO BANCARIO</t>
        </is>
      </c>
      <c r="J1350" s="5" t="inlineStr">
        <is>
          <t>2464 LUIS FERNANDO GUEVARA PECA</t>
        </is>
      </c>
    </row>
    <row r="1351">
      <c r="A1351" s="5" t="inlineStr">
        <is>
          <t>CCAJ-LP02/54/2023</t>
        </is>
      </c>
      <c r="B1351" s="6" t="n">
        <v>44959.78830853009</v>
      </c>
      <c r="C1351" s="5" t="inlineStr">
        <is>
          <t>3884 RIBANA RUTH REA RUEDA</t>
        </is>
      </c>
      <c r="D1351" s="15" t="n">
        <v>451531368041</v>
      </c>
      <c r="E1351" s="8" t="inlineStr">
        <is>
          <t>BISA-100070022</t>
        </is>
      </c>
      <c r="H1351" s="9" t="n">
        <v>9721.219999999999</v>
      </c>
      <c r="I1351" s="5" t="inlineStr">
        <is>
          <t>DEPÓSITO BANCARIO</t>
        </is>
      </c>
      <c r="J1351" s="5" t="inlineStr">
        <is>
          <t>2464 LUIS FERNANDO GUEVARA PECA</t>
        </is>
      </c>
    </row>
    <row r="1352">
      <c r="A1352" s="5" t="inlineStr">
        <is>
          <t>CCAJ-LP02/54/2023</t>
        </is>
      </c>
      <c r="B1352" s="6" t="n">
        <v>44959.78830853009</v>
      </c>
      <c r="C1352" s="5" t="inlineStr">
        <is>
          <t>3884 RIBANA RUTH REA RUEDA</t>
        </is>
      </c>
      <c r="D1352" s="15" t="n">
        <v>451531368042</v>
      </c>
      <c r="E1352" s="8" t="inlineStr">
        <is>
          <t>BISA-100070022</t>
        </is>
      </c>
      <c r="H1352" s="9" t="n">
        <v>28851.25</v>
      </c>
      <c r="I1352" s="5" t="inlineStr">
        <is>
          <t>DEPÓSITO BANCARIO</t>
        </is>
      </c>
      <c r="J1352" s="5" t="inlineStr">
        <is>
          <t>2464 LUIS FERNANDO GUEVARA PECA</t>
        </is>
      </c>
    </row>
    <row r="1353">
      <c r="A1353" s="5" t="inlineStr">
        <is>
          <t>CCAJ-LP02/54/2023</t>
        </is>
      </c>
      <c r="B1353" s="6" t="n">
        <v>44959.78830853009</v>
      </c>
      <c r="C1353" s="5" t="inlineStr">
        <is>
          <t>3884 RIBANA RUTH REA RUEDA</t>
        </is>
      </c>
      <c r="D1353" s="15" t="n">
        <v>45143510398</v>
      </c>
      <c r="E1353" s="8" t="inlineStr">
        <is>
          <t>BISA-100070022</t>
        </is>
      </c>
      <c r="H1353" s="9" t="n">
        <v>26318.68</v>
      </c>
      <c r="I1353" s="5" t="inlineStr">
        <is>
          <t>DEPÓSITO BANCARIO</t>
        </is>
      </c>
      <c r="J1353" s="5" t="inlineStr">
        <is>
          <t>2464 LUIS FERNANDO GUEVARA PECA</t>
        </is>
      </c>
    </row>
    <row r="1354">
      <c r="A1354" s="5" t="inlineStr">
        <is>
          <t>CCAJ-LP02/54/2023</t>
        </is>
      </c>
      <c r="B1354" s="6" t="n">
        <v>44959.78830853009</v>
      </c>
      <c r="C1354" s="5" t="inlineStr">
        <is>
          <t>3884 RIBANA RUTH REA RUEDA</t>
        </is>
      </c>
      <c r="D1354" s="15" t="n">
        <v>451435103981</v>
      </c>
      <c r="E1354" s="8" t="inlineStr">
        <is>
          <t>BISA-100070022</t>
        </is>
      </c>
      <c r="H1354" s="9" t="n">
        <v>107860.4</v>
      </c>
      <c r="I1354" s="5" t="inlineStr">
        <is>
          <t>DEPÓSITO BANCARIO</t>
        </is>
      </c>
      <c r="J1354" s="5" t="inlineStr">
        <is>
          <t>2464 LUIS FERNANDO GUEVARA PECA</t>
        </is>
      </c>
    </row>
    <row r="1355">
      <c r="A1355" s="5" t="inlineStr">
        <is>
          <t>CCAJ-LP02/54/2023</t>
        </is>
      </c>
      <c r="B1355" s="6" t="n">
        <v>44959.78830853009</v>
      </c>
      <c r="C1355" s="5" t="inlineStr">
        <is>
          <t>3884 RIBANA RUTH REA RUEDA</t>
        </is>
      </c>
      <c r="D1355" s="15" t="n">
        <v>51217554769</v>
      </c>
      <c r="E1355" s="8" t="inlineStr">
        <is>
          <t>BISA-100070022</t>
        </is>
      </c>
      <c r="H1355" s="9" t="n">
        <v>246.9</v>
      </c>
      <c r="I1355" s="5" t="inlineStr">
        <is>
          <t>DEPÓSITO BANCARIO</t>
        </is>
      </c>
      <c r="J1355" s="5" t="inlineStr">
        <is>
          <t>2464 LUIS FERNANDO GUEVARA PECA</t>
        </is>
      </c>
    </row>
    <row r="1356">
      <c r="A1356" s="5" t="inlineStr">
        <is>
          <t>CCAJ-LP02/54/2023</t>
        </is>
      </c>
      <c r="B1356" s="6" t="n">
        <v>44959.78830853009</v>
      </c>
      <c r="C1356" s="5" t="inlineStr">
        <is>
          <t>3884 RIBANA RUTH REA RUEDA</t>
        </is>
      </c>
      <c r="D1356" s="15" t="n">
        <v>45153139639</v>
      </c>
      <c r="E1356" s="8" t="inlineStr">
        <is>
          <t>BISA-100070022</t>
        </is>
      </c>
      <c r="H1356" s="9" t="n">
        <v>1867.45</v>
      </c>
      <c r="I1356" s="5" t="inlineStr">
        <is>
          <t>DEPÓSITO BANCARIO</t>
        </is>
      </c>
      <c r="J1356" s="5" t="inlineStr">
        <is>
          <t>2464 LUIS FERNANDO GUEVARA PECA</t>
        </is>
      </c>
    </row>
    <row r="1357">
      <c r="A1357" s="5" t="inlineStr">
        <is>
          <t>CCAJ-LP02/54/2023</t>
        </is>
      </c>
      <c r="B1357" s="6" t="n">
        <v>44959.78830853009</v>
      </c>
      <c r="C1357" s="5" t="inlineStr">
        <is>
          <t>3884 RIBANA RUTH REA RUEDA</t>
        </is>
      </c>
      <c r="D1357" s="15" t="n">
        <v>45123277467</v>
      </c>
      <c r="E1357" s="8" t="inlineStr">
        <is>
          <t>BISA-100070022</t>
        </is>
      </c>
      <c r="H1357" s="9" t="n">
        <v>50.5</v>
      </c>
      <c r="I1357" s="5" t="inlineStr">
        <is>
          <t>DEPÓSITO BANCARIO</t>
        </is>
      </c>
      <c r="J1357" s="5" t="inlineStr">
        <is>
          <t>2464 LUIS FERNANDO GUEVARA PECA</t>
        </is>
      </c>
    </row>
    <row r="1358">
      <c r="A1358" s="5" t="inlineStr">
        <is>
          <t>CCAJ-LP02/54/2023</t>
        </is>
      </c>
      <c r="B1358" s="6" t="n">
        <v>44959.78830853009</v>
      </c>
      <c r="C1358" s="5" t="inlineStr">
        <is>
          <t>3884 RIBANA RUTH REA RUEDA</t>
        </is>
      </c>
      <c r="D1358" s="7" t="n"/>
      <c r="E1358" s="8" t="n"/>
      <c r="F1358" s="9" t="n">
        <v>78785</v>
      </c>
      <c r="I1358" s="10" t="inlineStr">
        <is>
          <t>EFECTIVO</t>
        </is>
      </c>
      <c r="J1358" s="5" t="inlineStr">
        <is>
          <t>2309 FERNANDO POMA ESCOBAR</t>
        </is>
      </c>
    </row>
    <row r="1359">
      <c r="A1359" s="5" t="inlineStr">
        <is>
          <t>CCAJ-LP02/54/2023</t>
        </is>
      </c>
      <c r="B1359" s="6" t="n">
        <v>44959.78830853009</v>
      </c>
      <c r="C1359" s="5" t="inlineStr">
        <is>
          <t>3884 RIBANA RUTH REA RUEDA</t>
        </is>
      </c>
      <c r="D1359" s="7" t="n"/>
      <c r="E1359" s="8" t="n"/>
      <c r="F1359" s="9" t="n">
        <v>7977.5</v>
      </c>
      <c r="I1359" s="10" t="inlineStr">
        <is>
          <t>EFECTIVO</t>
        </is>
      </c>
      <c r="J1359" s="8" t="inlineStr">
        <is>
          <t>2597 JOSE MAIDANA LP - T04</t>
        </is>
      </c>
    </row>
    <row r="1360">
      <c r="A1360" s="11" t="inlineStr">
        <is>
          <t>SAP</t>
        </is>
      </c>
      <c r="B1360" s="3" t="n"/>
      <c r="C1360" s="3" t="n"/>
      <c r="D1360" s="7" t="n"/>
      <c r="E1360" s="8" t="n"/>
      <c r="F1360" s="12">
        <f>SUM(F1344:G1359)</f>
        <v/>
      </c>
      <c r="H1360" s="9" t="n"/>
      <c r="I1360" s="10" t="n"/>
      <c r="J1360" s="5" t="n"/>
    </row>
    <row r="1361" ht="15.75" customHeight="1">
      <c r="A1361" s="13" t="inlineStr">
        <is>
          <t>FECHA</t>
        </is>
      </c>
      <c r="B1361" s="13" t="inlineStr">
        <is>
          <t>CIERRE DE CAJA</t>
        </is>
      </c>
      <c r="C1361" s="13" t="inlineStr">
        <is>
          <t>IMPORTE</t>
        </is>
      </c>
      <c r="D1361" s="14" t="n">
        <v>112722288</v>
      </c>
      <c r="E1361" s="8" t="n"/>
      <c r="H1361" s="9" t="n"/>
      <c r="I1361" s="10" t="n"/>
      <c r="J1361" s="5" t="n"/>
    </row>
    <row r="1362"/>
    <row r="1363"/>
    <row r="1364">
      <c r="A1364" s="1" t="inlineStr">
        <is>
          <t>Cierre Caja</t>
        </is>
      </c>
      <c r="B1364" s="2" t="n"/>
      <c r="C1364" s="2" t="n"/>
      <c r="D1364" s="2" t="n"/>
      <c r="E1364" s="2" t="n"/>
      <c r="F1364" s="2" t="n"/>
      <c r="G1364" s="2" t="n"/>
      <c r="H1364" s="2" t="n"/>
      <c r="I1364" s="2" t="n"/>
      <c r="J1364" s="2" t="n"/>
    </row>
    <row r="1365">
      <c r="A1365" s="3" t="inlineStr">
        <is>
          <t>Del 03/02/2023</t>
        </is>
      </c>
      <c r="B1365" s="2" t="n"/>
      <c r="C1365" s="2" t="n"/>
      <c r="D1365" s="2" t="n"/>
      <c r="E1365" s="2" t="n"/>
      <c r="F1365" s="2" t="n"/>
      <c r="G1365" s="2" t="n"/>
      <c r="H1365" s="2" t="n"/>
      <c r="I1365" s="2" t="n"/>
      <c r="J1365" s="2" t="n"/>
    </row>
    <row r="1366">
      <c r="A1366" s="74" t="inlineStr">
        <is>
          <t>Cierre Caja</t>
        </is>
      </c>
      <c r="B1366" s="74" t="inlineStr">
        <is>
          <t>Fecha</t>
        </is>
      </c>
      <c r="C1366" s="74" t="inlineStr">
        <is>
          <t>Cajero</t>
        </is>
      </c>
      <c r="D1366" s="74" t="inlineStr">
        <is>
          <t>Nro Voucher</t>
        </is>
      </c>
      <c r="E1366" s="74" t="inlineStr">
        <is>
          <t>Nro Cuenta</t>
        </is>
      </c>
      <c r="F1366" s="74" t="inlineStr">
        <is>
          <t>Tipo Ingreso</t>
        </is>
      </c>
      <c r="G1366" s="75" t="n"/>
      <c r="H1366" s="76" t="n"/>
      <c r="I1366" s="74" t="inlineStr">
        <is>
          <t>TIPO DE INGRESO</t>
        </is>
      </c>
      <c r="J1366" s="74" t="inlineStr">
        <is>
          <t>Cobrador</t>
        </is>
      </c>
    </row>
    <row r="1367">
      <c r="A1367" s="77" t="n"/>
      <c r="B1367" s="77" t="n"/>
      <c r="C1367" s="77" t="n"/>
      <c r="D1367" s="77" t="n"/>
      <c r="E1367" s="77" t="n"/>
      <c r="F1367" s="4" t="inlineStr">
        <is>
          <t>EFECTIVO</t>
        </is>
      </c>
      <c r="G1367" s="4" t="inlineStr">
        <is>
          <t>CHEQUE</t>
        </is>
      </c>
      <c r="H1367" s="4" t="inlineStr">
        <is>
          <t>TRANSFERENCIA</t>
        </is>
      </c>
      <c r="I1367" s="77" t="n"/>
      <c r="J1367" s="77" t="n"/>
    </row>
    <row r="1368">
      <c r="A1368" s="5" t="inlineStr">
        <is>
          <t>CCAJ-LP02/55/2023</t>
        </is>
      </c>
      <c r="B1368" s="6" t="n">
        <v>44960.47555586806</v>
      </c>
      <c r="C1368" s="5" t="inlineStr">
        <is>
          <t>3884 RIBANA RUTH REA RUEDA</t>
        </is>
      </c>
      <c r="D1368" s="7" t="n"/>
      <c r="E1368" s="8" t="n"/>
      <c r="F1368" s="9" t="n">
        <v>1579.3</v>
      </c>
      <c r="I1368" s="10" t="inlineStr">
        <is>
          <t>EFECTIVO</t>
        </is>
      </c>
      <c r="J1368" s="8" t="inlineStr">
        <is>
          <t>108 GREGORIO RAMIREZ APAZA</t>
        </is>
      </c>
    </row>
    <row r="1369">
      <c r="A1369" s="5" t="inlineStr">
        <is>
          <t>CCAJ-LP02/55/2023</t>
        </is>
      </c>
      <c r="B1369" s="6" t="n">
        <v>44960.47555586806</v>
      </c>
      <c r="C1369" s="5" t="inlineStr">
        <is>
          <t>3884 RIBANA RUTH REA RUEDA</t>
        </is>
      </c>
      <c r="D1369" s="7" t="n"/>
      <c r="E1369" s="8" t="n"/>
      <c r="F1369" s="9" t="n">
        <v>5361.7</v>
      </c>
      <c r="I1369" s="10" t="inlineStr">
        <is>
          <t>EFECTIVO</t>
        </is>
      </c>
      <c r="J1369" s="5" t="inlineStr">
        <is>
          <t>136 OSCAR REYNALDO LIMACHI SURCO</t>
        </is>
      </c>
    </row>
    <row r="1370">
      <c r="A1370" s="5" t="inlineStr">
        <is>
          <t>CCAJ-LP02/55/2023</t>
        </is>
      </c>
      <c r="B1370" s="6" t="n">
        <v>44960.47555586806</v>
      </c>
      <c r="C1370" s="5" t="inlineStr">
        <is>
          <t>3884 RIBANA RUTH REA RUEDA</t>
        </is>
      </c>
      <c r="D1370" s="7" t="n"/>
      <c r="E1370" s="8" t="n"/>
      <c r="F1370" s="9" t="n">
        <v>2996.3</v>
      </c>
      <c r="I1370" s="10" t="inlineStr">
        <is>
          <t>EFECTIVO</t>
        </is>
      </c>
      <c r="J1370" s="5" t="inlineStr">
        <is>
          <t>266 SANTIAGO MACHACA CALCINA</t>
        </is>
      </c>
    </row>
    <row r="1371">
      <c r="A1371" s="5" t="inlineStr">
        <is>
          <t>CCAJ-LP02/55/2023</t>
        </is>
      </c>
      <c r="B1371" s="6" t="n">
        <v>44960.47555586806</v>
      </c>
      <c r="C1371" s="5" t="inlineStr">
        <is>
          <t>3884 RIBANA RUTH REA RUEDA</t>
        </is>
      </c>
      <c r="D1371" s="7" t="n"/>
      <c r="E1371" s="8" t="n"/>
      <c r="F1371" s="9" t="n">
        <v>1380.6</v>
      </c>
      <c r="I1371" s="10" t="inlineStr">
        <is>
          <t>EFECTIVO</t>
        </is>
      </c>
      <c r="J1371" s="8" t="inlineStr">
        <is>
          <t>304 ALFREDO MENDOZA APAZA</t>
        </is>
      </c>
    </row>
    <row r="1372">
      <c r="A1372" s="5" t="inlineStr">
        <is>
          <t>CCAJ-LP02/55/2023</t>
        </is>
      </c>
      <c r="B1372" s="6" t="n">
        <v>44960.47555586806</v>
      </c>
      <c r="C1372" s="5" t="inlineStr">
        <is>
          <t>3884 RIBANA RUTH REA RUEDA</t>
        </is>
      </c>
      <c r="D1372" s="7" t="n"/>
      <c r="E1372" s="8" t="n"/>
      <c r="F1372" s="9" t="n">
        <v>8820.1</v>
      </c>
      <c r="I1372" s="10" t="inlineStr">
        <is>
          <t>EFECTIVO</t>
        </is>
      </c>
      <c r="J1372" s="5" t="inlineStr">
        <is>
          <t>331 CARLOS ALFREDO GUTIERREZ HUANCA</t>
        </is>
      </c>
    </row>
    <row r="1373">
      <c r="A1373" s="5" t="inlineStr">
        <is>
          <t>CCAJ-LP02/55/2023</t>
        </is>
      </c>
      <c r="B1373" s="6" t="n">
        <v>44960.47555586806</v>
      </c>
      <c r="C1373" s="5" t="inlineStr">
        <is>
          <t>3884 RIBANA RUTH REA RUEDA</t>
        </is>
      </c>
      <c r="D1373" s="7" t="n"/>
      <c r="E1373" s="8" t="n"/>
      <c r="F1373" s="9" t="n">
        <v>8487</v>
      </c>
      <c r="I1373" s="10" t="inlineStr">
        <is>
          <t>EFECTIVO</t>
        </is>
      </c>
      <c r="J1373" s="5" t="inlineStr">
        <is>
          <t>584 FREDDY FEDERICO FLORES MARIN</t>
        </is>
      </c>
    </row>
    <row r="1374">
      <c r="A1374" s="5" t="inlineStr">
        <is>
          <t>CCAJ-LP02/55/2023</t>
        </is>
      </c>
      <c r="B1374" s="6" t="n">
        <v>44960.47555586806</v>
      </c>
      <c r="C1374" s="5" t="inlineStr">
        <is>
          <t>3884 RIBANA RUTH REA RUEDA</t>
        </is>
      </c>
      <c r="D1374" s="7" t="n"/>
      <c r="E1374" s="8" t="n"/>
      <c r="F1374" s="9" t="n">
        <v>6149.5</v>
      </c>
      <c r="I1374" s="10" t="inlineStr">
        <is>
          <t>EFECTIVO</t>
        </is>
      </c>
      <c r="J1374" s="5" t="inlineStr">
        <is>
          <t>883 FRANKLIN CARDOZO RIVERA</t>
        </is>
      </c>
    </row>
    <row r="1375">
      <c r="A1375" s="5" t="inlineStr">
        <is>
          <t>CCAJ-LP02/55/2023</t>
        </is>
      </c>
      <c r="B1375" s="6" t="n">
        <v>44960.47555586806</v>
      </c>
      <c r="C1375" s="5" t="inlineStr">
        <is>
          <t>3884 RIBANA RUTH REA RUEDA</t>
        </is>
      </c>
      <c r="D1375" s="7" t="n"/>
      <c r="E1375" s="8" t="n"/>
      <c r="F1375" s="9" t="n">
        <v>55360.7</v>
      </c>
      <c r="I1375" s="10" t="inlineStr">
        <is>
          <t>EFECTIVO</t>
        </is>
      </c>
      <c r="J1375" s="5" t="inlineStr">
        <is>
          <t>1116 VLADIMIR FRANZ ATAHUACHI RODRIGUEZ</t>
        </is>
      </c>
    </row>
    <row r="1376">
      <c r="A1376" s="5" t="inlineStr">
        <is>
          <t>CCAJ-LP02/55/2023</t>
        </is>
      </c>
      <c r="B1376" s="6" t="n">
        <v>44960.47555586806</v>
      </c>
      <c r="C1376" s="5" t="inlineStr">
        <is>
          <t>3884 RIBANA RUTH REA RUEDA</t>
        </is>
      </c>
      <c r="D1376" s="7" t="n"/>
      <c r="E1376" s="8" t="n"/>
      <c r="F1376" s="9" t="n">
        <v>12524.9</v>
      </c>
      <c r="I1376" s="10" t="inlineStr">
        <is>
          <t>EFECTIVO</t>
        </is>
      </c>
      <c r="J1376" s="5" t="inlineStr">
        <is>
          <t>1180 JAIME RAMIRO CHACON PAREDES</t>
        </is>
      </c>
    </row>
    <row r="1377">
      <c r="A1377" s="5" t="inlineStr">
        <is>
          <t>CCAJ-LP02/55/2023</t>
        </is>
      </c>
      <c r="B1377" s="6" t="n">
        <v>44960.47555586806</v>
      </c>
      <c r="C1377" s="5" t="inlineStr">
        <is>
          <t>3884 RIBANA RUTH REA RUEDA</t>
        </is>
      </c>
      <c r="D1377" s="7" t="n"/>
      <c r="E1377" s="8" t="n"/>
      <c r="F1377" s="9" t="n">
        <v>8161.9</v>
      </c>
      <c r="I1377" s="10" t="inlineStr">
        <is>
          <t>EFECTIVO</t>
        </is>
      </c>
      <c r="J1377" s="5" t="inlineStr">
        <is>
          <t>3052 JUAN JOSE MACHACA TORREZ</t>
        </is>
      </c>
    </row>
    <row r="1378">
      <c r="A1378" s="5" t="inlineStr">
        <is>
          <t>CCAJ-LP02/55/2023</t>
        </is>
      </c>
      <c r="B1378" s="6" t="n">
        <v>44960.47555586806</v>
      </c>
      <c r="C1378" s="5" t="inlineStr">
        <is>
          <t>3884 RIBANA RUTH REA RUEDA</t>
        </is>
      </c>
      <c r="D1378" s="7" t="n"/>
      <c r="E1378" s="8" t="n"/>
      <c r="F1378" s="9" t="n">
        <v>7098.8</v>
      </c>
      <c r="I1378" s="10" t="inlineStr">
        <is>
          <t>EFECTIVO</t>
        </is>
      </c>
      <c r="J1378" s="8" t="inlineStr">
        <is>
          <t>2597 JOSE MAIDANA LP - T01</t>
        </is>
      </c>
    </row>
    <row r="1379">
      <c r="A1379" s="5" t="inlineStr">
        <is>
          <t>CCAJ-LP02/55/2023</t>
        </is>
      </c>
      <c r="B1379" s="6" t="n">
        <v>44960.47555586806</v>
      </c>
      <c r="C1379" s="5" t="inlineStr">
        <is>
          <t>3884 RIBANA RUTH REA RUEDA</t>
        </is>
      </c>
      <c r="D1379" s="7" t="n"/>
      <c r="E1379" s="8" t="n"/>
      <c r="F1379" s="9" t="n">
        <v>1903.4</v>
      </c>
      <c r="I1379" s="10" t="inlineStr">
        <is>
          <t>EFECTIVO</t>
        </is>
      </c>
      <c r="J1379" s="8" t="inlineStr">
        <is>
          <t>2597 JOSE MAIDANA LP - T02</t>
        </is>
      </c>
    </row>
    <row r="1380">
      <c r="A1380" s="5" t="inlineStr">
        <is>
          <t>CCAJ-LP02/55/2023</t>
        </is>
      </c>
      <c r="B1380" s="6" t="n">
        <v>44960.47555586806</v>
      </c>
      <c r="C1380" s="5" t="inlineStr">
        <is>
          <t>3884 RIBANA RUTH REA RUEDA</t>
        </is>
      </c>
      <c r="D1380" s="7" t="n"/>
      <c r="E1380" s="8" t="n"/>
      <c r="F1380" s="9" t="n">
        <v>7832</v>
      </c>
      <c r="I1380" s="10" t="inlineStr">
        <is>
          <t>EFECTIVO</t>
        </is>
      </c>
      <c r="J1380" s="8" t="inlineStr">
        <is>
          <t>2597 JOSE MAIDANA LP - T03</t>
        </is>
      </c>
    </row>
    <row r="1381">
      <c r="A1381" s="5" t="inlineStr">
        <is>
          <t>CCAJ-LP02/55/2023</t>
        </is>
      </c>
      <c r="B1381" s="6" t="n">
        <v>44960.47555586806</v>
      </c>
      <c r="C1381" s="5" t="inlineStr">
        <is>
          <t>3884 RIBANA RUTH REA RUEDA</t>
        </is>
      </c>
      <c r="D1381" s="7" t="n"/>
      <c r="E1381" s="8" t="n"/>
      <c r="F1381" s="9" t="n">
        <v>8850</v>
      </c>
      <c r="I1381" s="10" t="inlineStr">
        <is>
          <t>EFECTIVO</t>
        </is>
      </c>
      <c r="J1381" s="8" t="inlineStr">
        <is>
          <t>2597 JOSE MAIDANA LP - T04</t>
        </is>
      </c>
    </row>
    <row r="1382">
      <c r="A1382" s="5" t="inlineStr">
        <is>
          <t>CCAJ-LP02/55/2023</t>
        </is>
      </c>
      <c r="B1382" s="6" t="n">
        <v>44960.47555586806</v>
      </c>
      <c r="C1382" s="5" t="inlineStr">
        <is>
          <t>3884 RIBANA RUTH REA RUEDA</t>
        </is>
      </c>
      <c r="D1382" s="7" t="n"/>
      <c r="E1382" s="8" t="n"/>
      <c r="F1382" s="9" t="n">
        <v>3907.5</v>
      </c>
      <c r="I1382" s="10" t="inlineStr">
        <is>
          <t>EFECTIVO</t>
        </is>
      </c>
      <c r="J1382" s="8" t="inlineStr">
        <is>
          <t>2597 JOSE MAIDANA LP - T05</t>
        </is>
      </c>
    </row>
    <row r="1383">
      <c r="A1383" s="11" t="inlineStr">
        <is>
          <t>SAP</t>
        </is>
      </c>
      <c r="B1383" s="3" t="n"/>
      <c r="C1383" s="3" t="n"/>
      <c r="D1383" s="7" t="n"/>
      <c r="E1383" s="8" t="n"/>
      <c r="F1383" s="31">
        <f>SUM(F1368:G1382)</f>
        <v/>
      </c>
      <c r="H1383" s="9" t="n"/>
      <c r="I1383" s="10" t="n"/>
      <c r="J1383" s="5" t="n"/>
    </row>
    <row r="1384" ht="15.75" customHeight="1">
      <c r="A1384" s="13" t="inlineStr">
        <is>
          <t>FECHA</t>
        </is>
      </c>
      <c r="B1384" s="13" t="inlineStr">
        <is>
          <t>CIERRE DE CAJA</t>
        </is>
      </c>
      <c r="C1384" s="13" t="inlineStr">
        <is>
          <t>IMPORTE</t>
        </is>
      </c>
      <c r="D1384" s="14" t="n">
        <v>112722289</v>
      </c>
      <c r="E1384" s="8" t="n"/>
      <c r="H1384" s="9" t="n"/>
      <c r="I1384" s="10" t="n"/>
      <c r="J1384" s="5" t="n"/>
    </row>
    <row r="1385">
      <c r="A1385" s="5" t="n"/>
      <c r="B1385" s="6" t="n"/>
      <c r="C1385" s="5" t="n"/>
      <c r="D1385" s="7" t="n"/>
      <c r="E1385" s="8" t="n"/>
      <c r="H1385" s="9" t="n"/>
      <c r="I1385" s="10" t="n"/>
      <c r="J1385" s="5" t="n"/>
    </row>
    <row r="1386">
      <c r="A1386" s="5" t="n"/>
      <c r="B1386" s="6" t="n"/>
      <c r="C1386" s="5" t="n"/>
      <c r="D1386" s="7" t="n"/>
      <c r="E1386" s="8" t="n"/>
      <c r="H1386" s="9" t="n"/>
      <c r="I1386" s="10" t="n"/>
      <c r="J1386" s="5" t="n"/>
    </row>
    <row r="1387">
      <c r="A1387" s="5" t="inlineStr">
        <is>
          <t>CCAJ-LP02/56/2023</t>
        </is>
      </c>
      <c r="B1387" s="6" t="n">
        <v>44960.86647209491</v>
      </c>
      <c r="C1387" s="5" t="inlineStr">
        <is>
          <t>3884 RIBANA RUTH REA RUEDA</t>
        </is>
      </c>
      <c r="D1387" s="7" t="n"/>
      <c r="E1387" s="8" t="n"/>
      <c r="G1387" s="9" t="n">
        <v>85845.19</v>
      </c>
      <c r="I1387" s="10" t="inlineStr">
        <is>
          <t>CHEQUE</t>
        </is>
      </c>
      <c r="J1387" s="5" t="inlineStr">
        <is>
          <t>2464 LUIS FERNANDO GUEVARA PECA</t>
        </is>
      </c>
    </row>
    <row r="1388">
      <c r="A1388" s="5" t="inlineStr">
        <is>
          <t>CCAJ-LP02/56/2023</t>
        </is>
      </c>
      <c r="B1388" s="6" t="n">
        <v>44960.86647209491</v>
      </c>
      <c r="C1388" s="5" t="inlineStr">
        <is>
          <t>3884 RIBANA RUTH REA RUEDA</t>
        </is>
      </c>
      <c r="D1388" s="15" t="n">
        <v>45173203637</v>
      </c>
      <c r="E1388" s="5" t="inlineStr">
        <is>
          <t>BANCO INDUSTRIAL-100070049</t>
        </is>
      </c>
      <c r="H1388" s="9" t="n">
        <v>1746.8</v>
      </c>
      <c r="I1388" s="5" t="inlineStr">
        <is>
          <t>DEPÓSITO BANCARIO</t>
        </is>
      </c>
      <c r="J1388" s="5" t="inlineStr">
        <is>
          <t>2464 LUIS FERNANDO GUEVARA PECA</t>
        </is>
      </c>
    </row>
    <row r="1389">
      <c r="A1389" s="5" t="inlineStr">
        <is>
          <t>CCAJ-LP02/56/2023</t>
        </is>
      </c>
      <c r="B1389" s="6" t="n">
        <v>44960.86647209491</v>
      </c>
      <c r="C1389" s="5" t="inlineStr">
        <is>
          <t>3884 RIBANA RUTH REA RUEDA</t>
        </is>
      </c>
      <c r="D1389" s="15" t="n">
        <v>451732036371</v>
      </c>
      <c r="E1389" s="5" t="inlineStr">
        <is>
          <t>BANCO INDUSTRIAL-100070049</t>
        </is>
      </c>
      <c r="H1389" s="9" t="n">
        <v>11459.6</v>
      </c>
      <c r="I1389" s="5" t="inlineStr">
        <is>
          <t>DEPÓSITO BANCARIO</t>
        </is>
      </c>
      <c r="J1389" s="5" t="inlineStr">
        <is>
          <t>2464 LUIS FERNANDO GUEVARA PECA</t>
        </is>
      </c>
    </row>
    <row r="1390">
      <c r="A1390" s="5" t="inlineStr">
        <is>
          <t>CCAJ-LP02/56/2023</t>
        </is>
      </c>
      <c r="B1390" s="6" t="n">
        <v>44960.86647209491</v>
      </c>
      <c r="C1390" s="5" t="inlineStr">
        <is>
          <t>3884 RIBANA RUTH REA RUEDA</t>
        </is>
      </c>
      <c r="D1390" s="15" t="n">
        <v>45123279824</v>
      </c>
      <c r="E1390" s="8" t="inlineStr">
        <is>
          <t>BISA-100070022</t>
        </is>
      </c>
      <c r="H1390" s="9" t="n">
        <v>5359.66</v>
      </c>
      <c r="I1390" s="5" t="inlineStr">
        <is>
          <t>DEPÓSITO BANCARIO</t>
        </is>
      </c>
      <c r="J1390" s="5" t="inlineStr">
        <is>
          <t>4190 JESUS FELCY MENDOZA CAHUANA</t>
        </is>
      </c>
    </row>
    <row r="1391">
      <c r="A1391" s="5" t="inlineStr">
        <is>
          <t>CCAJ-LP02/56/2023</t>
        </is>
      </c>
      <c r="B1391" s="6" t="n">
        <v>44960.86647209491</v>
      </c>
      <c r="C1391" s="5" t="inlineStr">
        <is>
          <t>3884 RIBANA RUTH REA RUEDA</t>
        </is>
      </c>
      <c r="D1391" s="15" t="n">
        <v>45153139855</v>
      </c>
      <c r="E1391" s="8" t="inlineStr">
        <is>
          <t>BISA-100070022</t>
        </is>
      </c>
      <c r="H1391" s="9" t="n">
        <v>160.7</v>
      </c>
      <c r="I1391" s="5" t="inlineStr">
        <is>
          <t>DEPÓSITO BANCARIO</t>
        </is>
      </c>
      <c r="J1391" s="5" t="inlineStr">
        <is>
          <t>2464 LUIS FERNANDO GUEVARA PECA</t>
        </is>
      </c>
    </row>
    <row r="1392">
      <c r="A1392" s="5" t="inlineStr">
        <is>
          <t>CCAJ-LP02/56/2023</t>
        </is>
      </c>
      <c r="B1392" s="6" t="n">
        <v>44960.86647209491</v>
      </c>
      <c r="C1392" s="5" t="inlineStr">
        <is>
          <t>3884 RIBANA RUTH REA RUEDA</t>
        </is>
      </c>
      <c r="D1392" s="15" t="n">
        <v>45113291208</v>
      </c>
      <c r="E1392" s="8" t="inlineStr">
        <is>
          <t>BISA-100070022</t>
        </is>
      </c>
      <c r="H1392" s="9" t="n">
        <v>220.8</v>
      </c>
      <c r="I1392" s="5" t="inlineStr">
        <is>
          <t>DEPÓSITO BANCARIO</t>
        </is>
      </c>
      <c r="J1392" s="5" t="inlineStr">
        <is>
          <t>2464 LUIS FERNANDO GUEVARA PECA</t>
        </is>
      </c>
    </row>
    <row r="1393">
      <c r="A1393" s="5" t="inlineStr">
        <is>
          <t>CCAJ-LP02/56/2023</t>
        </is>
      </c>
      <c r="B1393" s="6" t="n">
        <v>44960.86647209491</v>
      </c>
      <c r="C1393" s="5" t="inlineStr">
        <is>
          <t>3884 RIBANA RUTH REA RUEDA</t>
        </is>
      </c>
      <c r="D1393" s="15" t="n">
        <v>11790852483</v>
      </c>
      <c r="E1393" s="8" t="inlineStr">
        <is>
          <t>BISA-100070022</t>
        </is>
      </c>
      <c r="H1393" s="9" t="n">
        <v>1545.99</v>
      </c>
      <c r="I1393" s="5" t="inlineStr">
        <is>
          <t>DEPÓSITO BANCARIO</t>
        </is>
      </c>
      <c r="J1393" s="5" t="inlineStr">
        <is>
          <t>4190 JESUS FELCY MENDOZA CAHUANA</t>
        </is>
      </c>
    </row>
    <row r="1394">
      <c r="A1394" s="5" t="inlineStr">
        <is>
          <t>CCAJ-LP02/56/2023</t>
        </is>
      </c>
      <c r="B1394" s="6" t="n">
        <v>44960.86647209491</v>
      </c>
      <c r="C1394" s="5" t="inlineStr">
        <is>
          <t>3884 RIBANA RUTH REA RUEDA</t>
        </is>
      </c>
      <c r="D1394" s="15" t="n">
        <v>19120634901</v>
      </c>
      <c r="E1394" s="8" t="inlineStr">
        <is>
          <t>BISA-100070022</t>
        </is>
      </c>
      <c r="H1394" s="9" t="n">
        <v>743.2</v>
      </c>
      <c r="I1394" s="5" t="inlineStr">
        <is>
          <t>DEPÓSITO BANCARIO</t>
        </is>
      </c>
      <c r="J1394" s="5" t="inlineStr">
        <is>
          <t>2464 LUIS FERNANDO GUEVARA PECA</t>
        </is>
      </c>
    </row>
    <row r="1395">
      <c r="A1395" s="5" t="inlineStr">
        <is>
          <t>CCAJ-LP02/56/2023</t>
        </is>
      </c>
      <c r="B1395" s="6" t="n">
        <v>44960.86647209491</v>
      </c>
      <c r="C1395" s="5" t="inlineStr">
        <is>
          <t>3884 RIBANA RUTH REA RUEDA</t>
        </is>
      </c>
      <c r="D1395" s="15" t="n">
        <v>45113294780</v>
      </c>
      <c r="E1395" s="8" t="inlineStr">
        <is>
          <t>BISA-100070022</t>
        </is>
      </c>
      <c r="H1395" s="9" t="n">
        <v>201</v>
      </c>
      <c r="I1395" s="5" t="inlineStr">
        <is>
          <t>DEPÓSITO BANCARIO</t>
        </is>
      </c>
      <c r="J1395" s="5" t="inlineStr">
        <is>
          <t>2464 LUIS FERNANDO GUEVARA PECA</t>
        </is>
      </c>
    </row>
    <row r="1396">
      <c r="A1396" s="5" t="inlineStr">
        <is>
          <t>CCAJ-LP02/56/2023</t>
        </is>
      </c>
      <c r="B1396" s="6" t="n">
        <v>44960.86647209491</v>
      </c>
      <c r="C1396" s="5" t="inlineStr">
        <is>
          <t>3884 RIBANA RUTH REA RUEDA</t>
        </is>
      </c>
      <c r="D1396" s="15" t="n">
        <v>45173207198</v>
      </c>
      <c r="E1396" s="8" t="inlineStr">
        <is>
          <t>BISA-100070022</t>
        </is>
      </c>
      <c r="H1396" s="9" t="n">
        <v>210</v>
      </c>
      <c r="I1396" s="5" t="inlineStr">
        <is>
          <t>DEPÓSITO BANCARIO</t>
        </is>
      </c>
      <c r="J1396" s="5" t="inlineStr">
        <is>
          <t>2464 LUIS FERNANDO GUEVARA PECA</t>
        </is>
      </c>
    </row>
    <row r="1397">
      <c r="A1397" s="5" t="inlineStr">
        <is>
          <t>CCAJ-LP02/56/2023</t>
        </is>
      </c>
      <c r="B1397" s="6" t="n">
        <v>44960.86647209491</v>
      </c>
      <c r="C1397" s="5" t="inlineStr">
        <is>
          <t>3884 RIBANA RUTH REA RUEDA</t>
        </is>
      </c>
      <c r="D1397" s="15" t="n">
        <v>51717370031</v>
      </c>
      <c r="E1397" s="8" t="inlineStr">
        <is>
          <t>BISA-100070022</t>
        </is>
      </c>
      <c r="H1397" s="9" t="n">
        <v>1645.15</v>
      </c>
      <c r="I1397" s="5" t="inlineStr">
        <is>
          <t>DEPÓSITO BANCARIO</t>
        </is>
      </c>
      <c r="J1397" s="5" t="inlineStr">
        <is>
          <t>2464 LUIS FERNANDO GUEVARA PECA</t>
        </is>
      </c>
    </row>
    <row r="1398">
      <c r="A1398" s="5" t="inlineStr">
        <is>
          <t>CCAJ-LP02/56/2023</t>
        </is>
      </c>
      <c r="B1398" s="6" t="n">
        <v>44960.86647209491</v>
      </c>
      <c r="C1398" s="5" t="inlineStr">
        <is>
          <t>3884 RIBANA RUTH REA RUEDA</t>
        </is>
      </c>
      <c r="D1398" s="15" t="n">
        <v>45123277852</v>
      </c>
      <c r="E1398" s="8" t="inlineStr">
        <is>
          <t>BISA-100070022</t>
        </is>
      </c>
      <c r="H1398" s="9" t="n">
        <v>816</v>
      </c>
      <c r="I1398" s="5" t="inlineStr">
        <is>
          <t>DEPÓSITO BANCARIO</t>
        </is>
      </c>
      <c r="J1398" s="5" t="inlineStr">
        <is>
          <t>2464 LUIS FERNANDO GUEVARA PECA</t>
        </is>
      </c>
    </row>
    <row r="1399">
      <c r="A1399" s="5" t="inlineStr">
        <is>
          <t>CCAJ-LP02/56/2023</t>
        </is>
      </c>
      <c r="B1399" s="6" t="n">
        <v>44960.86647209491</v>
      </c>
      <c r="C1399" s="5" t="inlineStr">
        <is>
          <t>3884 RIBANA RUTH REA RUEDA</t>
        </is>
      </c>
      <c r="D1399" s="15" t="n">
        <v>45173206707</v>
      </c>
      <c r="E1399" s="8" t="inlineStr">
        <is>
          <t>BISA-100070022</t>
        </is>
      </c>
      <c r="H1399" s="9" t="n">
        <v>545</v>
      </c>
      <c r="I1399" s="5" t="inlineStr">
        <is>
          <t>DEPÓSITO BANCARIO</t>
        </is>
      </c>
      <c r="J1399" s="5" t="inlineStr">
        <is>
          <t>2464 LUIS FERNANDO GUEVARA PECA</t>
        </is>
      </c>
    </row>
    <row r="1400">
      <c r="A1400" s="5" t="inlineStr">
        <is>
          <t>CCAJ-LP02/56/2023</t>
        </is>
      </c>
      <c r="B1400" s="6" t="n">
        <v>44960.86647209491</v>
      </c>
      <c r="C1400" s="5" t="inlineStr">
        <is>
          <t>3884 RIBANA RUTH REA RUEDA</t>
        </is>
      </c>
      <c r="D1400" s="7" t="n">
        <v>443485</v>
      </c>
      <c r="E1400" s="8" t="inlineStr">
        <is>
          <t>BISA-100070022</t>
        </is>
      </c>
      <c r="H1400" s="9" t="n">
        <v>5790.1</v>
      </c>
      <c r="I1400" s="5" t="inlineStr">
        <is>
          <t>DEPÓSITO BANCARIO</t>
        </is>
      </c>
      <c r="J1400" s="5" t="inlineStr">
        <is>
          <t>4190 JESUS FELCY MENDOZA CAHUANA</t>
        </is>
      </c>
    </row>
    <row r="1401">
      <c r="A1401" s="5" t="inlineStr">
        <is>
          <t>CCAJ-LP02/56/2023</t>
        </is>
      </c>
      <c r="B1401" s="6" t="n">
        <v>44960.86647209491</v>
      </c>
      <c r="C1401" s="5" t="inlineStr">
        <is>
          <t>3884 RIBANA RUTH REA RUEDA</t>
        </is>
      </c>
      <c r="D1401" s="7" t="n">
        <v>443483</v>
      </c>
      <c r="E1401" s="8" t="inlineStr">
        <is>
          <t>BISA-100070022</t>
        </is>
      </c>
      <c r="H1401" s="9" t="n">
        <v>885.6</v>
      </c>
      <c r="I1401" s="5" t="inlineStr">
        <is>
          <t>DEPÓSITO BANCARIO</t>
        </is>
      </c>
      <c r="J1401" s="5" t="inlineStr">
        <is>
          <t>4190 JESUS FELCY MENDOZA CAHUANA</t>
        </is>
      </c>
    </row>
    <row r="1402">
      <c r="A1402" s="5" t="inlineStr">
        <is>
          <t>CCAJ-LP02/56/2023</t>
        </is>
      </c>
      <c r="B1402" s="6" t="n">
        <v>44960.86647209491</v>
      </c>
      <c r="C1402" s="5" t="inlineStr">
        <is>
          <t>3884 RIBANA RUTH REA RUEDA</t>
        </is>
      </c>
      <c r="D1402" s="7" t="n">
        <v>443482</v>
      </c>
      <c r="E1402" s="8" t="inlineStr">
        <is>
          <t>BISA-100070022</t>
        </is>
      </c>
      <c r="H1402" s="9" t="n">
        <v>742.14</v>
      </c>
      <c r="I1402" s="5" t="inlineStr">
        <is>
          <t>DEPÓSITO BANCARIO</t>
        </is>
      </c>
      <c r="J1402" s="5" t="inlineStr">
        <is>
          <t>4190 JESUS FELCY MENDOZA CAHUANA</t>
        </is>
      </c>
    </row>
    <row r="1403">
      <c r="A1403" s="5" t="inlineStr">
        <is>
          <t>CCAJ-LP02/56/2023</t>
        </is>
      </c>
      <c r="B1403" s="6" t="n">
        <v>44960.86647209491</v>
      </c>
      <c r="C1403" s="5" t="inlineStr">
        <is>
          <t>3884 RIBANA RUTH REA RUEDA</t>
        </is>
      </c>
      <c r="D1403" s="7" t="n">
        <v>140790</v>
      </c>
      <c r="E1403" s="8" t="inlineStr">
        <is>
          <t>BISA-100070022</t>
        </is>
      </c>
      <c r="H1403" s="9" t="n">
        <v>6257.7</v>
      </c>
      <c r="I1403" s="5" t="inlineStr">
        <is>
          <t>DEPÓSITO BANCARIO</t>
        </is>
      </c>
      <c r="J1403" s="5" t="inlineStr">
        <is>
          <t>4276 CARLOS MARCELO REQUENA TERAN</t>
        </is>
      </c>
    </row>
    <row r="1404">
      <c r="A1404" s="5" t="inlineStr">
        <is>
          <t>CCAJ-LP02/56/2023</t>
        </is>
      </c>
      <c r="B1404" s="6" t="n">
        <v>44960.86647209491</v>
      </c>
      <c r="C1404" s="5" t="inlineStr">
        <is>
          <t>3884 RIBANA RUTH REA RUEDA</t>
        </is>
      </c>
      <c r="D1404" s="7" t="n">
        <v>240990</v>
      </c>
      <c r="E1404" s="8" t="inlineStr">
        <is>
          <t>BISA-100070022</t>
        </is>
      </c>
      <c r="H1404" s="9" t="n">
        <v>6997.1</v>
      </c>
      <c r="I1404" s="5" t="inlineStr">
        <is>
          <t>DEPÓSITO BANCARIO</t>
        </is>
      </c>
      <c r="J1404" s="8" t="inlineStr">
        <is>
          <t>5103 JOSE LUIS VARGAS SANTOS</t>
        </is>
      </c>
    </row>
    <row r="1405">
      <c r="A1405" s="5" t="inlineStr">
        <is>
          <t>CCAJ-LP02/56/2023</t>
        </is>
      </c>
      <c r="B1405" s="6" t="n">
        <v>44960.86647209491</v>
      </c>
      <c r="C1405" s="5" t="inlineStr">
        <is>
          <t>3884 RIBANA RUTH REA RUEDA</t>
        </is>
      </c>
      <c r="D1405" s="7" t="n"/>
      <c r="E1405" s="8" t="n"/>
      <c r="F1405" s="9" t="n">
        <v>10172.3</v>
      </c>
      <c r="I1405" s="10" t="inlineStr">
        <is>
          <t>EFECTIVO</t>
        </is>
      </c>
      <c r="J1405" s="8" t="inlineStr">
        <is>
          <t>108 GREGORIO RAMIREZ APAZA</t>
        </is>
      </c>
    </row>
    <row r="1406">
      <c r="A1406" s="5" t="inlineStr">
        <is>
          <t>CCAJ-LP02/56/2023</t>
        </is>
      </c>
      <c r="B1406" s="6" t="n">
        <v>44960.86647209491</v>
      </c>
      <c r="C1406" s="5" t="inlineStr">
        <is>
          <t>3884 RIBANA RUTH REA RUEDA</t>
        </is>
      </c>
      <c r="D1406" s="7" t="n"/>
      <c r="E1406" s="8" t="n"/>
      <c r="F1406" s="9" t="n">
        <v>5250.6</v>
      </c>
      <c r="I1406" s="10" t="inlineStr">
        <is>
          <t>EFECTIVO</t>
        </is>
      </c>
      <c r="J1406" s="5" t="inlineStr">
        <is>
          <t>136 OSCAR REYNALDO LIMACHI SURCO</t>
        </is>
      </c>
    </row>
    <row r="1407">
      <c r="A1407" s="5" t="inlineStr">
        <is>
          <t>CCAJ-LP02/56/2023</t>
        </is>
      </c>
      <c r="B1407" s="6" t="n">
        <v>44960.86647209491</v>
      </c>
      <c r="C1407" s="5" t="inlineStr">
        <is>
          <t>3884 RIBANA RUTH REA RUEDA</t>
        </is>
      </c>
      <c r="D1407" s="7" t="n"/>
      <c r="E1407" s="8" t="n"/>
      <c r="F1407" s="9" t="n">
        <v>3782.3</v>
      </c>
      <c r="I1407" s="10" t="inlineStr">
        <is>
          <t>EFECTIVO</t>
        </is>
      </c>
      <c r="J1407" s="5" t="inlineStr">
        <is>
          <t>266 SANTIAGO MACHACA CALCINA</t>
        </is>
      </c>
    </row>
    <row r="1408">
      <c r="A1408" s="5" t="inlineStr">
        <is>
          <t>CCAJ-LP02/56/2023</t>
        </is>
      </c>
      <c r="B1408" s="6" t="n">
        <v>44960.86647209491</v>
      </c>
      <c r="C1408" s="5" t="inlineStr">
        <is>
          <t>3884 RIBANA RUTH REA RUEDA</t>
        </is>
      </c>
      <c r="D1408" s="7" t="n"/>
      <c r="E1408" s="8" t="n"/>
      <c r="F1408" s="9" t="n">
        <v>8084.2</v>
      </c>
      <c r="I1408" s="10" t="inlineStr">
        <is>
          <t>EFECTIVO</t>
        </is>
      </c>
      <c r="J1408" s="8" t="inlineStr">
        <is>
          <t>304 ALFREDO MENDOZA APAZA</t>
        </is>
      </c>
    </row>
    <row r="1409">
      <c r="A1409" s="5" t="inlineStr">
        <is>
          <t>CCAJ-LP02/56/2023</t>
        </is>
      </c>
      <c r="B1409" s="6" t="n">
        <v>44960.86647209491</v>
      </c>
      <c r="C1409" s="5" t="inlineStr">
        <is>
          <t>3884 RIBANA RUTH REA RUEDA</t>
        </is>
      </c>
      <c r="D1409" s="7" t="n"/>
      <c r="E1409" s="8" t="n"/>
      <c r="F1409" s="9" t="n">
        <v>13090.6</v>
      </c>
      <c r="I1409" s="10" t="inlineStr">
        <is>
          <t>EFECTIVO</t>
        </is>
      </c>
      <c r="J1409" s="5" t="inlineStr">
        <is>
          <t>331 CARLOS ALFREDO GUTIERREZ HUANCA</t>
        </is>
      </c>
    </row>
    <row r="1410">
      <c r="A1410" s="5" t="inlineStr">
        <is>
          <t>CCAJ-LP02/56/2023</t>
        </is>
      </c>
      <c r="B1410" s="6" t="n">
        <v>44960.86647209491</v>
      </c>
      <c r="C1410" s="5" t="inlineStr">
        <is>
          <t>3884 RIBANA RUTH REA RUEDA</t>
        </is>
      </c>
      <c r="D1410" s="7" t="n"/>
      <c r="E1410" s="8" t="n"/>
      <c r="F1410" s="9" t="n">
        <v>13456.9</v>
      </c>
      <c r="I1410" s="10" t="inlineStr">
        <is>
          <t>EFECTIVO</t>
        </is>
      </c>
      <c r="J1410" s="5" t="inlineStr">
        <is>
          <t>584 FREDDY FEDERICO FLORES MARIN</t>
        </is>
      </c>
    </row>
    <row r="1411">
      <c r="A1411" s="5" t="inlineStr">
        <is>
          <t>CCAJ-LP02/56/2023</t>
        </is>
      </c>
      <c r="B1411" s="6" t="n">
        <v>44960.86647209491</v>
      </c>
      <c r="C1411" s="5" t="inlineStr">
        <is>
          <t>3884 RIBANA RUTH REA RUEDA</t>
        </is>
      </c>
      <c r="D1411" s="7" t="n"/>
      <c r="E1411" s="8" t="n"/>
      <c r="F1411" s="9" t="n">
        <v>5265.6</v>
      </c>
      <c r="I1411" s="10" t="inlineStr">
        <is>
          <t>EFECTIVO</t>
        </is>
      </c>
      <c r="J1411" s="5" t="inlineStr">
        <is>
          <t>667 WILLIAMS EDSON SANCHEZ SILVA</t>
        </is>
      </c>
    </row>
    <row r="1412">
      <c r="A1412" s="5" t="inlineStr">
        <is>
          <t>CCAJ-LP02/56/2023</t>
        </is>
      </c>
      <c r="B1412" s="6" t="n">
        <v>44960.86647209491</v>
      </c>
      <c r="C1412" s="5" t="inlineStr">
        <is>
          <t>3884 RIBANA RUTH REA RUEDA</t>
        </is>
      </c>
      <c r="D1412" s="7" t="n"/>
      <c r="E1412" s="8" t="n"/>
      <c r="F1412" s="9" t="n">
        <v>13191.6</v>
      </c>
      <c r="I1412" s="10" t="inlineStr">
        <is>
          <t>EFECTIVO</t>
        </is>
      </c>
      <c r="J1412" s="5" t="inlineStr">
        <is>
          <t>883 FRANKLIN CARDOZO RIVERA</t>
        </is>
      </c>
    </row>
    <row r="1413">
      <c r="A1413" s="5" t="inlineStr">
        <is>
          <t>CCAJ-LP02/56/2023</t>
        </is>
      </c>
      <c r="B1413" s="6" t="n">
        <v>44960.86647209491</v>
      </c>
      <c r="C1413" s="5" t="inlineStr">
        <is>
          <t>3884 RIBANA RUTH REA RUEDA</t>
        </is>
      </c>
      <c r="D1413" s="7" t="n"/>
      <c r="E1413" s="8" t="n"/>
      <c r="F1413" s="9" t="n">
        <v>13439.2</v>
      </c>
      <c r="I1413" s="10" t="inlineStr">
        <is>
          <t>EFECTIVO</t>
        </is>
      </c>
      <c r="J1413" s="5" t="inlineStr">
        <is>
          <t>1116 VLADIMIR FRANZ ATAHUACHI RODRIGUEZ</t>
        </is>
      </c>
    </row>
    <row r="1414">
      <c r="A1414" s="5" t="inlineStr">
        <is>
          <t>CCAJ-LP02/56/2023</t>
        </is>
      </c>
      <c r="B1414" s="6" t="n">
        <v>44960.86647209491</v>
      </c>
      <c r="C1414" s="5" t="inlineStr">
        <is>
          <t>3884 RIBANA RUTH REA RUEDA</t>
        </is>
      </c>
      <c r="D1414" s="7" t="n"/>
      <c r="E1414" s="8" t="n"/>
      <c r="F1414" s="9" t="n">
        <v>11085</v>
      </c>
      <c r="I1414" s="10" t="inlineStr">
        <is>
          <t>EFECTIVO</t>
        </is>
      </c>
      <c r="J1414" s="5" t="inlineStr">
        <is>
          <t>1180 JAIME RAMIRO CHACON PAREDES</t>
        </is>
      </c>
    </row>
    <row r="1415">
      <c r="A1415" s="5" t="inlineStr">
        <is>
          <t>CCAJ-LP02/56/2023</t>
        </is>
      </c>
      <c r="B1415" s="6" t="n">
        <v>44960.86647209491</v>
      </c>
      <c r="C1415" s="5" t="inlineStr">
        <is>
          <t>3884 RIBANA RUTH REA RUEDA</t>
        </is>
      </c>
      <c r="D1415" s="7" t="n"/>
      <c r="E1415" s="8" t="n"/>
      <c r="F1415" s="9" t="n">
        <v>7773.1</v>
      </c>
      <c r="I1415" s="10" t="inlineStr">
        <is>
          <t>EFECTIVO</t>
        </is>
      </c>
      <c r="J1415" s="5" t="inlineStr">
        <is>
          <t>3052 JUAN JOSE MACHACA TORREZ</t>
        </is>
      </c>
    </row>
    <row r="1416">
      <c r="A1416" s="5" t="inlineStr">
        <is>
          <t>CCAJ-LP02/56/2023</t>
        </is>
      </c>
      <c r="B1416" s="6" t="n">
        <v>44960.86647209491</v>
      </c>
      <c r="C1416" s="5" t="inlineStr">
        <is>
          <t>3884 RIBANA RUTH REA RUEDA</t>
        </is>
      </c>
      <c r="D1416" s="7" t="n"/>
      <c r="E1416" s="8" t="n"/>
      <c r="F1416" s="9" t="n">
        <v>11178.4</v>
      </c>
      <c r="I1416" s="10" t="inlineStr">
        <is>
          <t>EFECTIVO</t>
        </is>
      </c>
      <c r="J1416" s="8" t="inlineStr">
        <is>
          <t>2597 JOSE MAIDANA LP - T01</t>
        </is>
      </c>
    </row>
    <row r="1417">
      <c r="A1417" s="5" t="inlineStr">
        <is>
          <t>CCAJ-LP02/56/2023</t>
        </is>
      </c>
      <c r="B1417" s="6" t="n">
        <v>44960.86647209491</v>
      </c>
      <c r="C1417" s="5" t="inlineStr">
        <is>
          <t>3884 RIBANA RUTH REA RUEDA</t>
        </is>
      </c>
      <c r="D1417" s="7" t="n"/>
      <c r="E1417" s="8" t="n"/>
      <c r="F1417" s="9" t="n">
        <v>4421.3</v>
      </c>
      <c r="I1417" s="10" t="inlineStr">
        <is>
          <t>EFECTIVO</t>
        </is>
      </c>
      <c r="J1417" s="8" t="inlineStr">
        <is>
          <t>2597 JOSE MAIDANA LP - T02</t>
        </is>
      </c>
    </row>
    <row r="1418">
      <c r="A1418" s="5" t="inlineStr">
        <is>
          <t>CCAJ-LP02/56/2023</t>
        </is>
      </c>
      <c r="B1418" s="6" t="n">
        <v>44960.86647209491</v>
      </c>
      <c r="C1418" s="5" t="inlineStr">
        <is>
          <t>3884 RIBANA RUTH REA RUEDA</t>
        </is>
      </c>
      <c r="D1418" s="7" t="n"/>
      <c r="E1418" s="8" t="n"/>
      <c r="F1418" s="9" t="n">
        <v>10558.8</v>
      </c>
      <c r="I1418" s="10" t="inlineStr">
        <is>
          <t>EFECTIVO</t>
        </is>
      </c>
      <c r="J1418" s="8" t="inlineStr">
        <is>
          <t>2597 JOSE MAIDANA LP - T03</t>
        </is>
      </c>
    </row>
    <row r="1419">
      <c r="A1419" s="5" t="inlineStr">
        <is>
          <t>CCAJ-LP02/56/2023</t>
        </is>
      </c>
      <c r="B1419" s="6" t="n">
        <v>44960.86647209491</v>
      </c>
      <c r="C1419" s="5" t="inlineStr">
        <is>
          <t>3884 RIBANA RUTH REA RUEDA</t>
        </is>
      </c>
      <c r="D1419" s="7" t="n"/>
      <c r="E1419" s="8" t="n"/>
      <c r="F1419" s="9" t="n">
        <v>9285.200000000001</v>
      </c>
      <c r="I1419" s="10" t="inlineStr">
        <is>
          <t>EFECTIVO</t>
        </is>
      </c>
      <c r="J1419" s="8" t="inlineStr">
        <is>
          <t>2597 JOSE MAIDANA LP - T04</t>
        </is>
      </c>
    </row>
    <row r="1420">
      <c r="A1420" s="5" t="inlineStr">
        <is>
          <t>CCAJ-LP02/56/2023</t>
        </is>
      </c>
      <c r="B1420" s="6" t="n">
        <v>44960.86647209491</v>
      </c>
      <c r="C1420" s="5" t="inlineStr">
        <is>
          <t>3884 RIBANA RUTH REA RUEDA</t>
        </is>
      </c>
      <c r="D1420" s="7" t="n"/>
      <c r="E1420" s="8" t="n"/>
      <c r="F1420" s="9" t="n">
        <v>6287.1</v>
      </c>
      <c r="I1420" s="10" t="inlineStr">
        <is>
          <t>EFECTIVO</t>
        </is>
      </c>
      <c r="J1420" s="8" t="inlineStr">
        <is>
          <t>2597 JOSE MAIDANA LP - T05</t>
        </is>
      </c>
    </row>
    <row r="1421">
      <c r="A1421" s="5" t="inlineStr">
        <is>
          <t>CCAJ-LP02/56/2023</t>
        </is>
      </c>
      <c r="B1421" s="6" t="n">
        <v>44960.86647209491</v>
      </c>
      <c r="C1421" s="5" t="inlineStr">
        <is>
          <t>3884 RIBANA RUTH REA RUEDA</t>
        </is>
      </c>
      <c r="D1421" s="7" t="n"/>
      <c r="E1421" s="8" t="n"/>
      <c r="F1421" s="9" t="n">
        <v>12700</v>
      </c>
      <c r="I1421" s="10" t="inlineStr">
        <is>
          <t>EFECTIVO</t>
        </is>
      </c>
      <c r="J1421" s="8" t="inlineStr">
        <is>
          <t>2597 JOSE MAIDANA LP - T06</t>
        </is>
      </c>
    </row>
    <row r="1422">
      <c r="A1422" s="11" t="inlineStr">
        <is>
          <t>SAP</t>
        </is>
      </c>
      <c r="B1422" s="3" t="n"/>
      <c r="C1422" s="3" t="n"/>
      <c r="D1422" s="7" t="n"/>
      <c r="E1422" s="8" t="n"/>
      <c r="F1422" s="31">
        <f>SUM(F1387:G1421)</f>
        <v/>
      </c>
      <c r="H1422" s="9" t="n"/>
      <c r="I1422" s="10" t="n"/>
      <c r="J1422" s="5" t="n"/>
    </row>
    <row r="1423" ht="15.75" customHeight="1">
      <c r="A1423" s="13" t="inlineStr">
        <is>
          <t>FECHA</t>
        </is>
      </c>
      <c r="B1423" s="13" t="inlineStr">
        <is>
          <t>CIERRE DE CAJA</t>
        </is>
      </c>
      <c r="C1423" s="13" t="inlineStr">
        <is>
          <t>IMPORTE</t>
        </is>
      </c>
      <c r="D1423" s="14" t="n">
        <v>112729098</v>
      </c>
      <c r="E1423" s="8" t="n"/>
      <c r="H1423" s="9" t="n"/>
      <c r="I1423" s="10" t="n"/>
      <c r="J1423" s="5" t="n"/>
    </row>
    <row r="1424">
      <c r="A1424" s="5" t="n"/>
      <c r="B1424" s="6" t="n"/>
      <c r="C1424" s="5" t="n"/>
      <c r="D1424" s="7" t="n"/>
      <c r="E1424" s="8" t="n"/>
      <c r="H1424" s="9" t="n"/>
      <c r="I1424" s="10" t="n"/>
      <c r="J1424" s="5" t="n"/>
    </row>
    <row r="1425">
      <c r="A1425" s="62" t="inlineStr">
        <is>
          <t>CCAJ-LP02/56/2023 SE REALIZO EL DEPOSITO DIRECTO A BANCO, SIN INTERMEDIARIO ETV.</t>
        </is>
      </c>
      <c r="B1425" s="63" t="n"/>
      <c r="C1425" s="64" t="n"/>
      <c r="D1425" s="65" t="n"/>
      <c r="E1425" s="8" t="n"/>
      <c r="H1425" s="9" t="n"/>
      <c r="I1425" s="10" t="n"/>
      <c r="J1425" s="5" t="n"/>
    </row>
    <row r="1426">
      <c r="A1426" s="5" t="n"/>
      <c r="B1426" s="6" t="n"/>
      <c r="C1426" s="5" t="n"/>
      <c r="D1426" s="7" t="n"/>
      <c r="E1426" s="8" t="n"/>
      <c r="H1426" s="9" t="n"/>
      <c r="I1426" s="10" t="n"/>
      <c r="J1426" s="5" t="n"/>
    </row>
    <row r="1427">
      <c r="A1427" s="1" t="inlineStr">
        <is>
          <t>Cierre Caja</t>
        </is>
      </c>
      <c r="B1427" s="2" t="n"/>
      <c r="C1427" s="2" t="n"/>
      <c r="D1427" s="2" t="n"/>
      <c r="E1427" s="2" t="n"/>
      <c r="F1427" s="2" t="n"/>
      <c r="G1427" s="2" t="n"/>
      <c r="H1427" s="2" t="n"/>
      <c r="I1427" s="2" t="n"/>
      <c r="J1427" s="2" t="n"/>
    </row>
    <row r="1428">
      <c r="A1428" s="3" t="inlineStr">
        <is>
          <t>Del 04/02/2023</t>
        </is>
      </c>
      <c r="B1428" s="2" t="n"/>
      <c r="C1428" s="2" t="n"/>
      <c r="D1428" s="2" t="n"/>
      <c r="E1428" s="2" t="n"/>
      <c r="F1428" s="2" t="n"/>
      <c r="G1428" s="2" t="n"/>
      <c r="H1428" s="2" t="n"/>
      <c r="I1428" s="2" t="n"/>
      <c r="J1428" s="2" t="n"/>
    </row>
    <row r="1429">
      <c r="A1429" s="74" t="inlineStr">
        <is>
          <t>Cierre Caja</t>
        </is>
      </c>
      <c r="B1429" s="74" t="inlineStr">
        <is>
          <t>Fecha</t>
        </is>
      </c>
      <c r="C1429" s="74" t="inlineStr">
        <is>
          <t>Cajero</t>
        </is>
      </c>
      <c r="D1429" s="74" t="inlineStr">
        <is>
          <t>Nro Voucher</t>
        </is>
      </c>
      <c r="E1429" s="74" t="inlineStr">
        <is>
          <t>Nro Cuenta</t>
        </is>
      </c>
      <c r="F1429" s="74" t="inlineStr">
        <is>
          <t>Tipo Ingreso</t>
        </is>
      </c>
      <c r="G1429" s="75" t="n"/>
      <c r="H1429" s="76" t="n"/>
      <c r="I1429" s="74" t="inlineStr">
        <is>
          <t>TIPO DE INGRESO</t>
        </is>
      </c>
      <c r="J1429" s="74" t="inlineStr">
        <is>
          <t>Cobrador</t>
        </is>
      </c>
    </row>
    <row r="1430">
      <c r="A1430" s="77" t="n"/>
      <c r="B1430" s="77" t="n"/>
      <c r="C1430" s="77" t="n"/>
      <c r="D1430" s="77" t="n"/>
      <c r="E1430" s="77" t="n"/>
      <c r="F1430" s="4" t="inlineStr">
        <is>
          <t>EFECTIVO</t>
        </is>
      </c>
      <c r="G1430" s="4" t="inlineStr">
        <is>
          <t>CHEQUE</t>
        </is>
      </c>
      <c r="H1430" s="4" t="inlineStr">
        <is>
          <t>TRANSFERENCIA</t>
        </is>
      </c>
      <c r="I1430" s="77" t="n"/>
      <c r="J1430" s="77" t="n"/>
    </row>
    <row r="1431">
      <c r="A1431" s="5" t="inlineStr">
        <is>
          <t>CCAJ-LP02/57/2023</t>
        </is>
      </c>
      <c r="B1431" s="6" t="n">
        <v>44961.74319466435</v>
      </c>
      <c r="C1431" s="5" t="inlineStr">
        <is>
          <t>3884 RIBANA RUTH REA RUEDA</t>
        </is>
      </c>
      <c r="D1431" s="15" t="n">
        <v>45173209218</v>
      </c>
      <c r="E1431" s="8" t="inlineStr">
        <is>
          <t>BISA-100070022</t>
        </is>
      </c>
      <c r="H1431" s="9" t="n">
        <v>1715.75</v>
      </c>
      <c r="I1431" s="5" t="inlineStr">
        <is>
          <t>DEPÓSITO BANCARIO</t>
        </is>
      </c>
      <c r="J1431" s="5" t="inlineStr">
        <is>
          <t>4190 JESUS FELCY MENDOZA CAHUANA</t>
        </is>
      </c>
    </row>
    <row r="1432">
      <c r="A1432" s="5" t="inlineStr">
        <is>
          <t>CCAJ-LP02/57/2023</t>
        </is>
      </c>
      <c r="B1432" s="6" t="n">
        <v>44961.74319466435</v>
      </c>
      <c r="C1432" s="5" t="inlineStr">
        <is>
          <t>3884 RIBANA RUTH REA RUEDA</t>
        </is>
      </c>
      <c r="D1432" s="15" t="n">
        <v>89940720243</v>
      </c>
      <c r="E1432" s="8" t="inlineStr">
        <is>
          <t>BISA-100070022</t>
        </is>
      </c>
      <c r="H1432" s="9" t="n">
        <v>196.7</v>
      </c>
      <c r="I1432" s="5" t="inlineStr">
        <is>
          <t>DEPÓSITO BANCARIO</t>
        </is>
      </c>
      <c r="J1432" s="5" t="inlineStr">
        <is>
          <t>2464 LUIS FERNANDO GUEVARA PECA</t>
        </is>
      </c>
    </row>
    <row r="1433">
      <c r="A1433" s="5" t="inlineStr">
        <is>
          <t>CCAJ-LP02/57/2023</t>
        </is>
      </c>
      <c r="B1433" s="6" t="n">
        <v>44961.74319466435</v>
      </c>
      <c r="C1433" s="5" t="inlineStr">
        <is>
          <t>3884 RIBANA RUTH REA RUEDA</t>
        </is>
      </c>
      <c r="D1433" s="15" t="n">
        <v>45113297103</v>
      </c>
      <c r="E1433" s="8" t="inlineStr">
        <is>
          <t>BISA-100070022</t>
        </is>
      </c>
      <c r="H1433" s="9" t="n">
        <v>831</v>
      </c>
      <c r="I1433" s="5" t="inlineStr">
        <is>
          <t>DEPÓSITO BANCARIO</t>
        </is>
      </c>
      <c r="J1433" s="5" t="inlineStr">
        <is>
          <t>2464 LUIS FERNANDO GUEVARA PECA</t>
        </is>
      </c>
    </row>
    <row r="1434">
      <c r="A1434" s="5" t="inlineStr">
        <is>
          <t>CCAJ-LP02/57/2023</t>
        </is>
      </c>
      <c r="B1434" s="6" t="n">
        <v>44961.74319466435</v>
      </c>
      <c r="C1434" s="5" t="inlineStr">
        <is>
          <t>3884 RIBANA RUTH REA RUEDA</t>
        </is>
      </c>
      <c r="D1434" s="15" t="n">
        <v>51217572140</v>
      </c>
      <c r="E1434" s="8" t="inlineStr">
        <is>
          <t>BISA-100070022</t>
        </is>
      </c>
      <c r="H1434" s="9" t="n">
        <v>1726</v>
      </c>
      <c r="I1434" s="5" t="inlineStr">
        <is>
          <t>DEPÓSITO BANCARIO</t>
        </is>
      </c>
      <c r="J1434" s="5" t="inlineStr">
        <is>
          <t>4190 JESUS FELCY MENDOZA CAHUANA</t>
        </is>
      </c>
    </row>
    <row r="1435">
      <c r="A1435" s="5" t="inlineStr">
        <is>
          <t>CCAJ-LP02/57/2023</t>
        </is>
      </c>
      <c r="B1435" s="6" t="n">
        <v>44961.74319466435</v>
      </c>
      <c r="C1435" s="5" t="inlineStr">
        <is>
          <t>3884 RIBANA RUTH REA RUEDA</t>
        </is>
      </c>
      <c r="D1435" s="7" t="n">
        <v>140872</v>
      </c>
      <c r="E1435" s="8" t="inlineStr">
        <is>
          <t>BISA-100070022</t>
        </is>
      </c>
      <c r="H1435" s="9" t="n">
        <v>11468.2</v>
      </c>
      <c r="I1435" s="5" t="inlineStr">
        <is>
          <t>DEPÓSITO BANCARIO</t>
        </is>
      </c>
      <c r="J1435" s="8" t="inlineStr">
        <is>
          <t>5103 JOSE LUIS VARGAS SANTOS</t>
        </is>
      </c>
    </row>
    <row r="1436">
      <c r="A1436" s="5" t="inlineStr">
        <is>
          <t>CCAJ-LP02/57/2023</t>
        </is>
      </c>
      <c r="B1436" s="6" t="n">
        <v>44961.74319466435</v>
      </c>
      <c r="C1436" s="5" t="inlineStr">
        <is>
          <t>3884 RIBANA RUTH REA RUEDA</t>
        </is>
      </c>
      <c r="D1436" s="7" t="n">
        <v>205125</v>
      </c>
      <c r="E1436" s="8" t="inlineStr">
        <is>
          <t>BISA-100070022</t>
        </is>
      </c>
      <c r="H1436" s="9" t="n">
        <v>18245.3</v>
      </c>
      <c r="I1436" s="5" t="inlineStr">
        <is>
          <t>DEPÓSITO BANCARIO</t>
        </is>
      </c>
      <c r="J1436" s="5" t="inlineStr">
        <is>
          <t>4276 CARLOS MARCELO REQUENA TERAN</t>
        </is>
      </c>
    </row>
    <row r="1437">
      <c r="A1437" s="5" t="inlineStr">
        <is>
          <t>CCAJ-LP02/57/2023</t>
        </is>
      </c>
      <c r="B1437" s="6" t="n">
        <v>44961.74319466435</v>
      </c>
      <c r="C1437" s="5" t="inlineStr">
        <is>
          <t>3884 RIBANA RUTH REA RUEDA</t>
        </is>
      </c>
      <c r="D1437" s="7" t="n">
        <v>241109</v>
      </c>
      <c r="E1437" s="8" t="inlineStr">
        <is>
          <t>BISA-100070022</t>
        </is>
      </c>
      <c r="H1437" s="9" t="n">
        <v>5978.9</v>
      </c>
      <c r="I1437" s="5" t="inlineStr">
        <is>
          <t>DEPÓSITO BANCARIO</t>
        </is>
      </c>
      <c r="J1437" s="5" t="inlineStr">
        <is>
          <t>4190 JESUS FELCY MENDOZA CAHUANA</t>
        </is>
      </c>
    </row>
    <row r="1438">
      <c r="A1438" s="11" t="inlineStr">
        <is>
          <t>SAP</t>
        </is>
      </c>
      <c r="B1438" s="3" t="n"/>
      <c r="C1438" s="3" t="n"/>
      <c r="D1438" s="7" t="n"/>
      <c r="E1438" s="8" t="n"/>
      <c r="H1438" s="9" t="n"/>
      <c r="I1438" s="10" t="n"/>
      <c r="J1438" s="5" t="n"/>
    </row>
    <row r="1439">
      <c r="A1439" s="13" t="inlineStr">
        <is>
          <t>FECHA</t>
        </is>
      </c>
      <c r="B1439" s="13" t="inlineStr">
        <is>
          <t>CIERRE DE CAJA</t>
        </is>
      </c>
      <c r="C1439" s="13" t="inlineStr">
        <is>
          <t>IMPORTE</t>
        </is>
      </c>
      <c r="D1439" s="7" t="n"/>
      <c r="E1439" s="8" t="n"/>
      <c r="H1439" s="9" t="n"/>
      <c r="I1439" s="10" t="n"/>
      <c r="J1439" s="5" t="n"/>
    </row>
    <row r="1440">
      <c r="A1440" s="34" t="inlineStr">
        <is>
          <t>SOLO HUBO DEPOSITOS Y TRANSFERENCIAS</t>
        </is>
      </c>
      <c r="B1440" s="16" t="n"/>
      <c r="C1440" s="16" t="n"/>
    </row>
    <row r="1441"/>
    <row r="1442">
      <c r="A1442" s="1" t="inlineStr">
        <is>
          <t>Cierre Caja</t>
        </is>
      </c>
      <c r="B1442" s="2" t="n"/>
      <c r="C1442" s="2" t="n"/>
      <c r="D1442" s="2" t="n"/>
      <c r="E1442" s="2" t="n"/>
      <c r="F1442" s="2" t="n"/>
      <c r="G1442" s="2" t="n"/>
      <c r="H1442" s="2" t="n"/>
      <c r="I1442" s="2" t="n"/>
      <c r="J1442" s="2" t="n"/>
    </row>
    <row r="1443">
      <c r="A1443" s="3" t="inlineStr">
        <is>
          <t>Del 06/02/2023</t>
        </is>
      </c>
      <c r="B1443" s="2" t="n"/>
      <c r="C1443" s="2" t="n"/>
      <c r="D1443" s="2" t="n"/>
      <c r="E1443" s="2" t="n"/>
      <c r="F1443" s="2" t="n"/>
      <c r="G1443" s="2" t="n"/>
      <c r="H1443" s="2" t="n"/>
      <c r="I1443" s="2" t="n"/>
      <c r="J1443" s="2" t="n"/>
    </row>
    <row r="1444">
      <c r="A1444" s="74" t="inlineStr">
        <is>
          <t>Cierre Caja</t>
        </is>
      </c>
      <c r="B1444" s="74" t="inlineStr">
        <is>
          <t>Fecha</t>
        </is>
      </c>
      <c r="C1444" s="74" t="inlineStr">
        <is>
          <t>Cajero</t>
        </is>
      </c>
      <c r="D1444" s="74" t="inlineStr">
        <is>
          <t>Nro Voucher</t>
        </is>
      </c>
      <c r="E1444" s="74" t="inlineStr">
        <is>
          <t>Nro Cuenta</t>
        </is>
      </c>
      <c r="F1444" s="74" t="inlineStr">
        <is>
          <t>Tipo Ingreso</t>
        </is>
      </c>
      <c r="G1444" s="75" t="n"/>
      <c r="H1444" s="76" t="n"/>
      <c r="I1444" s="74" t="inlineStr">
        <is>
          <t>TIPO DE INGRESO</t>
        </is>
      </c>
      <c r="J1444" s="74" t="inlineStr">
        <is>
          <t>Cobrador</t>
        </is>
      </c>
    </row>
    <row r="1445">
      <c r="A1445" s="77" t="n"/>
      <c r="B1445" s="77" t="n"/>
      <c r="C1445" s="77" t="n"/>
      <c r="D1445" s="77" t="n"/>
      <c r="E1445" s="77" t="n"/>
      <c r="F1445" s="4" t="inlineStr">
        <is>
          <t>EFECTIVO</t>
        </is>
      </c>
      <c r="G1445" s="4" t="inlineStr">
        <is>
          <t>CHEQUE</t>
        </is>
      </c>
      <c r="H1445" s="4" t="inlineStr">
        <is>
          <t>TRANSFERENCIA</t>
        </is>
      </c>
      <c r="I1445" s="77" t="n"/>
      <c r="J1445" s="77" t="n"/>
    </row>
    <row r="1446">
      <c r="A1446" s="5" t="inlineStr">
        <is>
          <t>CCAJ-LP02/58/2023</t>
        </is>
      </c>
      <c r="B1446" s="6" t="n">
        <v>44963.50967835648</v>
      </c>
      <c r="C1446" s="5" t="inlineStr">
        <is>
          <t>3884 RIBANA RUTH REA RUEDA</t>
        </is>
      </c>
      <c r="D1446" s="10" t="n"/>
      <c r="E1446" s="8" t="n"/>
      <c r="G1446" s="9" t="n">
        <v>512.28</v>
      </c>
      <c r="I1446" s="10" t="inlineStr">
        <is>
          <t>CHEQUE</t>
        </is>
      </c>
      <c r="J1446" s="5" t="inlineStr">
        <is>
          <t>1116 VLADIMIR FRANZ ATAHUACHI RODRIGUEZ</t>
        </is>
      </c>
    </row>
    <row r="1447">
      <c r="A1447" s="5" t="inlineStr">
        <is>
          <t>CCAJ-LP02/58/2023</t>
        </is>
      </c>
      <c r="B1447" s="6" t="n">
        <v>44963.50967835648</v>
      </c>
      <c r="C1447" s="5" t="inlineStr">
        <is>
          <t>3884 RIBANA RUTH REA RUEDA</t>
        </is>
      </c>
      <c r="D1447" s="10" t="n"/>
      <c r="E1447" s="8" t="n"/>
      <c r="F1447" s="9" t="n">
        <v>7781.2</v>
      </c>
      <c r="I1447" s="10" t="inlineStr">
        <is>
          <t>EFECTIVO</t>
        </is>
      </c>
      <c r="J1447" s="8" t="inlineStr">
        <is>
          <t>108 GREGORIO RAMIREZ APAZA</t>
        </is>
      </c>
    </row>
    <row r="1448">
      <c r="A1448" s="5" t="inlineStr">
        <is>
          <t>CCAJ-LP02/58/2023</t>
        </is>
      </c>
      <c r="B1448" s="6" t="n">
        <v>44963.50967835648</v>
      </c>
      <c r="C1448" s="5" t="inlineStr">
        <is>
          <t>3884 RIBANA RUTH REA RUEDA</t>
        </is>
      </c>
      <c r="D1448" s="10" t="n"/>
      <c r="E1448" s="8" t="n"/>
      <c r="F1448" s="9" t="n">
        <v>2263.5</v>
      </c>
      <c r="I1448" s="10" t="inlineStr">
        <is>
          <t>EFECTIVO</t>
        </is>
      </c>
      <c r="J1448" s="5" t="inlineStr">
        <is>
          <t>136 OSCAR REYNALDO LIMACHI SURCO</t>
        </is>
      </c>
    </row>
    <row r="1449">
      <c r="A1449" s="5" t="inlineStr">
        <is>
          <t>CCAJ-LP02/58/2023</t>
        </is>
      </c>
      <c r="B1449" s="6" t="n">
        <v>44963.50967835648</v>
      </c>
      <c r="C1449" s="5" t="inlineStr">
        <is>
          <t>3884 RIBANA RUTH REA RUEDA</t>
        </is>
      </c>
      <c r="D1449" s="10" t="n"/>
      <c r="E1449" s="8" t="n"/>
      <c r="F1449" s="9" t="n">
        <v>1897.7</v>
      </c>
      <c r="I1449" s="10" t="inlineStr">
        <is>
          <t>EFECTIVO</t>
        </is>
      </c>
      <c r="J1449" s="5" t="inlineStr">
        <is>
          <t>266 SANTIAGO MACHACA CALCINA</t>
        </is>
      </c>
    </row>
    <row r="1450">
      <c r="A1450" s="5" t="inlineStr">
        <is>
          <t>CCAJ-LP02/58/2023</t>
        </is>
      </c>
      <c r="B1450" s="6" t="n">
        <v>44963.50967835648</v>
      </c>
      <c r="C1450" s="5" t="inlineStr">
        <is>
          <t>3884 RIBANA RUTH REA RUEDA</t>
        </is>
      </c>
      <c r="D1450" s="10" t="n"/>
      <c r="E1450" s="8" t="n"/>
      <c r="F1450" s="9" t="n">
        <v>3841.5</v>
      </c>
      <c r="I1450" s="10" t="inlineStr">
        <is>
          <t>EFECTIVO</t>
        </is>
      </c>
      <c r="J1450" s="8" t="inlineStr">
        <is>
          <t>304 ALFREDO MENDOZA APAZA</t>
        </is>
      </c>
    </row>
    <row r="1451">
      <c r="A1451" s="5" t="inlineStr">
        <is>
          <t>CCAJ-LP02/58/2023</t>
        </is>
      </c>
      <c r="B1451" s="6" t="n">
        <v>44963.50967835648</v>
      </c>
      <c r="C1451" s="5" t="inlineStr">
        <is>
          <t>3884 RIBANA RUTH REA RUEDA</t>
        </is>
      </c>
      <c r="D1451" s="10" t="n"/>
      <c r="E1451" s="8" t="n"/>
      <c r="F1451" s="9" t="n">
        <v>7279.7</v>
      </c>
      <c r="I1451" s="10" t="inlineStr">
        <is>
          <t>EFECTIVO</t>
        </is>
      </c>
      <c r="J1451" s="5" t="inlineStr">
        <is>
          <t>331 CARLOS ALFREDO GUTIERREZ HUANCA</t>
        </is>
      </c>
    </row>
    <row r="1452">
      <c r="A1452" s="5" t="inlineStr">
        <is>
          <t>CCAJ-LP02/58/2023</t>
        </is>
      </c>
      <c r="B1452" s="6" t="n">
        <v>44963.50967835648</v>
      </c>
      <c r="C1452" s="5" t="inlineStr">
        <is>
          <t>3884 RIBANA RUTH REA RUEDA</t>
        </is>
      </c>
      <c r="D1452" s="10" t="n"/>
      <c r="E1452" s="8" t="n"/>
      <c r="F1452" s="9" t="n">
        <v>4598.7</v>
      </c>
      <c r="I1452" s="10" t="inlineStr">
        <is>
          <t>EFECTIVO</t>
        </is>
      </c>
      <c r="J1452" s="5" t="inlineStr">
        <is>
          <t>584 FREDDY FEDERICO FLORES MARIN</t>
        </is>
      </c>
    </row>
    <row r="1453">
      <c r="A1453" s="5" t="inlineStr">
        <is>
          <t>CCAJ-LP02/58/2023</t>
        </is>
      </c>
      <c r="B1453" s="6" t="n">
        <v>44963.50967835648</v>
      </c>
      <c r="C1453" s="5" t="inlineStr">
        <is>
          <t>3884 RIBANA RUTH REA RUEDA</t>
        </is>
      </c>
      <c r="D1453" s="10" t="n"/>
      <c r="E1453" s="8" t="n"/>
      <c r="F1453" s="9" t="n">
        <v>5710.4</v>
      </c>
      <c r="I1453" s="10" t="inlineStr">
        <is>
          <t>EFECTIVO</t>
        </is>
      </c>
      <c r="J1453" s="5" t="inlineStr">
        <is>
          <t>883 FRANKLIN CARDOZO RIVERA</t>
        </is>
      </c>
    </row>
    <row r="1454">
      <c r="A1454" s="5" t="inlineStr">
        <is>
          <t>CCAJ-LP02/58/2023</t>
        </is>
      </c>
      <c r="B1454" s="6" t="n">
        <v>44963.50967835648</v>
      </c>
      <c r="C1454" s="5" t="inlineStr">
        <is>
          <t>3884 RIBANA RUTH REA RUEDA</t>
        </is>
      </c>
      <c r="D1454" s="10" t="n"/>
      <c r="E1454" s="8" t="n"/>
      <c r="F1454" s="9" t="n">
        <v>14066.1</v>
      </c>
      <c r="I1454" s="10" t="inlineStr">
        <is>
          <t>EFECTIVO</t>
        </is>
      </c>
      <c r="J1454" s="5" t="inlineStr">
        <is>
          <t>1116 VLADIMIR FRANZ ATAHUACHI RODRIGUEZ</t>
        </is>
      </c>
    </row>
    <row r="1455">
      <c r="A1455" s="5" t="inlineStr">
        <is>
          <t>CCAJ-LP02/58/2023</t>
        </is>
      </c>
      <c r="B1455" s="6" t="n">
        <v>44963.50967835648</v>
      </c>
      <c r="C1455" s="5" t="inlineStr">
        <is>
          <t>3884 RIBANA RUTH REA RUEDA</t>
        </is>
      </c>
      <c r="D1455" s="10" t="n"/>
      <c r="E1455" s="8" t="n"/>
      <c r="F1455" s="9" t="n">
        <v>15032.2</v>
      </c>
      <c r="I1455" s="10" t="inlineStr">
        <is>
          <t>EFECTIVO</t>
        </is>
      </c>
      <c r="J1455" s="5" t="inlineStr">
        <is>
          <t>1180 JAIME RAMIRO CHACON PAREDES</t>
        </is>
      </c>
    </row>
    <row r="1456">
      <c r="A1456" s="5" t="inlineStr">
        <is>
          <t>CCAJ-LP02/58/2023</t>
        </is>
      </c>
      <c r="B1456" s="6" t="n">
        <v>44963.50967835648</v>
      </c>
      <c r="C1456" s="5" t="inlineStr">
        <is>
          <t>3884 RIBANA RUTH REA RUEDA</t>
        </is>
      </c>
      <c r="D1456" s="10" t="n"/>
      <c r="E1456" s="8" t="n"/>
      <c r="F1456" s="9" t="n">
        <v>12720.9</v>
      </c>
      <c r="I1456" s="10" t="inlineStr">
        <is>
          <t>EFECTIVO</t>
        </is>
      </c>
      <c r="J1456" s="5" t="inlineStr">
        <is>
          <t>3052 JUAN JOSE MACHACA TORREZ</t>
        </is>
      </c>
    </row>
    <row r="1457">
      <c r="A1457" s="5" t="inlineStr">
        <is>
          <t>CCAJ-LP02/58/2023</t>
        </is>
      </c>
      <c r="B1457" s="6" t="n">
        <v>44963.50967835648</v>
      </c>
      <c r="C1457" s="5" t="inlineStr">
        <is>
          <t>3884 RIBANA RUTH REA RUEDA</t>
        </is>
      </c>
      <c r="D1457" s="10" t="n"/>
      <c r="E1457" s="8" t="n"/>
      <c r="F1457" s="9" t="n">
        <v>7012.2</v>
      </c>
      <c r="I1457" s="10" t="inlineStr">
        <is>
          <t>EFECTIVO</t>
        </is>
      </c>
      <c r="J1457" s="8" t="inlineStr">
        <is>
          <t>2597 JOSE MAIDANA LP - T01</t>
        </is>
      </c>
    </row>
    <row r="1458">
      <c r="A1458" s="5" t="inlineStr">
        <is>
          <t>CCAJ-LP02/58/2023</t>
        </is>
      </c>
      <c r="B1458" s="6" t="n">
        <v>44963.50967835648</v>
      </c>
      <c r="C1458" s="5" t="inlineStr">
        <is>
          <t>3884 RIBANA RUTH REA RUEDA</t>
        </is>
      </c>
      <c r="D1458" s="10" t="n"/>
      <c r="E1458" s="8" t="n"/>
      <c r="F1458" s="9" t="n">
        <v>1741.4</v>
      </c>
      <c r="I1458" s="10" t="inlineStr">
        <is>
          <t>EFECTIVO</t>
        </is>
      </c>
      <c r="J1458" s="8" t="inlineStr">
        <is>
          <t>2597 JOSE MAIDANA LP - T02</t>
        </is>
      </c>
    </row>
    <row r="1459">
      <c r="A1459" s="5" t="inlineStr">
        <is>
          <t>CCAJ-LP02/58/2023</t>
        </is>
      </c>
      <c r="B1459" s="6" t="n">
        <v>44963.50967835648</v>
      </c>
      <c r="C1459" s="5" t="inlineStr">
        <is>
          <t>3884 RIBANA RUTH REA RUEDA</t>
        </is>
      </c>
      <c r="D1459" s="10" t="n"/>
      <c r="E1459" s="8" t="n"/>
      <c r="F1459" s="9" t="n">
        <v>11501.9</v>
      </c>
      <c r="I1459" s="10" t="inlineStr">
        <is>
          <t>EFECTIVO</t>
        </is>
      </c>
      <c r="J1459" s="8" t="inlineStr">
        <is>
          <t>2597 JOSE MAIDANA LP - T03</t>
        </is>
      </c>
    </row>
    <row r="1460">
      <c r="A1460" s="5" t="inlineStr">
        <is>
          <t>CCAJ-LP02/58/2023</t>
        </is>
      </c>
      <c r="B1460" s="6" t="n">
        <v>44963.50967835648</v>
      </c>
      <c r="C1460" s="5" t="inlineStr">
        <is>
          <t>3884 RIBANA RUTH REA RUEDA</t>
        </is>
      </c>
      <c r="D1460" s="10" t="n"/>
      <c r="E1460" s="8" t="n"/>
      <c r="F1460" s="9" t="n">
        <v>6606.2</v>
      </c>
      <c r="I1460" s="10" t="inlineStr">
        <is>
          <t>EFECTIVO</t>
        </is>
      </c>
      <c r="J1460" s="8" t="inlineStr">
        <is>
          <t>2597 JOSE MAIDANA LP - T04</t>
        </is>
      </c>
    </row>
    <row r="1461">
      <c r="A1461" s="5" t="inlineStr">
        <is>
          <t>CCAJ-LP02/58/2023</t>
        </is>
      </c>
      <c r="B1461" s="6" t="n">
        <v>44963.50967835648</v>
      </c>
      <c r="C1461" s="5" t="inlineStr">
        <is>
          <t>3884 RIBANA RUTH REA RUEDA</t>
        </is>
      </c>
      <c r="D1461" s="10" t="n"/>
      <c r="E1461" s="8" t="n"/>
      <c r="F1461" s="9" t="n">
        <v>7978.7</v>
      </c>
      <c r="I1461" s="10" t="inlineStr">
        <is>
          <t>EFECTIVO</t>
        </is>
      </c>
      <c r="J1461" s="8" t="inlineStr">
        <is>
          <t>2597 JOSE MAIDANA LP - T05</t>
        </is>
      </c>
    </row>
    <row r="1462">
      <c r="A1462" s="11" t="inlineStr">
        <is>
          <t>SAP</t>
        </is>
      </c>
      <c r="B1462" s="3" t="n"/>
      <c r="C1462" s="3" t="n"/>
      <c r="D1462" s="7" t="n"/>
      <c r="E1462" s="8" t="n"/>
      <c r="F1462" s="12">
        <f>SUM(F1446:G1461)</f>
        <v/>
      </c>
      <c r="H1462" s="9" t="n"/>
      <c r="I1462" s="10" t="n"/>
      <c r="J1462" s="5" t="n"/>
    </row>
    <row r="1463" ht="15.75" customHeight="1">
      <c r="A1463" s="13" t="inlineStr">
        <is>
          <t>FECHA</t>
        </is>
      </c>
      <c r="B1463" s="13" t="inlineStr">
        <is>
          <t>CIERRE DE CAJA</t>
        </is>
      </c>
      <c r="C1463" s="13" t="inlineStr">
        <is>
          <t>IMPORTE</t>
        </is>
      </c>
      <c r="D1463" s="14" t="n">
        <v>112729100</v>
      </c>
      <c r="E1463" s="8" t="n"/>
      <c r="H1463" s="9" t="n"/>
      <c r="I1463" s="10" t="n"/>
      <c r="J1463" s="5" t="n"/>
    </row>
    <row r="1464">
      <c r="A1464" s="5" t="n"/>
      <c r="B1464" s="6" t="n"/>
      <c r="C1464" s="5" t="n"/>
      <c r="D1464" s="7" t="n"/>
      <c r="E1464" s="8" t="n"/>
      <c r="H1464" s="9" t="n"/>
      <c r="I1464" s="10" t="n"/>
      <c r="J1464" s="5" t="n"/>
    </row>
    <row r="1465">
      <c r="A1465" s="62" t="inlineStr">
        <is>
          <t>CCAJ-LP02/58/2023 SE REALIZO EL DEPOSITO DIRECTO A BANCO, SIN INTERMEDIARIO ETV.</t>
        </is>
      </c>
      <c r="B1465" s="63" t="n"/>
      <c r="C1465" s="64" t="n"/>
      <c r="D1465" s="65" t="n"/>
      <c r="E1465" s="8" t="n"/>
      <c r="H1465" s="9" t="n"/>
      <c r="I1465" s="10" t="n"/>
      <c r="J1465" s="5" t="n"/>
    </row>
    <row r="1466">
      <c r="A1466" s="5" t="n"/>
      <c r="B1466" s="6" t="n"/>
      <c r="C1466" s="5" t="n"/>
      <c r="D1466" s="7" t="n"/>
      <c r="E1466" s="8" t="n"/>
      <c r="H1466" s="9" t="n"/>
      <c r="I1466" s="10" t="n"/>
      <c r="J1466" s="5" t="n"/>
    </row>
    <row r="1467">
      <c r="A1467" s="5" t="inlineStr">
        <is>
          <t>CCAJ-LP02/59/2023</t>
        </is>
      </c>
      <c r="B1467" s="6" t="n">
        <v>44963.76190280093</v>
      </c>
      <c r="C1467" s="5" t="inlineStr">
        <is>
          <t>3884 RIBANA RUTH REA RUEDA</t>
        </is>
      </c>
      <c r="D1467" s="15" t="n">
        <v>51167436343</v>
      </c>
      <c r="E1467" s="8" t="inlineStr">
        <is>
          <t>BISA-100070022</t>
        </is>
      </c>
      <c r="H1467" s="9" t="n">
        <v>12313.49</v>
      </c>
      <c r="I1467" s="5" t="inlineStr">
        <is>
          <t>DEPÓSITO BANCARIO</t>
        </is>
      </c>
      <c r="J1467" s="5" t="inlineStr">
        <is>
          <t>2464 LUIS FERNANDO GUEVARA PECA</t>
        </is>
      </c>
    </row>
    <row r="1468">
      <c r="A1468" s="5" t="inlineStr">
        <is>
          <t>CCAJ-LP02/59/2023</t>
        </is>
      </c>
      <c r="B1468" s="6" t="n">
        <v>44963.76190280093</v>
      </c>
      <c r="C1468" s="5" t="inlineStr">
        <is>
          <t>3884 RIBANA RUTH REA RUEDA</t>
        </is>
      </c>
      <c r="D1468" s="15" t="n">
        <v>45113298663</v>
      </c>
      <c r="E1468" s="8" t="inlineStr">
        <is>
          <t>BISA-100070022</t>
        </is>
      </c>
      <c r="H1468" s="9" t="n">
        <v>119.32</v>
      </c>
      <c r="I1468" s="5" t="inlineStr">
        <is>
          <t>DEPÓSITO BANCARIO</t>
        </is>
      </c>
      <c r="J1468" s="5" t="inlineStr">
        <is>
          <t>2464 LUIS FERNANDO GUEVARA PECA</t>
        </is>
      </c>
    </row>
    <row r="1469">
      <c r="A1469" s="5" t="inlineStr">
        <is>
          <t>CCAJ-LP02/59/2023</t>
        </is>
      </c>
      <c r="B1469" s="6" t="n">
        <v>44963.76190280093</v>
      </c>
      <c r="C1469" s="5" t="inlineStr">
        <is>
          <t>3884 RIBANA RUTH REA RUEDA</t>
        </is>
      </c>
      <c r="D1469" s="15" t="n">
        <v>45123282226</v>
      </c>
      <c r="E1469" s="8" t="inlineStr">
        <is>
          <t>BISA-100070022</t>
        </is>
      </c>
      <c r="H1469" s="9" t="n">
        <v>19351.5</v>
      </c>
      <c r="I1469" s="5" t="inlineStr">
        <is>
          <t>DEPÓSITO BANCARIO</t>
        </is>
      </c>
      <c r="J1469" s="5" t="inlineStr">
        <is>
          <t>2464 LUIS FERNANDO GUEVARA PECA</t>
        </is>
      </c>
    </row>
    <row r="1470">
      <c r="A1470" s="5" t="inlineStr">
        <is>
          <t>CCAJ-LP02/59/2023</t>
        </is>
      </c>
      <c r="B1470" s="6" t="n">
        <v>44963.76190280093</v>
      </c>
      <c r="C1470" s="5" t="inlineStr">
        <is>
          <t>3884 RIBANA RUTH REA RUEDA</t>
        </is>
      </c>
      <c r="D1470" s="15" t="n">
        <v>45133150860</v>
      </c>
      <c r="E1470" s="8" t="inlineStr">
        <is>
          <t>BISA-100070022</t>
        </is>
      </c>
      <c r="H1470" s="9" t="n">
        <v>396.9</v>
      </c>
      <c r="I1470" s="5" t="inlineStr">
        <is>
          <t>DEPÓSITO BANCARIO</t>
        </is>
      </c>
      <c r="J1470" s="5" t="inlineStr">
        <is>
          <t>2464 LUIS FERNANDO GUEVARA PECA</t>
        </is>
      </c>
    </row>
    <row r="1471">
      <c r="A1471" s="5" t="inlineStr">
        <is>
          <t>CCAJ-LP02/59/2023</t>
        </is>
      </c>
      <c r="B1471" s="6" t="n">
        <v>44963.76190280093</v>
      </c>
      <c r="C1471" s="5" t="inlineStr">
        <is>
          <t>3884 RIBANA RUTH REA RUEDA</t>
        </is>
      </c>
      <c r="D1471" s="7" t="n">
        <v>241255</v>
      </c>
      <c r="E1471" s="8" t="inlineStr">
        <is>
          <t>BISA-100070022</t>
        </is>
      </c>
      <c r="H1471" s="9" t="n">
        <v>2043.5</v>
      </c>
      <c r="I1471" s="5" t="inlineStr">
        <is>
          <t>DEPÓSITO BANCARIO</t>
        </is>
      </c>
      <c r="J1471" s="8" t="inlineStr">
        <is>
          <t>5103 JOSE LUIS VARGAS SANTOS</t>
        </is>
      </c>
    </row>
    <row r="1472">
      <c r="A1472" s="5" t="inlineStr">
        <is>
          <t>CCAJ-LP02/59/2023</t>
        </is>
      </c>
      <c r="B1472" s="6" t="n">
        <v>44963.76190280093</v>
      </c>
      <c r="C1472" s="5" t="inlineStr">
        <is>
          <t>3884 RIBANA RUTH REA RUEDA</t>
        </is>
      </c>
      <c r="D1472" s="7" t="n">
        <v>205340</v>
      </c>
      <c r="E1472" s="8" t="inlineStr">
        <is>
          <t>BISA-100070022</t>
        </is>
      </c>
      <c r="H1472" s="9" t="n">
        <v>31080.8</v>
      </c>
      <c r="I1472" s="5" t="inlineStr">
        <is>
          <t>DEPÓSITO BANCARIO</t>
        </is>
      </c>
      <c r="J1472" s="5" t="inlineStr">
        <is>
          <t>4276 CARLOS MARCELO REQUENA TERAN</t>
        </is>
      </c>
    </row>
    <row r="1473">
      <c r="A1473" s="5" t="inlineStr">
        <is>
          <t>CCAJ-LP02/59/2023</t>
        </is>
      </c>
      <c r="B1473" s="6" t="n">
        <v>44963.76190280093</v>
      </c>
      <c r="C1473" s="5" t="inlineStr">
        <is>
          <t>3884 RIBANA RUTH REA RUEDA</t>
        </is>
      </c>
      <c r="D1473" s="7" t="n">
        <v>205339</v>
      </c>
      <c r="E1473" s="8" t="inlineStr">
        <is>
          <t>BISA-100070022</t>
        </is>
      </c>
      <c r="H1473" s="9" t="n">
        <v>4579.1</v>
      </c>
      <c r="I1473" s="5" t="inlineStr">
        <is>
          <t>DEPÓSITO BANCARIO</t>
        </is>
      </c>
      <c r="J1473" s="5" t="inlineStr">
        <is>
          <t>4190 JESUS FELCY MENDOZA CAHUANA</t>
        </is>
      </c>
    </row>
    <row r="1474">
      <c r="A1474" s="5" t="inlineStr">
        <is>
          <t>CCAJ-LP02/59/2023</t>
        </is>
      </c>
      <c r="B1474" s="6" t="n">
        <v>44963.76190280093</v>
      </c>
      <c r="C1474" s="5" t="inlineStr">
        <is>
          <t>3884 RIBANA RUTH REA RUEDA</t>
        </is>
      </c>
      <c r="D1474" s="15" t="n">
        <v>51167436917</v>
      </c>
      <c r="E1474" s="8" t="inlineStr">
        <is>
          <t>BISA-100070022</t>
        </is>
      </c>
      <c r="H1474" s="9" t="n">
        <v>162.5</v>
      </c>
      <c r="I1474" s="5" t="inlineStr">
        <is>
          <t>DEPÓSITO BANCARIO</t>
        </is>
      </c>
      <c r="J1474" s="5" t="inlineStr">
        <is>
          <t>2464 LUIS FERNANDO GUEVARA PECA</t>
        </is>
      </c>
    </row>
    <row r="1475">
      <c r="A1475" s="5" t="inlineStr">
        <is>
          <t>CCAJ-LP02/59/2023</t>
        </is>
      </c>
      <c r="B1475" s="6" t="n">
        <v>44963.76190280093</v>
      </c>
      <c r="C1475" s="5" t="inlineStr">
        <is>
          <t>3884 RIBANA RUTH REA RUEDA</t>
        </is>
      </c>
      <c r="D1475" s="15" t="n">
        <v>45113301610</v>
      </c>
      <c r="E1475" s="8" t="inlineStr">
        <is>
          <t>BISA-100070022</t>
        </is>
      </c>
      <c r="H1475" s="9" t="n">
        <v>85.81999999999999</v>
      </c>
      <c r="I1475" s="5" t="inlineStr">
        <is>
          <t>DEPÓSITO BANCARIO</t>
        </is>
      </c>
      <c r="J1475" s="5" t="inlineStr">
        <is>
          <t>2464 LUIS FERNANDO GUEVARA PECA</t>
        </is>
      </c>
    </row>
    <row r="1476">
      <c r="A1476" s="5" t="inlineStr">
        <is>
          <t>CCAJ-LP02/59/2023</t>
        </is>
      </c>
      <c r="B1476" s="6" t="n">
        <v>44963.76190280093</v>
      </c>
      <c r="C1476" s="5" t="inlineStr">
        <is>
          <t>3884 RIBANA RUTH REA RUEDA</t>
        </is>
      </c>
      <c r="D1476" s="15" t="n">
        <v>45123282407</v>
      </c>
      <c r="E1476" s="8" t="inlineStr">
        <is>
          <t>BISA-100070022</t>
        </is>
      </c>
      <c r="H1476" s="9" t="n">
        <v>65.5</v>
      </c>
      <c r="I1476" s="5" t="inlineStr">
        <is>
          <t>DEPÓSITO BANCARIO</t>
        </is>
      </c>
      <c r="J1476" s="5" t="inlineStr">
        <is>
          <t>2464 LUIS FERNANDO GUEVARA PECA</t>
        </is>
      </c>
    </row>
    <row r="1477">
      <c r="A1477" s="5" t="inlineStr">
        <is>
          <t>CCAJ-LP02/59/202</t>
        </is>
      </c>
      <c r="B1477" s="6" t="n">
        <v>44963.76190280093</v>
      </c>
      <c r="C1477" s="5" t="inlineStr">
        <is>
          <t>3884 RIBANA RUTH REA RUEDA</t>
        </is>
      </c>
      <c r="D1477" s="7" t="n"/>
      <c r="E1477" s="8" t="n"/>
      <c r="F1477" s="9" t="n">
        <v>6505.3</v>
      </c>
      <c r="I1477" s="10" t="inlineStr">
        <is>
          <t>EFECTIVO</t>
        </is>
      </c>
      <c r="J1477" s="8" t="inlineStr">
        <is>
          <t>2597 JOSE MAIDANA LP - T03</t>
        </is>
      </c>
    </row>
    <row r="1478">
      <c r="A1478" s="5" t="inlineStr">
        <is>
          <t>CCAJ-LP02/59/2023</t>
        </is>
      </c>
      <c r="B1478" s="6" t="n">
        <v>44963.76190280093</v>
      </c>
      <c r="C1478" s="5" t="inlineStr">
        <is>
          <t>3884 RIBANA RUTH REA RUEDA</t>
        </is>
      </c>
      <c r="D1478" s="7" t="n"/>
      <c r="E1478" s="8" t="n"/>
      <c r="F1478" s="9" t="n">
        <v>4613.9</v>
      </c>
      <c r="I1478" s="10" t="inlineStr">
        <is>
          <t>EFECTIVO</t>
        </is>
      </c>
      <c r="J1478" s="5" t="inlineStr">
        <is>
          <t>136 OSCAR REYNALDO LIMACHI SURCO</t>
        </is>
      </c>
    </row>
    <row r="1479">
      <c r="A1479" s="5" t="inlineStr">
        <is>
          <t>CCAJ-LP02/59/2023</t>
        </is>
      </c>
      <c r="B1479" s="6" t="n">
        <v>44963.76190280093</v>
      </c>
      <c r="C1479" s="5" t="inlineStr">
        <is>
          <t>3884 RIBANA RUTH REA RUEDA</t>
        </is>
      </c>
      <c r="D1479" s="7" t="n"/>
      <c r="E1479" s="8" t="n"/>
      <c r="F1479" s="9" t="n">
        <v>4708</v>
      </c>
      <c r="I1479" s="10" t="inlineStr">
        <is>
          <t>EFECTIVO</t>
        </is>
      </c>
      <c r="J1479" s="5" t="inlineStr">
        <is>
          <t>266 SANTIAGO MACHACA CALCINA</t>
        </is>
      </c>
    </row>
    <row r="1480">
      <c r="A1480" s="5" t="inlineStr">
        <is>
          <t>CCAJ-LP02/59/2023</t>
        </is>
      </c>
      <c r="B1480" s="6" t="n">
        <v>44963.76190280093</v>
      </c>
      <c r="C1480" s="5" t="inlineStr">
        <is>
          <t>3884 RIBANA RUTH REA RUEDA</t>
        </is>
      </c>
      <c r="D1480" s="7" t="n"/>
      <c r="E1480" s="8" t="n"/>
      <c r="F1480" s="9" t="n">
        <v>1873.3</v>
      </c>
      <c r="I1480" s="10" t="inlineStr">
        <is>
          <t>EFECTIVO</t>
        </is>
      </c>
      <c r="J1480" s="5" t="inlineStr">
        <is>
          <t>584 FREDDY FEDERICO FLORES MARIN</t>
        </is>
      </c>
    </row>
    <row r="1481">
      <c r="A1481" s="5" t="inlineStr">
        <is>
          <t>CCAJ-LP02/59/2023</t>
        </is>
      </c>
      <c r="B1481" s="6" t="n">
        <v>44963.76190280093</v>
      </c>
      <c r="C1481" s="5" t="inlineStr">
        <is>
          <t>3884 RIBANA RUTH REA RUEDA</t>
        </is>
      </c>
      <c r="D1481" s="7" t="n"/>
      <c r="E1481" s="8" t="n"/>
      <c r="F1481" s="9" t="n">
        <v>11693.7</v>
      </c>
      <c r="I1481" s="10" t="inlineStr">
        <is>
          <t>EFECTIVO</t>
        </is>
      </c>
      <c r="J1481" s="5" t="inlineStr">
        <is>
          <t>3052 JUAN JOSE MACHACA TORREZ</t>
        </is>
      </c>
    </row>
    <row r="1482">
      <c r="A1482" s="5" t="inlineStr">
        <is>
          <t>CCAJ-LP02/59/2023</t>
        </is>
      </c>
      <c r="B1482" s="6" t="n">
        <v>44963.76190280093</v>
      </c>
      <c r="C1482" s="5" t="inlineStr">
        <is>
          <t>3884 RIBANA RUTH REA RUEDA</t>
        </is>
      </c>
      <c r="D1482" s="7" t="n"/>
      <c r="E1482" s="8" t="n"/>
      <c r="F1482" s="9" t="n">
        <v>4468.6</v>
      </c>
      <c r="I1482" s="10" t="inlineStr">
        <is>
          <t>EFECTIVO</t>
        </is>
      </c>
      <c r="J1482" s="8" t="inlineStr">
        <is>
          <t>2597 JOSE MAIDANA LP - T01</t>
        </is>
      </c>
    </row>
    <row r="1483">
      <c r="A1483" s="5" t="inlineStr">
        <is>
          <t>CCAJ-LP02/59/2023</t>
        </is>
      </c>
      <c r="B1483" s="6" t="n">
        <v>44963.76190280093</v>
      </c>
      <c r="C1483" s="5" t="inlineStr">
        <is>
          <t>3884 RIBANA RUTH REA RUEDA</t>
        </is>
      </c>
      <c r="D1483" s="7" t="n"/>
      <c r="E1483" s="8" t="n"/>
      <c r="F1483" s="9" t="n">
        <v>5357.8</v>
      </c>
      <c r="I1483" s="10" t="inlineStr">
        <is>
          <t>EFECTIVO</t>
        </is>
      </c>
      <c r="J1483" s="8" t="inlineStr">
        <is>
          <t>2597 JOSE MAIDANA LP - T04</t>
        </is>
      </c>
    </row>
    <row r="1484">
      <c r="A1484" s="5" t="inlineStr">
        <is>
          <t>CCAJ-LP02/59/2023</t>
        </is>
      </c>
      <c r="B1484" s="6" t="n">
        <v>44963.76190280093</v>
      </c>
      <c r="C1484" s="5" t="inlineStr">
        <is>
          <t>3884 RIBANA RUTH REA RUEDA</t>
        </is>
      </c>
      <c r="D1484" s="7" t="n"/>
      <c r="E1484" s="8" t="n"/>
      <c r="F1484" s="9" t="n">
        <v>7402.2</v>
      </c>
      <c r="I1484" s="10" t="inlineStr">
        <is>
          <t>EFECTIVO</t>
        </is>
      </c>
      <c r="J1484" s="8" t="inlineStr">
        <is>
          <t>2597 JOSE MAIDANA LP - T05</t>
        </is>
      </c>
    </row>
    <row r="1485">
      <c r="A1485" s="11" t="inlineStr">
        <is>
          <t>SAP</t>
        </is>
      </c>
      <c r="B1485" s="3" t="n"/>
      <c r="C1485" s="3" t="n"/>
      <c r="D1485" s="7" t="n"/>
      <c r="E1485" s="8" t="n"/>
      <c r="F1485" s="12">
        <f>SUM(F1467:G1484)</f>
        <v/>
      </c>
      <c r="H1485" s="9" t="n"/>
      <c r="I1485" s="10" t="n"/>
      <c r="J1485" s="5" t="n"/>
    </row>
    <row r="1486" ht="15.75" customHeight="1">
      <c r="A1486" s="13" t="inlineStr">
        <is>
          <t>FECHA</t>
        </is>
      </c>
      <c r="B1486" s="13" t="inlineStr">
        <is>
          <t>CIERRE DE CAJA</t>
        </is>
      </c>
      <c r="C1486" s="13" t="inlineStr">
        <is>
          <t>IMPORTE</t>
        </is>
      </c>
      <c r="D1486" s="14" t="n">
        <v>112730499</v>
      </c>
      <c r="E1486" s="8" t="n"/>
      <c r="H1486" s="9" t="n"/>
      <c r="I1486" s="10" t="n"/>
      <c r="J1486" s="5" t="n"/>
    </row>
    <row r="1487"/>
    <row r="1488"/>
    <row r="1489">
      <c r="A1489" s="1" t="inlineStr">
        <is>
          <t>Cierre Caja</t>
        </is>
      </c>
      <c r="B1489" s="2" t="n"/>
      <c r="C1489" s="2" t="n"/>
      <c r="D1489" s="2" t="n"/>
      <c r="E1489" s="2" t="n"/>
      <c r="F1489" s="2" t="n"/>
      <c r="G1489" s="2" t="n"/>
      <c r="H1489" s="2" t="n"/>
      <c r="I1489" s="2" t="n"/>
      <c r="J1489" s="2" t="n"/>
    </row>
    <row r="1490">
      <c r="A1490" s="3" t="inlineStr">
        <is>
          <t>Del 07/02/2023</t>
        </is>
      </c>
      <c r="B1490" s="2" t="n"/>
      <c r="C1490" s="2" t="n"/>
      <c r="D1490" s="2" t="n"/>
      <c r="E1490" s="2" t="n"/>
      <c r="F1490" s="2" t="n"/>
      <c r="G1490" s="2" t="n"/>
      <c r="H1490" s="2" t="n"/>
      <c r="I1490" s="2" t="n"/>
      <c r="J1490" s="2" t="n"/>
    </row>
    <row r="1491">
      <c r="A1491" s="74" t="inlineStr">
        <is>
          <t>Cierre Caja</t>
        </is>
      </c>
      <c r="B1491" s="74" t="inlineStr">
        <is>
          <t>Fecha</t>
        </is>
      </c>
      <c r="C1491" s="74" t="inlineStr">
        <is>
          <t>Cajero</t>
        </is>
      </c>
      <c r="D1491" s="74" t="inlineStr">
        <is>
          <t>Nro Voucher</t>
        </is>
      </c>
      <c r="E1491" s="74" t="inlineStr">
        <is>
          <t>Nro Cuenta</t>
        </is>
      </c>
      <c r="F1491" s="74" t="inlineStr">
        <is>
          <t>Tipo Ingreso</t>
        </is>
      </c>
      <c r="G1491" s="75" t="n"/>
      <c r="H1491" s="76" t="n"/>
      <c r="I1491" s="74" t="inlineStr">
        <is>
          <t>TIPO DE INGRESO</t>
        </is>
      </c>
      <c r="J1491" s="74" t="inlineStr">
        <is>
          <t>Cobrador</t>
        </is>
      </c>
    </row>
    <row r="1492">
      <c r="A1492" s="77" t="n"/>
      <c r="B1492" s="77" t="n"/>
      <c r="C1492" s="77" t="n"/>
      <c r="D1492" s="77" t="n"/>
      <c r="E1492" s="77" t="n"/>
      <c r="F1492" s="4" t="inlineStr">
        <is>
          <t>EFECTIVO</t>
        </is>
      </c>
      <c r="G1492" s="4" t="inlineStr">
        <is>
          <t>CHEQUE</t>
        </is>
      </c>
      <c r="H1492" s="4" t="inlineStr">
        <is>
          <t>TRANSFERENCIA</t>
        </is>
      </c>
      <c r="I1492" s="77" t="n"/>
      <c r="J1492" s="77" t="n"/>
    </row>
    <row r="1493">
      <c r="A1493" s="5" t="inlineStr">
        <is>
          <t>CCAJ-LP02/60/2023</t>
        </is>
      </c>
      <c r="B1493" s="6" t="n">
        <v>44964.47451447917</v>
      </c>
      <c r="C1493" s="5" t="inlineStr">
        <is>
          <t>3884 RIBANA RUTH REA RUEDA</t>
        </is>
      </c>
      <c r="D1493" s="7" t="n"/>
      <c r="E1493" s="8" t="n"/>
      <c r="F1493" s="9" t="n">
        <v>8556.1</v>
      </c>
      <c r="I1493" s="10" t="inlineStr">
        <is>
          <t>EFECTIVO</t>
        </is>
      </c>
      <c r="J1493" s="8" t="inlineStr">
        <is>
          <t>108 GREGORIO RAMIREZ APAZA</t>
        </is>
      </c>
    </row>
    <row r="1494">
      <c r="A1494" s="5" t="inlineStr">
        <is>
          <t>CCAJ-LP02/60/2023</t>
        </is>
      </c>
      <c r="B1494" s="6" t="n">
        <v>44964.47451447917</v>
      </c>
      <c r="C1494" s="5" t="inlineStr">
        <is>
          <t>3884 RIBANA RUTH REA RUEDA</t>
        </is>
      </c>
      <c r="D1494" s="7" t="n"/>
      <c r="E1494" s="8" t="n"/>
      <c r="F1494" s="9" t="n">
        <v>11705</v>
      </c>
      <c r="I1494" s="10" t="inlineStr">
        <is>
          <t>EFECTIVO</t>
        </is>
      </c>
      <c r="J1494" s="5" t="inlineStr">
        <is>
          <t>331 CARLOS ALFREDO GUTIERREZ HUANCA</t>
        </is>
      </c>
    </row>
    <row r="1495">
      <c r="A1495" s="5" t="inlineStr">
        <is>
          <t>CCAJ-LP02/60/2023</t>
        </is>
      </c>
      <c r="B1495" s="6" t="n">
        <v>44964.47451447917</v>
      </c>
      <c r="C1495" s="5" t="inlineStr">
        <is>
          <t>3884 RIBANA RUTH REA RUEDA</t>
        </is>
      </c>
      <c r="D1495" s="7" t="n"/>
      <c r="E1495" s="8" t="n"/>
      <c r="F1495" s="9" t="n">
        <v>13934.3</v>
      </c>
      <c r="I1495" s="10" t="inlineStr">
        <is>
          <t>EFECTIVO</t>
        </is>
      </c>
      <c r="J1495" s="5" t="inlineStr">
        <is>
          <t>883 FRANKLIN CARDOZO RIVERA</t>
        </is>
      </c>
    </row>
    <row r="1496">
      <c r="A1496" s="5" t="inlineStr">
        <is>
          <t>CCAJ-LP02/60/2023</t>
        </is>
      </c>
      <c r="B1496" s="6" t="n">
        <v>44964.47451447917</v>
      </c>
      <c r="C1496" s="5" t="inlineStr">
        <is>
          <t>3884 RIBANA RUTH REA RUEDA</t>
        </is>
      </c>
      <c r="D1496" s="7" t="n"/>
      <c r="E1496" s="8" t="n"/>
      <c r="F1496" s="9" t="n">
        <v>18994.1</v>
      </c>
      <c r="I1496" s="10" t="inlineStr">
        <is>
          <t>EFECTIVO</t>
        </is>
      </c>
      <c r="J1496" s="5" t="inlineStr">
        <is>
          <t>1116 VLADIMIR FRANZ ATAHUACHI RODRIGUEZ</t>
        </is>
      </c>
    </row>
    <row r="1497">
      <c r="A1497" s="5" t="inlineStr">
        <is>
          <t>CCAJ-LP02/60/2023</t>
        </is>
      </c>
      <c r="B1497" s="6" t="n">
        <v>44964.47451447917</v>
      </c>
      <c r="C1497" s="5" t="inlineStr">
        <is>
          <t>3884 RIBANA RUTH REA RUEDA</t>
        </is>
      </c>
      <c r="D1497" s="7" t="n"/>
      <c r="E1497" s="8" t="n"/>
      <c r="F1497" s="9" t="n">
        <v>5870.5</v>
      </c>
      <c r="I1497" s="10" t="inlineStr">
        <is>
          <t>EFECTIVO</t>
        </is>
      </c>
      <c r="J1497" s="5" t="inlineStr">
        <is>
          <t>1180 JAIME RAMIRO CHACON PAREDES</t>
        </is>
      </c>
    </row>
    <row r="1498">
      <c r="A1498" s="5" t="inlineStr">
        <is>
          <t>CCAJ-LP02/60/2023</t>
        </is>
      </c>
      <c r="B1498" s="6" t="n">
        <v>44964.47451447917</v>
      </c>
      <c r="C1498" s="5" t="inlineStr">
        <is>
          <t>3884 RIBANA RUTH REA RUEDA</t>
        </is>
      </c>
      <c r="D1498" s="7" t="n"/>
      <c r="E1498" s="8" t="n"/>
      <c r="F1498" s="9" t="n">
        <v>5411.1</v>
      </c>
      <c r="I1498" s="10" t="inlineStr">
        <is>
          <t>EFECTIVO</t>
        </is>
      </c>
      <c r="J1498" s="8" t="inlineStr">
        <is>
          <t>2597 JOSE MAIDANA LP - T02</t>
        </is>
      </c>
    </row>
    <row r="1499">
      <c r="A1499" s="11" t="inlineStr">
        <is>
          <t>SAP</t>
        </is>
      </c>
      <c r="B1499" s="3" t="n"/>
      <c r="C1499" s="3" t="n"/>
      <c r="D1499" s="7" t="n"/>
      <c r="E1499" s="8" t="n"/>
      <c r="F1499" s="12">
        <f>SUM(F1493:G1498)</f>
        <v/>
      </c>
      <c r="H1499" s="9" t="n"/>
      <c r="I1499" s="10" t="n"/>
      <c r="J1499" s="5" t="n"/>
    </row>
    <row r="1500" ht="15.75" customHeight="1">
      <c r="A1500" s="13" t="inlineStr">
        <is>
          <t>FECHA</t>
        </is>
      </c>
      <c r="B1500" s="13" t="inlineStr">
        <is>
          <t>CIERRE DE CAJA</t>
        </is>
      </c>
      <c r="C1500" s="13" t="inlineStr">
        <is>
          <t>IMPORTE</t>
        </is>
      </c>
      <c r="D1500" s="14" t="n">
        <v>112730500</v>
      </c>
      <c r="E1500" s="8" t="n"/>
      <c r="H1500" s="9" t="n"/>
      <c r="I1500" s="10" t="n"/>
      <c r="J1500" s="5" t="n"/>
    </row>
    <row r="1501">
      <c r="A1501" s="5" t="n"/>
      <c r="B1501" s="6" t="n"/>
      <c r="C1501" s="5" t="n"/>
      <c r="D1501" s="7" t="n"/>
      <c r="E1501" s="8" t="n"/>
      <c r="H1501" s="9" t="n"/>
      <c r="I1501" s="10" t="n"/>
      <c r="J1501" s="5" t="n"/>
    </row>
    <row r="1502">
      <c r="A1502" s="5" t="n"/>
      <c r="B1502" s="6" t="n"/>
      <c r="C1502" s="5" t="n"/>
      <c r="D1502" s="7" t="n"/>
      <c r="E1502" s="8" t="n"/>
      <c r="H1502" s="9" t="n"/>
      <c r="I1502" s="10" t="n"/>
      <c r="J1502" s="5" t="n"/>
    </row>
    <row r="1503">
      <c r="A1503" s="5" t="inlineStr">
        <is>
          <t>CCAJ-LP02/61/202</t>
        </is>
      </c>
      <c r="B1503" s="6" t="n">
        <v>44964.73767677083</v>
      </c>
      <c r="C1503" s="5" t="inlineStr">
        <is>
          <t>3884 RIBANA RUTH REA RUEDA</t>
        </is>
      </c>
      <c r="D1503" s="7" t="n">
        <v>141106</v>
      </c>
      <c r="E1503" s="8" t="inlineStr">
        <is>
          <t>BISA-100070022</t>
        </is>
      </c>
      <c r="H1503" s="9" t="n">
        <v>11979.1</v>
      </c>
      <c r="I1503" s="5" t="inlineStr">
        <is>
          <t>DEPÓSITO BANCARIO</t>
        </is>
      </c>
      <c r="J1503" s="8" t="inlineStr">
        <is>
          <t>5103 JOSE LUIS VARGAS SANTOS</t>
        </is>
      </c>
    </row>
    <row r="1504">
      <c r="A1504" s="5" t="inlineStr">
        <is>
          <t>CCAJ-LP02/61/2023</t>
        </is>
      </c>
      <c r="B1504" s="6" t="n">
        <v>44964.73767677083</v>
      </c>
      <c r="C1504" s="5" t="inlineStr">
        <is>
          <t>3884 RIBANA RUTH REA RUEDA</t>
        </is>
      </c>
      <c r="D1504" s="15" t="n">
        <v>81600127223</v>
      </c>
      <c r="E1504" s="8" t="inlineStr">
        <is>
          <t>BISA-100070022</t>
        </is>
      </c>
      <c r="H1504" s="9" t="n">
        <v>810</v>
      </c>
      <c r="I1504" s="5" t="inlineStr">
        <is>
          <t>DEPÓSITO BANCARIO</t>
        </is>
      </c>
      <c r="J1504" s="5" t="inlineStr">
        <is>
          <t>4190 JESUS FELCY MENDOZA CAHUANA</t>
        </is>
      </c>
    </row>
    <row r="1505">
      <c r="A1505" s="5" t="inlineStr">
        <is>
          <t>CCAJ-LP02/61/2023</t>
        </is>
      </c>
      <c r="B1505" s="6" t="n">
        <v>44964.73767677083</v>
      </c>
      <c r="C1505" s="5" t="inlineStr">
        <is>
          <t>3884 RIBANA RUTH REA RUEDA</t>
        </is>
      </c>
      <c r="D1505" s="15" t="n">
        <v>51217586110</v>
      </c>
      <c r="E1505" s="8" t="inlineStr">
        <is>
          <t>BISA-100070022</t>
        </is>
      </c>
      <c r="H1505" s="9" t="n">
        <v>186912</v>
      </c>
      <c r="I1505" s="5" t="inlineStr">
        <is>
          <t>DEPÓSITO BANCARIO</t>
        </is>
      </c>
      <c r="J1505" s="5" t="inlineStr">
        <is>
          <t>2464 LUIS FERNANDO GUEVARA PECA</t>
        </is>
      </c>
    </row>
    <row r="1506">
      <c r="A1506" s="5" t="inlineStr">
        <is>
          <t>CCAJ-LP02/61/2023</t>
        </is>
      </c>
      <c r="B1506" s="6" t="n">
        <v>44964.73767677083</v>
      </c>
      <c r="C1506" s="5" t="inlineStr">
        <is>
          <t>3884 RIBANA RUTH REA RUEDA</t>
        </is>
      </c>
      <c r="D1506" s="7" t="n">
        <v>3117513545</v>
      </c>
      <c r="E1506" s="5" t="inlineStr">
        <is>
          <t>BANCO UNION-10000020161539</t>
        </is>
      </c>
      <c r="H1506" s="9" t="n">
        <v>26260</v>
      </c>
      <c r="I1506" s="5" t="inlineStr">
        <is>
          <t>DEPÓSITO BANCARIO</t>
        </is>
      </c>
      <c r="J1506" s="5" t="inlineStr">
        <is>
          <t>2464 LUIS FERNANDO GUEVARA PECA</t>
        </is>
      </c>
    </row>
    <row r="1507">
      <c r="A1507" s="5" t="inlineStr">
        <is>
          <t>CCAJ-LP02/61/2023</t>
        </is>
      </c>
      <c r="B1507" s="6" t="n">
        <v>44964.73767677083</v>
      </c>
      <c r="C1507" s="5" t="inlineStr">
        <is>
          <t>3884 RIBANA RUTH REA RUEDA</t>
        </is>
      </c>
      <c r="D1507" s="15" t="n">
        <v>19080572565</v>
      </c>
      <c r="E1507" s="8" t="inlineStr">
        <is>
          <t>BISA-100070022</t>
        </is>
      </c>
      <c r="H1507" s="9" t="n">
        <v>810</v>
      </c>
      <c r="I1507" s="5" t="inlineStr">
        <is>
          <t>DEPÓSITO BANCARIO</t>
        </is>
      </c>
      <c r="J1507" s="5" t="inlineStr">
        <is>
          <t>4190 JESUS FELCY MENDOZA CAHUANA</t>
        </is>
      </c>
    </row>
    <row r="1508">
      <c r="A1508" s="5" t="inlineStr">
        <is>
          <t>CCAJ-LP02/61/2023</t>
        </is>
      </c>
      <c r="B1508" s="6" t="n">
        <v>44964.73767677083</v>
      </c>
      <c r="C1508" s="5" t="inlineStr">
        <is>
          <t>3884 RIBANA RUTH REA RUEDA</t>
        </is>
      </c>
      <c r="D1508" s="15" t="n">
        <v>45163244120</v>
      </c>
      <c r="E1508" s="8" t="inlineStr">
        <is>
          <t>BISA-100070022</t>
        </is>
      </c>
      <c r="H1508" s="9" t="n">
        <v>941.5</v>
      </c>
      <c r="I1508" s="5" t="inlineStr">
        <is>
          <t>DEPÓSITO BANCARIO</t>
        </is>
      </c>
      <c r="J1508" s="5" t="inlineStr">
        <is>
          <t>4190 JESUS FELCY MENDOZA CAHUANA</t>
        </is>
      </c>
    </row>
    <row r="1509">
      <c r="A1509" s="5" t="inlineStr">
        <is>
          <t>CCAJ-LP02/61/2023</t>
        </is>
      </c>
      <c r="B1509" s="6" t="n">
        <v>44964.73767677083</v>
      </c>
      <c r="C1509" s="5" t="inlineStr">
        <is>
          <t>3884 RIBANA RUTH REA RUEDA</t>
        </is>
      </c>
      <c r="D1509" s="15" t="n">
        <v>51517500856</v>
      </c>
      <c r="E1509" s="8" t="inlineStr">
        <is>
          <t>BISA-100070022</t>
        </is>
      </c>
      <c r="H1509" s="9" t="n">
        <v>6533.5</v>
      </c>
      <c r="I1509" s="5" t="inlineStr">
        <is>
          <t>DEPÓSITO BANCARIO</t>
        </is>
      </c>
      <c r="J1509" s="5" t="inlineStr">
        <is>
          <t>2464 LUIS FERNANDO GUEVARA PECA</t>
        </is>
      </c>
    </row>
    <row r="1510">
      <c r="A1510" s="5" t="inlineStr">
        <is>
          <t>CCAJ-LP02/61/2023</t>
        </is>
      </c>
      <c r="B1510" s="6" t="n">
        <v>44964.73767677083</v>
      </c>
      <c r="C1510" s="5" t="inlineStr">
        <is>
          <t>3884 RIBANA RUTH REA RUEDA</t>
        </is>
      </c>
      <c r="D1510" s="7" t="n">
        <v>472932</v>
      </c>
      <c r="E1510" s="8" t="inlineStr">
        <is>
          <t>BISA-100070022</t>
        </is>
      </c>
      <c r="H1510" s="9" t="n">
        <v>25588.6</v>
      </c>
      <c r="I1510" s="5" t="inlineStr">
        <is>
          <t>DEPÓSITO BANCARIO</t>
        </is>
      </c>
      <c r="J1510" s="5" t="inlineStr">
        <is>
          <t>4276 CARLOS MARCELO REQUENA TERAN</t>
        </is>
      </c>
    </row>
    <row r="1511">
      <c r="A1511" s="5" t="inlineStr">
        <is>
          <t>CCAJ-LP02/61/2023</t>
        </is>
      </c>
      <c r="B1511" s="6" t="n">
        <v>44964.73767677083</v>
      </c>
      <c r="C1511" s="5" t="inlineStr">
        <is>
          <t>3884 RIBANA RUTH REA RUEDA</t>
        </is>
      </c>
      <c r="D1511" s="7" t="n">
        <v>254764</v>
      </c>
      <c r="E1511" s="8" t="inlineStr">
        <is>
          <t>BISA-100070022</t>
        </is>
      </c>
      <c r="H1511" s="9" t="n">
        <v>4792.6</v>
      </c>
      <c r="I1511" s="5" t="inlineStr">
        <is>
          <t>DEPÓSITO BANCARIO</t>
        </is>
      </c>
      <c r="J1511" s="5" t="inlineStr">
        <is>
          <t>4190 JESUS FELCY MENDOZA CAHUANA</t>
        </is>
      </c>
    </row>
    <row r="1512">
      <c r="A1512" s="5" t="inlineStr">
        <is>
          <t>CCAJ-LP02/61/2023</t>
        </is>
      </c>
      <c r="B1512" s="6" t="n">
        <v>44964.73767677083</v>
      </c>
      <c r="C1512" s="5" t="inlineStr">
        <is>
          <t>3884 RIBANA RUTH REA RUEDA</t>
        </is>
      </c>
      <c r="D1512" s="7" t="n">
        <v>254762</v>
      </c>
      <c r="E1512" s="8" t="inlineStr">
        <is>
          <t>BISA-100070022</t>
        </is>
      </c>
      <c r="H1512" s="9" t="n">
        <v>6984</v>
      </c>
      <c r="I1512" s="5" t="inlineStr">
        <is>
          <t>DEPÓSITO BANCARIO</t>
        </is>
      </c>
      <c r="J1512" s="5" t="inlineStr">
        <is>
          <t>4190 JESUS FELCY MENDOZA CAHUANA</t>
        </is>
      </c>
    </row>
    <row r="1513">
      <c r="A1513" s="11" t="inlineStr">
        <is>
          <t>SAP</t>
        </is>
      </c>
      <c r="B1513" s="3" t="n"/>
      <c r="C1513" s="3" t="n"/>
      <c r="D1513" s="7" t="n"/>
      <c r="E1513" s="8" t="n"/>
      <c r="H1513" s="9" t="n"/>
      <c r="I1513" s="10" t="n"/>
      <c r="J1513" s="5" t="n"/>
    </row>
    <row r="1514">
      <c r="A1514" s="13" t="inlineStr">
        <is>
          <t>FECHA</t>
        </is>
      </c>
      <c r="B1514" s="13" t="inlineStr">
        <is>
          <t>CIERRE DE CAJA</t>
        </is>
      </c>
      <c r="C1514" s="13" t="inlineStr">
        <is>
          <t>IMPORTE</t>
        </is>
      </c>
      <c r="D1514" s="7" t="n"/>
      <c r="E1514" s="8" t="n"/>
      <c r="H1514" s="9" t="n"/>
      <c r="I1514" s="10" t="n"/>
      <c r="J1514" s="5" t="n"/>
    </row>
    <row r="1515">
      <c r="A1515" s="34" t="inlineStr">
        <is>
          <t>TODOS FUERON DEPOSITOS</t>
        </is>
      </c>
      <c r="B1515" s="26" t="n"/>
    </row>
    <row r="1516"/>
    <row r="1517">
      <c r="A1517" s="1" t="inlineStr">
        <is>
          <t>Cierre Caja</t>
        </is>
      </c>
      <c r="B1517" s="2" t="n"/>
      <c r="C1517" s="2" t="n"/>
      <c r="D1517" s="2" t="n"/>
      <c r="E1517" s="2" t="n"/>
      <c r="F1517" s="2" t="n"/>
      <c r="G1517" s="2" t="n"/>
      <c r="H1517" s="2" t="n"/>
      <c r="I1517" s="2" t="n"/>
      <c r="J1517" s="2" t="n"/>
    </row>
    <row r="1518">
      <c r="A1518" s="3" t="inlineStr">
        <is>
          <t>Del 08/02/2023</t>
        </is>
      </c>
      <c r="B1518" s="2" t="n"/>
      <c r="C1518" s="2" t="n"/>
      <c r="D1518" s="2" t="n"/>
      <c r="E1518" s="2" t="n"/>
      <c r="F1518" s="2" t="n"/>
      <c r="G1518" s="2" t="n"/>
      <c r="H1518" s="2" t="n"/>
      <c r="I1518" s="2" t="n"/>
      <c r="J1518" s="2" t="n"/>
    </row>
    <row r="1519">
      <c r="A1519" s="74" t="inlineStr">
        <is>
          <t>Cierre Caja</t>
        </is>
      </c>
      <c r="B1519" s="74" t="inlineStr">
        <is>
          <t>Fecha</t>
        </is>
      </c>
      <c r="C1519" s="74" t="inlineStr">
        <is>
          <t>Cajero</t>
        </is>
      </c>
      <c r="D1519" s="74" t="inlineStr">
        <is>
          <t>Nro Voucher</t>
        </is>
      </c>
      <c r="E1519" s="74" t="inlineStr">
        <is>
          <t>Nro Cuenta</t>
        </is>
      </c>
      <c r="F1519" s="74" t="inlineStr">
        <is>
          <t>Tipo Ingreso</t>
        </is>
      </c>
      <c r="G1519" s="75" t="n"/>
      <c r="H1519" s="76" t="n"/>
      <c r="I1519" s="74" t="inlineStr">
        <is>
          <t>TIPO DE INGRESO</t>
        </is>
      </c>
      <c r="J1519" s="74" t="inlineStr">
        <is>
          <t>Cobrador</t>
        </is>
      </c>
    </row>
    <row r="1520">
      <c r="A1520" s="77" t="n"/>
      <c r="B1520" s="77" t="n"/>
      <c r="C1520" s="77" t="n"/>
      <c r="D1520" s="77" t="n"/>
      <c r="E1520" s="77" t="n"/>
      <c r="F1520" s="4" t="inlineStr">
        <is>
          <t>EFECTIVO</t>
        </is>
      </c>
      <c r="G1520" s="4" t="inlineStr">
        <is>
          <t>CHEQUE</t>
        </is>
      </c>
      <c r="H1520" s="4" t="inlineStr">
        <is>
          <t>TRANSFERENCIA</t>
        </is>
      </c>
      <c r="I1520" s="77" t="n"/>
      <c r="J1520" s="77" t="n"/>
    </row>
    <row r="1521">
      <c r="A1521" s="5" t="inlineStr">
        <is>
          <t>CCAJ-LP02/62/2023</t>
        </is>
      </c>
      <c r="B1521" s="6" t="n">
        <v>44965.47568143519</v>
      </c>
      <c r="C1521" s="5" t="inlineStr">
        <is>
          <t>3884 RIBANA RUTH REA RUEDA</t>
        </is>
      </c>
      <c r="D1521" s="10" t="n"/>
      <c r="E1521" s="8" t="n"/>
      <c r="F1521" s="9" t="n">
        <v>4502.4</v>
      </c>
      <c r="I1521" s="10" t="inlineStr">
        <is>
          <t>EFECTIVO</t>
        </is>
      </c>
      <c r="J1521" s="8" t="inlineStr">
        <is>
          <t>108 GREGORIO RAMIREZ APAZA</t>
        </is>
      </c>
    </row>
    <row r="1522">
      <c r="A1522" s="5" t="inlineStr">
        <is>
          <t>CCAJ-LP02/62/2023</t>
        </is>
      </c>
      <c r="B1522" s="6" t="n">
        <v>44965.47568143519</v>
      </c>
      <c r="C1522" s="5" t="inlineStr">
        <is>
          <t>3884 RIBANA RUTH REA RUEDA</t>
        </is>
      </c>
      <c r="D1522" s="10" t="n"/>
      <c r="E1522" s="8" t="n"/>
      <c r="F1522" s="9" t="n">
        <v>9582.700000000001</v>
      </c>
      <c r="I1522" s="10" t="inlineStr">
        <is>
          <t>EFECTIVO</t>
        </is>
      </c>
      <c r="J1522" s="5" t="inlineStr">
        <is>
          <t>136 OSCAR REYNALDO LIMACHI SURCO</t>
        </is>
      </c>
    </row>
    <row r="1523">
      <c r="A1523" s="5" t="inlineStr">
        <is>
          <t>CCAJ-LP02/62/2023</t>
        </is>
      </c>
      <c r="B1523" s="6" t="n">
        <v>44965.47568143519</v>
      </c>
      <c r="C1523" s="5" t="inlineStr">
        <is>
          <t>3884 RIBANA RUTH REA RUEDA</t>
        </is>
      </c>
      <c r="D1523" s="10" t="n"/>
      <c r="E1523" s="8" t="n"/>
      <c r="F1523" s="9" t="n">
        <v>8965.4</v>
      </c>
      <c r="I1523" s="10" t="inlineStr">
        <is>
          <t>EFECTIVO</t>
        </is>
      </c>
      <c r="J1523" s="5" t="inlineStr">
        <is>
          <t>266 SANTIAGO MACHACA CALCINA</t>
        </is>
      </c>
    </row>
    <row r="1524">
      <c r="A1524" s="5" t="inlineStr">
        <is>
          <t>CCAJ-LP02/62/2023</t>
        </is>
      </c>
      <c r="B1524" s="6" t="n">
        <v>44965.47568143519</v>
      </c>
      <c r="C1524" s="5" t="inlineStr">
        <is>
          <t>3884 RIBANA RUTH REA RUEDA</t>
        </is>
      </c>
      <c r="D1524" s="10" t="n"/>
      <c r="E1524" s="8" t="n"/>
      <c r="F1524" s="9" t="n">
        <v>6458.6</v>
      </c>
      <c r="I1524" s="10" t="inlineStr">
        <is>
          <t>EFECTIVO</t>
        </is>
      </c>
      <c r="J1524" s="8" t="inlineStr">
        <is>
          <t>304 ALFREDO MENDOZA APAZA</t>
        </is>
      </c>
    </row>
    <row r="1525">
      <c r="A1525" s="5" t="inlineStr">
        <is>
          <t>CCAJ-LP02/62/2023</t>
        </is>
      </c>
      <c r="B1525" s="6" t="n">
        <v>44965.47568143519</v>
      </c>
      <c r="C1525" s="5" t="inlineStr">
        <is>
          <t>3884 RIBANA RUTH REA RUEDA</t>
        </is>
      </c>
      <c r="D1525" s="10" t="n"/>
      <c r="E1525" s="8" t="n"/>
      <c r="F1525" s="9" t="n">
        <v>14895.3</v>
      </c>
      <c r="I1525" s="10" t="inlineStr">
        <is>
          <t>EFECTIVO</t>
        </is>
      </c>
      <c r="J1525" s="5" t="inlineStr">
        <is>
          <t>331 CARLOS ALFREDO GUTIERREZ HUANCA</t>
        </is>
      </c>
    </row>
    <row r="1526">
      <c r="A1526" s="5" t="inlineStr">
        <is>
          <t>CCAJ-LP02/62/2023</t>
        </is>
      </c>
      <c r="B1526" s="6" t="n">
        <v>44965.47568143519</v>
      </c>
      <c r="C1526" s="5" t="inlineStr">
        <is>
          <t>3884 RIBANA RUTH REA RUEDA</t>
        </is>
      </c>
      <c r="D1526" s="10" t="n"/>
      <c r="E1526" s="8" t="n"/>
      <c r="F1526" s="9" t="n">
        <v>20135.7</v>
      </c>
      <c r="I1526" s="10" t="inlineStr">
        <is>
          <t>EFECTIVO</t>
        </is>
      </c>
      <c r="J1526" s="5" t="inlineStr">
        <is>
          <t>584 FREDDY FEDERICO FLORES MARIN</t>
        </is>
      </c>
    </row>
    <row r="1527">
      <c r="A1527" s="5" t="inlineStr">
        <is>
          <t>CCAJ-LP02/62/2023</t>
        </is>
      </c>
      <c r="B1527" s="6" t="n">
        <v>44965.47568143519</v>
      </c>
      <c r="C1527" s="5" t="inlineStr">
        <is>
          <t>3884 RIBANA RUTH REA RUEDA</t>
        </is>
      </c>
      <c r="D1527" s="10" t="n"/>
      <c r="E1527" s="8" t="n"/>
      <c r="F1527" s="9" t="n">
        <v>7599.2</v>
      </c>
      <c r="I1527" s="10" t="inlineStr">
        <is>
          <t>EFECTIVO</t>
        </is>
      </c>
      <c r="J1527" s="5" t="inlineStr">
        <is>
          <t>883 FRANKLIN CARDOZO RIVERA</t>
        </is>
      </c>
    </row>
    <row r="1528">
      <c r="A1528" s="5" t="inlineStr">
        <is>
          <t>CCAJ-LP02/62/2023</t>
        </is>
      </c>
      <c r="B1528" s="6" t="n">
        <v>44965.47568143519</v>
      </c>
      <c r="C1528" s="5" t="inlineStr">
        <is>
          <t>3884 RIBANA RUTH REA RUEDA</t>
        </is>
      </c>
      <c r="D1528" s="10" t="n"/>
      <c r="E1528" s="8" t="n"/>
      <c r="F1528" s="9" t="n">
        <v>15061.2</v>
      </c>
      <c r="I1528" s="10" t="inlineStr">
        <is>
          <t>EFECTIVO</t>
        </is>
      </c>
      <c r="J1528" s="5" t="inlineStr">
        <is>
          <t>1116 VLADIMIR FRANZ ATAHUACHI RODRIGUEZ</t>
        </is>
      </c>
    </row>
    <row r="1529">
      <c r="A1529" s="5" t="inlineStr">
        <is>
          <t>CCAJ-LP02/62/2023</t>
        </is>
      </c>
      <c r="B1529" s="6" t="n">
        <v>44965.47568143519</v>
      </c>
      <c r="C1529" s="5" t="inlineStr">
        <is>
          <t>3884 RIBANA RUTH REA RUEDA</t>
        </is>
      </c>
      <c r="D1529" s="10" t="n"/>
      <c r="E1529" s="8" t="n"/>
      <c r="F1529" s="9" t="n">
        <v>17601.5</v>
      </c>
      <c r="I1529" s="10" t="inlineStr">
        <is>
          <t>EFECTIVO</t>
        </is>
      </c>
      <c r="J1529" s="5" t="inlineStr">
        <is>
          <t>1180 JAIME RAMIRO CHACON PAREDES</t>
        </is>
      </c>
    </row>
    <row r="1530">
      <c r="A1530" s="5" t="inlineStr">
        <is>
          <t>CCAJ-LP02/62/2023</t>
        </is>
      </c>
      <c r="B1530" s="6" t="n">
        <v>44965.47568143519</v>
      </c>
      <c r="C1530" s="5" t="inlineStr">
        <is>
          <t>3884 RIBANA RUTH REA RUEDA</t>
        </is>
      </c>
      <c r="D1530" s="10" t="n"/>
      <c r="E1530" s="8" t="n"/>
      <c r="F1530" s="9" t="n">
        <v>8429.6</v>
      </c>
      <c r="I1530" s="10" t="inlineStr">
        <is>
          <t>EFECTIVO</t>
        </is>
      </c>
      <c r="J1530" s="5" t="inlineStr">
        <is>
          <t>2309 FERNANDO POMA ESCOBAR</t>
        </is>
      </c>
    </row>
    <row r="1531">
      <c r="A1531" s="5" t="inlineStr">
        <is>
          <t>CCAJ-LP02/62/2023</t>
        </is>
      </c>
      <c r="B1531" s="6" t="n">
        <v>44965.47568143519</v>
      </c>
      <c r="C1531" s="5" t="inlineStr">
        <is>
          <t>3884 RIBANA RUTH REA RUEDA</t>
        </is>
      </c>
      <c r="D1531" s="10" t="n"/>
      <c r="E1531" s="8" t="n"/>
      <c r="F1531" s="9" t="n">
        <v>10316.3</v>
      </c>
      <c r="I1531" s="10" t="inlineStr">
        <is>
          <t>EFECTIVO</t>
        </is>
      </c>
      <c r="J1531" s="5" t="inlineStr">
        <is>
          <t>3052 JUAN JOSE MACHACA TORREZ</t>
        </is>
      </c>
    </row>
    <row r="1532">
      <c r="A1532" s="5" t="inlineStr">
        <is>
          <t>CCAJ-LP02/62/2023</t>
        </is>
      </c>
      <c r="B1532" s="6" t="n">
        <v>44965.47568143519</v>
      </c>
      <c r="C1532" s="5" t="inlineStr">
        <is>
          <t>3884 RIBANA RUTH REA RUEDA</t>
        </is>
      </c>
      <c r="D1532" s="10" t="n"/>
      <c r="E1532" s="8" t="n"/>
      <c r="F1532" s="9" t="n">
        <v>7014.4</v>
      </c>
      <c r="I1532" s="10" t="inlineStr">
        <is>
          <t>EFECTIVO</t>
        </is>
      </c>
      <c r="J1532" s="8" t="inlineStr">
        <is>
          <t>2597 JOSE MAIDANA LP - T02</t>
        </is>
      </c>
    </row>
    <row r="1533">
      <c r="A1533" s="5" t="inlineStr">
        <is>
          <t>CCAJ-LP02/62/2023</t>
        </is>
      </c>
      <c r="B1533" s="6" t="n">
        <v>44965.47568143519</v>
      </c>
      <c r="C1533" s="5" t="inlineStr">
        <is>
          <t>3884 RIBANA RUTH REA RUEDA</t>
        </is>
      </c>
      <c r="D1533" s="10" t="n"/>
      <c r="E1533" s="8" t="n"/>
      <c r="F1533" s="9" t="n">
        <v>5829.9</v>
      </c>
      <c r="I1533" s="10" t="inlineStr">
        <is>
          <t>EFECTIVO</t>
        </is>
      </c>
      <c r="J1533" s="8" t="inlineStr">
        <is>
          <t>2597 JOSE MAIDANA LP - T05</t>
        </is>
      </c>
    </row>
    <row r="1534">
      <c r="A1534" s="11" t="inlineStr">
        <is>
          <t>SAP</t>
        </is>
      </c>
      <c r="B1534" s="3" t="n"/>
      <c r="C1534" s="3" t="n"/>
      <c r="D1534" s="7" t="n"/>
      <c r="E1534" s="8" t="n"/>
      <c r="F1534" s="40">
        <f>SUM(F1521:G1533)</f>
        <v/>
      </c>
      <c r="I1534" s="10" t="n"/>
      <c r="J1534" s="5" t="n"/>
    </row>
    <row r="1535" ht="15.75" customHeight="1">
      <c r="A1535" s="13" t="inlineStr">
        <is>
          <t>FECHA</t>
        </is>
      </c>
      <c r="B1535" s="13" t="inlineStr">
        <is>
          <t>CIERRE DE CAJA</t>
        </is>
      </c>
      <c r="C1535" s="13" t="inlineStr">
        <is>
          <t>IMPORTE</t>
        </is>
      </c>
      <c r="D1535" s="14" t="n">
        <v>112732443</v>
      </c>
      <c r="E1535" s="8" t="n"/>
      <c r="F1535" s="9" t="n"/>
      <c r="I1535" s="10" t="n"/>
      <c r="J1535" s="5" t="n"/>
    </row>
    <row r="1536">
      <c r="A1536" s="5" t="n"/>
      <c r="B1536" s="6" t="n"/>
      <c r="C1536" s="5" t="n"/>
      <c r="D1536" s="7" t="n"/>
      <c r="E1536" s="8" t="n"/>
      <c r="F1536" s="9" t="n"/>
      <c r="I1536" s="10" t="n"/>
      <c r="J1536" s="5" t="n"/>
    </row>
    <row r="1537">
      <c r="A1537" s="5" t="n"/>
      <c r="B1537" s="6" t="n"/>
      <c r="C1537" s="5" t="n"/>
      <c r="D1537" s="7" t="n"/>
      <c r="E1537" s="8" t="n"/>
      <c r="F1537" s="9" t="n"/>
      <c r="I1537" s="10" t="n"/>
      <c r="J1537" s="5" t="n"/>
    </row>
    <row r="1538">
      <c r="A1538" s="5" t="inlineStr">
        <is>
          <t>CCAJ-LP02/63/2023</t>
        </is>
      </c>
      <c r="B1538" s="6" t="n">
        <v>44965.77741961805</v>
      </c>
      <c r="C1538" s="5" t="inlineStr">
        <is>
          <t>3884 RIBANA RUTH REA RUEDA</t>
        </is>
      </c>
      <c r="D1538" s="7" t="n">
        <v>45153149969</v>
      </c>
      <c r="E1538" s="8" t="inlineStr">
        <is>
          <t>BISA-100070022</t>
        </is>
      </c>
      <c r="H1538" s="9" t="n">
        <v>12278.49</v>
      </c>
      <c r="I1538" s="5" t="inlineStr">
        <is>
          <t>DEPÓSITO BANCARIO</t>
        </is>
      </c>
      <c r="J1538" s="5" t="inlineStr">
        <is>
          <t>2464 LUIS FERNANDO GUEVARA PECA</t>
        </is>
      </c>
    </row>
    <row r="1539">
      <c r="A1539" s="5" t="inlineStr">
        <is>
          <t>CCAJ-LP02/63/2023</t>
        </is>
      </c>
      <c r="B1539" s="6" t="n">
        <v>44965.77741961805</v>
      </c>
      <c r="C1539" s="5" t="inlineStr">
        <is>
          <t>3884 RIBANA RUTH REA RUEDA</t>
        </is>
      </c>
      <c r="D1539" s="15" t="n">
        <v>51217585365</v>
      </c>
      <c r="E1539" s="8" t="inlineStr">
        <is>
          <t>BISA-100070022</t>
        </is>
      </c>
      <c r="H1539" s="9" t="n">
        <v>264.04</v>
      </c>
      <c r="I1539" s="5" t="inlineStr">
        <is>
          <t>DEPÓSITO BANCARIO</t>
        </is>
      </c>
      <c r="J1539" s="5" t="inlineStr">
        <is>
          <t>2464 LUIS FERNANDO GUEVARA PECA</t>
        </is>
      </c>
    </row>
    <row r="1540">
      <c r="A1540" s="5" t="inlineStr">
        <is>
          <t>CCAJ-LP02/63/2023</t>
        </is>
      </c>
      <c r="B1540" s="6" t="n">
        <v>44965.77741961805</v>
      </c>
      <c r="C1540" s="5" t="inlineStr">
        <is>
          <t>3884 RIBANA RUTH REA RUEDA</t>
        </is>
      </c>
      <c r="D1540" s="15" t="n">
        <v>512175853651</v>
      </c>
      <c r="E1540" s="8" t="inlineStr">
        <is>
          <t>BISA-100070022</t>
        </is>
      </c>
      <c r="H1540" s="9" t="n">
        <v>174.18</v>
      </c>
      <c r="I1540" s="5" t="inlineStr">
        <is>
          <t>DEPÓSITO BANCARIO</t>
        </is>
      </c>
      <c r="J1540" s="5" t="inlineStr">
        <is>
          <t>2464 LUIS FERNANDO GUEVARA PECA</t>
        </is>
      </c>
    </row>
    <row r="1541">
      <c r="A1541" s="5" t="inlineStr">
        <is>
          <t>CCAJ-LP02/63/2023</t>
        </is>
      </c>
      <c r="B1541" s="6" t="n">
        <v>44965.77741961805</v>
      </c>
      <c r="C1541" s="5" t="inlineStr">
        <is>
          <t>3884 RIBANA RUTH REA RUEDA</t>
        </is>
      </c>
      <c r="D1541" s="15" t="n">
        <v>512175853652</v>
      </c>
      <c r="E1541" s="8" t="inlineStr">
        <is>
          <t>BISA-100070022</t>
        </is>
      </c>
      <c r="H1541" s="9" t="n">
        <v>440.24</v>
      </c>
      <c r="I1541" s="5" t="inlineStr">
        <is>
          <t>DEPÓSITO BANCARIO</t>
        </is>
      </c>
      <c r="J1541" s="5" t="inlineStr">
        <is>
          <t>2464 LUIS FERNANDO GUEVARA PECA</t>
        </is>
      </c>
    </row>
    <row r="1542">
      <c r="A1542" s="5" t="inlineStr">
        <is>
          <t>CCAJ-LP02/63/2023</t>
        </is>
      </c>
      <c r="B1542" s="6" t="n">
        <v>44965.77741961805</v>
      </c>
      <c r="C1542" s="5" t="inlineStr">
        <is>
          <t>3884 RIBANA RUTH REA RUEDA</t>
        </is>
      </c>
      <c r="D1542" s="15" t="n">
        <v>512175853653</v>
      </c>
      <c r="E1542" s="8" t="inlineStr">
        <is>
          <t>BISA-100070022</t>
        </is>
      </c>
      <c r="H1542" s="9" t="n">
        <v>1572.44</v>
      </c>
      <c r="I1542" s="5" t="inlineStr">
        <is>
          <t>DEPÓSITO BANCARIO</t>
        </is>
      </c>
      <c r="J1542" s="5" t="inlineStr">
        <is>
          <t>2464 LUIS FERNANDO GUEVARA PECA</t>
        </is>
      </c>
    </row>
    <row r="1543">
      <c r="A1543" s="5" t="inlineStr">
        <is>
          <t>CCAJ-LP02/63/2023</t>
        </is>
      </c>
      <c r="B1543" s="6" t="n">
        <v>44965.77741961805</v>
      </c>
      <c r="C1543" s="5" t="inlineStr">
        <is>
          <t>3884 RIBANA RUTH REA RUEDA</t>
        </is>
      </c>
      <c r="D1543" s="15" t="n">
        <v>512175853654</v>
      </c>
      <c r="E1543" s="8" t="inlineStr">
        <is>
          <t>BISA-100070022</t>
        </is>
      </c>
      <c r="H1543" s="9" t="n">
        <v>89.86</v>
      </c>
      <c r="I1543" s="5" t="inlineStr">
        <is>
          <t>DEPÓSITO BANCARIO</t>
        </is>
      </c>
      <c r="J1543" s="5" t="inlineStr">
        <is>
          <t>2464 LUIS FERNANDO GUEVARA PECA</t>
        </is>
      </c>
    </row>
    <row r="1544">
      <c r="A1544" s="5" t="inlineStr">
        <is>
          <t>CCAJ-LP02/63/2023</t>
        </is>
      </c>
      <c r="B1544" s="6" t="n">
        <v>44965.77741961805</v>
      </c>
      <c r="C1544" s="5" t="inlineStr">
        <is>
          <t>3884 RIBANA RUTH REA RUEDA</t>
        </is>
      </c>
      <c r="D1544" s="15" t="n">
        <v>512175853655</v>
      </c>
      <c r="E1544" s="8" t="inlineStr">
        <is>
          <t>BISA-100070022</t>
        </is>
      </c>
      <c r="H1544" s="9" t="n">
        <v>130288.48</v>
      </c>
      <c r="I1544" s="5" t="inlineStr">
        <is>
          <t>DEPÓSITO BANCARIO</t>
        </is>
      </c>
      <c r="J1544" s="5" t="inlineStr">
        <is>
          <t>2464 LUIS FERNANDO GUEVARA PECA</t>
        </is>
      </c>
    </row>
    <row r="1545">
      <c r="A1545" s="5" t="inlineStr">
        <is>
          <t>CCAJ-LP02/63/2023</t>
        </is>
      </c>
      <c r="B1545" s="6" t="n">
        <v>44965.77741961805</v>
      </c>
      <c r="C1545" s="5" t="inlineStr">
        <is>
          <t>3884 RIBANA RUTH REA RUEDA</t>
        </is>
      </c>
      <c r="D1545" s="15" t="n">
        <v>512175853656</v>
      </c>
      <c r="E1545" s="8" t="inlineStr">
        <is>
          <t>BISA-100070022</t>
        </is>
      </c>
      <c r="H1545" s="9" t="n">
        <v>1547.6</v>
      </c>
      <c r="I1545" s="5" t="inlineStr">
        <is>
          <t>DEPÓSITO BANCARIO</t>
        </is>
      </c>
      <c r="J1545" s="5" t="inlineStr">
        <is>
          <t>2464 LUIS FERNANDO GUEVARA PECA</t>
        </is>
      </c>
    </row>
    <row r="1546">
      <c r="A1546" s="5" t="inlineStr">
        <is>
          <t>CCAJ-LP02/63/2023</t>
        </is>
      </c>
      <c r="B1546" s="6" t="n">
        <v>44965.77741961805</v>
      </c>
      <c r="C1546" s="5" t="inlineStr">
        <is>
          <t>3884 RIBANA RUTH REA RUEDA</t>
        </is>
      </c>
      <c r="D1546" s="15" t="n">
        <v>51417473978</v>
      </c>
      <c r="E1546" s="8" t="inlineStr">
        <is>
          <t>BISA-100070022</t>
        </is>
      </c>
      <c r="H1546" s="9" t="n">
        <v>183.3</v>
      </c>
      <c r="I1546" s="5" t="inlineStr">
        <is>
          <t>DEPÓSITO BANCARIO</t>
        </is>
      </c>
      <c r="J1546" s="5" t="inlineStr">
        <is>
          <t>2464 LUIS FERNANDO GUEVARA PECA</t>
        </is>
      </c>
    </row>
    <row r="1547">
      <c r="A1547" s="5" t="inlineStr">
        <is>
          <t>CCAJ-LP02/63/2023</t>
        </is>
      </c>
      <c r="B1547" s="6" t="n">
        <v>44965.77741961805</v>
      </c>
      <c r="C1547" s="5" t="inlineStr">
        <is>
          <t>3884 RIBANA RUTH REA RUEDA</t>
        </is>
      </c>
      <c r="D1547" s="15" t="n">
        <v>45173219862</v>
      </c>
      <c r="E1547" s="8" t="inlineStr">
        <is>
          <t>BISA-100070022</t>
        </is>
      </c>
      <c r="H1547" s="9" t="n">
        <v>2136</v>
      </c>
      <c r="I1547" s="5" t="inlineStr">
        <is>
          <t>DEPÓSITO BANCARIO</t>
        </is>
      </c>
      <c r="J1547" s="5" t="inlineStr">
        <is>
          <t>2464 LUIS FERNANDO GUEVARA PECA</t>
        </is>
      </c>
    </row>
    <row r="1548">
      <c r="A1548" s="5" t="inlineStr">
        <is>
          <t>CCAJ-LP02/63/2023</t>
        </is>
      </c>
      <c r="B1548" s="6" t="n">
        <v>44965.77741961805</v>
      </c>
      <c r="C1548" s="5" t="inlineStr">
        <is>
          <t>3884 RIBANA RUTH REA RUEDA</t>
        </is>
      </c>
      <c r="D1548" s="15" t="n">
        <v>51717401557</v>
      </c>
      <c r="E1548" s="8" t="inlineStr">
        <is>
          <t>BISA-100070022</t>
        </is>
      </c>
      <c r="H1548" s="9" t="n">
        <v>1248.24</v>
      </c>
      <c r="I1548" s="5" t="inlineStr">
        <is>
          <t>DEPÓSITO BANCARIO</t>
        </is>
      </c>
      <c r="J1548" s="5" t="inlineStr">
        <is>
          <t>2464 LUIS FERNANDO GUEVARA PECA</t>
        </is>
      </c>
    </row>
    <row r="1549">
      <c r="A1549" s="5" t="inlineStr">
        <is>
          <t>CCAJ-LP02/63/2023</t>
        </is>
      </c>
      <c r="B1549" s="6" t="n">
        <v>44965.77741961805</v>
      </c>
      <c r="C1549" s="5" t="inlineStr">
        <is>
          <t>3884 RIBANA RUTH REA RUEDA</t>
        </is>
      </c>
      <c r="D1549" s="15" t="n">
        <v>45133156980</v>
      </c>
      <c r="E1549" s="8" t="inlineStr">
        <is>
          <t>BISA-100070022</t>
        </is>
      </c>
      <c r="H1549" s="9" t="n">
        <v>9912.4</v>
      </c>
      <c r="I1549" s="5" t="inlineStr">
        <is>
          <t>DEPÓSITO BANCARIO</t>
        </is>
      </c>
      <c r="J1549" s="5" t="inlineStr">
        <is>
          <t>4190 JESUS FELCY MENDOZA CAHUANA</t>
        </is>
      </c>
    </row>
    <row r="1550">
      <c r="A1550" s="5" t="inlineStr">
        <is>
          <t>CCAJ-LP02/63/2023</t>
        </is>
      </c>
      <c r="B1550" s="6" t="n">
        <v>44965.77741961805</v>
      </c>
      <c r="C1550" s="5" t="inlineStr">
        <is>
          <t>3884 RIBANA RUTH REA RUEDA</t>
        </is>
      </c>
      <c r="D1550" s="15" t="n">
        <v>51217597527</v>
      </c>
      <c r="E1550" s="8" t="inlineStr">
        <is>
          <t>BISA-100070022</t>
        </is>
      </c>
      <c r="H1550" s="9" t="n">
        <v>14000</v>
      </c>
      <c r="I1550" s="5" t="inlineStr">
        <is>
          <t>DEPÓSITO BANCARIO</t>
        </is>
      </c>
      <c r="J1550" s="5" t="inlineStr">
        <is>
          <t>4190 JESUS FELCY MENDOZA CAHUANA</t>
        </is>
      </c>
    </row>
    <row r="1551">
      <c r="A1551" s="5" t="inlineStr">
        <is>
          <t>CCAJ-LP02/63/2023</t>
        </is>
      </c>
      <c r="B1551" s="6" t="n">
        <v>44965.77741961805</v>
      </c>
      <c r="C1551" s="5" t="inlineStr">
        <is>
          <t>3884 RIBANA RUTH REA RUEDA</t>
        </is>
      </c>
      <c r="D1551" s="7" t="n">
        <v>141291</v>
      </c>
      <c r="E1551" s="8" t="inlineStr">
        <is>
          <t>BISA-100070022</t>
        </is>
      </c>
      <c r="H1551" s="9" t="n">
        <v>11785.6</v>
      </c>
      <c r="I1551" s="5" t="inlineStr">
        <is>
          <t>DEPÓSITO BANCARIO</t>
        </is>
      </c>
      <c r="J1551" s="8" t="inlineStr">
        <is>
          <t>5103 JOSE LUIS VARGAS SANTOS</t>
        </is>
      </c>
    </row>
    <row r="1552">
      <c r="A1552" s="5" t="inlineStr">
        <is>
          <t>CCAJ-LP02/63/2023</t>
        </is>
      </c>
      <c r="B1552" s="6" t="n">
        <v>44965.77741961805</v>
      </c>
      <c r="C1552" s="5" t="inlineStr">
        <is>
          <t>3884 RIBANA RUTH REA RUEDA</t>
        </is>
      </c>
      <c r="D1552" s="7" t="n">
        <v>141288</v>
      </c>
      <c r="E1552" s="8" t="inlineStr">
        <is>
          <t>BISA-100072017</t>
        </is>
      </c>
      <c r="H1552" s="9" t="n">
        <v>2505.6</v>
      </c>
      <c r="I1552" s="5" t="inlineStr">
        <is>
          <t>DEPÓSITO BANCARIO</t>
        </is>
      </c>
      <c r="J1552" s="8" t="inlineStr">
        <is>
          <t>5103 JOSE LUIS VARGAS SANTOS</t>
        </is>
      </c>
    </row>
    <row r="1553">
      <c r="A1553" s="5" t="inlineStr">
        <is>
          <t>CCAJ-LP02/63/2023</t>
        </is>
      </c>
      <c r="B1553" s="6" t="n">
        <v>44965.77741961805</v>
      </c>
      <c r="C1553" s="5" t="inlineStr">
        <is>
          <t>3884 RIBANA RUTH REA RUEDA</t>
        </is>
      </c>
      <c r="D1553" s="15" t="n">
        <v>51117563177</v>
      </c>
      <c r="E1553" s="8" t="inlineStr">
        <is>
          <t>BISA-100070022</t>
        </is>
      </c>
      <c r="H1553" s="9" t="n">
        <v>170.1</v>
      </c>
      <c r="I1553" s="5" t="inlineStr">
        <is>
          <t>DEPÓSITO BANCARIO</t>
        </is>
      </c>
      <c r="J1553" s="5" t="inlineStr">
        <is>
          <t>2464 LUIS FERNANDO GUEVARA PECA</t>
        </is>
      </c>
    </row>
    <row r="1554">
      <c r="A1554" s="5" t="inlineStr">
        <is>
          <t>CCAJ-LP02/63/2023</t>
        </is>
      </c>
      <c r="B1554" s="6" t="n">
        <v>44965.77741961805</v>
      </c>
      <c r="C1554" s="5" t="inlineStr">
        <is>
          <t>3884 RIBANA RUTH REA RUEDA</t>
        </is>
      </c>
      <c r="D1554" s="15" t="n">
        <v>45153153360</v>
      </c>
      <c r="E1554" s="8" t="inlineStr">
        <is>
          <t>BISA-100070022</t>
        </is>
      </c>
      <c r="H1554" s="9" t="n">
        <v>7013.6</v>
      </c>
      <c r="I1554" s="5" t="inlineStr">
        <is>
          <t>DEPÓSITO BANCARIO</t>
        </is>
      </c>
      <c r="J1554" s="5" t="inlineStr">
        <is>
          <t>2464 LUIS FERNANDO GUEVARA PECA</t>
        </is>
      </c>
    </row>
    <row r="1555">
      <c r="A1555" s="5" t="inlineStr">
        <is>
          <t>CCAJ-LP02/63/2023</t>
        </is>
      </c>
      <c r="B1555" s="6" t="n">
        <v>44965.77741961805</v>
      </c>
      <c r="C1555" s="5" t="inlineStr">
        <is>
          <t>3884 RIBANA RUTH REA RUEDA</t>
        </is>
      </c>
      <c r="D1555" s="15" t="n">
        <v>45153153438</v>
      </c>
      <c r="E1555" s="8" t="inlineStr">
        <is>
          <t>BISA-100070022</t>
        </is>
      </c>
      <c r="H1555" s="9" t="n">
        <v>98.5</v>
      </c>
      <c r="I1555" s="5" t="inlineStr">
        <is>
          <t>DEPÓSITO BANCARIO</t>
        </is>
      </c>
      <c r="J1555" s="5" t="inlineStr">
        <is>
          <t>2464 LUIS FERNANDO GUEVARA PECA</t>
        </is>
      </c>
    </row>
    <row r="1556">
      <c r="A1556" s="5" t="inlineStr">
        <is>
          <t>CCAJ-LP02/63/2023</t>
        </is>
      </c>
      <c r="B1556" s="6" t="n">
        <v>44965.77741961805</v>
      </c>
      <c r="C1556" s="5" t="inlineStr">
        <is>
          <t>3884 RIBANA RUTH REA RUEDA</t>
        </is>
      </c>
      <c r="D1556" s="7" t="n">
        <v>715237</v>
      </c>
      <c r="E1556" s="8" t="inlineStr">
        <is>
          <t>BISA-100070022</t>
        </is>
      </c>
      <c r="H1556" s="9" t="n">
        <v>6727.8</v>
      </c>
      <c r="I1556" s="5" t="inlineStr">
        <is>
          <t>DEPÓSITO BANCARIO</t>
        </is>
      </c>
      <c r="J1556" s="5" t="inlineStr">
        <is>
          <t>4190 JESUS FELCY MENDOZA CAHUANA</t>
        </is>
      </c>
    </row>
    <row r="1557">
      <c r="A1557" s="5" t="inlineStr">
        <is>
          <t>CCAJ-LP02/63/2023</t>
        </is>
      </c>
      <c r="B1557" s="6" t="n">
        <v>44965.77741961805</v>
      </c>
      <c r="C1557" s="5" t="inlineStr">
        <is>
          <t>3884 RIBANA RUTH REA RUEDA</t>
        </is>
      </c>
      <c r="D1557" s="7" t="n">
        <v>715233</v>
      </c>
      <c r="E1557" s="8" t="inlineStr">
        <is>
          <t>BISA-100070022</t>
        </is>
      </c>
      <c r="H1557" s="9" t="n">
        <v>338.7</v>
      </c>
      <c r="I1557" s="5" t="inlineStr">
        <is>
          <t>DEPÓSITO BANCARIO</t>
        </is>
      </c>
      <c r="J1557" s="5" t="inlineStr">
        <is>
          <t>4190 JESUS FELCY MENDOZA CAHUANA</t>
        </is>
      </c>
    </row>
    <row r="1558">
      <c r="A1558" s="5" t="inlineStr">
        <is>
          <t>CCAJ-LP02/63/2023</t>
        </is>
      </c>
      <c r="B1558" s="6" t="n">
        <v>44965.77741961805</v>
      </c>
      <c r="C1558" s="5" t="inlineStr">
        <is>
          <t>3884 RIBANA RUTH REA RUEDA</t>
        </is>
      </c>
      <c r="D1558" s="7" t="n">
        <v>715234</v>
      </c>
      <c r="E1558" s="8" t="inlineStr">
        <is>
          <t>BISA-100070022</t>
        </is>
      </c>
      <c r="H1558" s="9" t="n">
        <v>5467.72</v>
      </c>
      <c r="I1558" s="5" t="inlineStr">
        <is>
          <t>DEPÓSITO BANCARIO</t>
        </is>
      </c>
      <c r="J1558" s="5" t="inlineStr">
        <is>
          <t>4190 JESUS FELCY MENDOZA CAHUANA</t>
        </is>
      </c>
    </row>
    <row r="1559">
      <c r="A1559" s="5" t="inlineStr">
        <is>
          <t>CCAJ-LP02/63/2023</t>
        </is>
      </c>
      <c r="B1559" s="6" t="n">
        <v>44965.77741961805</v>
      </c>
      <c r="C1559" s="5" t="inlineStr">
        <is>
          <t>3884 RIBANA RUTH REA RUEDA</t>
        </is>
      </c>
      <c r="D1559" s="15" t="n">
        <v>51717406999</v>
      </c>
      <c r="E1559" s="8" t="inlineStr">
        <is>
          <t>BISA-100070022</t>
        </is>
      </c>
      <c r="H1559" s="9" t="n">
        <v>1789.59</v>
      </c>
      <c r="I1559" s="5" t="inlineStr">
        <is>
          <t>DEPÓSITO BANCARIO</t>
        </is>
      </c>
      <c r="J1559" s="5" t="inlineStr">
        <is>
          <t>2464 LUIS FERNANDO GUEVARA PECA</t>
        </is>
      </c>
    </row>
    <row r="1560">
      <c r="A1560" s="5" t="inlineStr">
        <is>
          <t>CCAJ-LP02/63/2023</t>
        </is>
      </c>
      <c r="B1560" s="6" t="n">
        <v>44965.77741961805</v>
      </c>
      <c r="C1560" s="5" t="inlineStr">
        <is>
          <t>3884 RIBANA RUTH REA RUEDA</t>
        </is>
      </c>
      <c r="D1560" s="7" t="n">
        <v>165654</v>
      </c>
      <c r="E1560" s="5" t="inlineStr">
        <is>
          <t>MERCANTIL SANTA CRUZ-4010374232</t>
        </is>
      </c>
      <c r="H1560" s="9" t="n">
        <v>13747.7</v>
      </c>
      <c r="I1560" s="5" t="inlineStr">
        <is>
          <t>DEPÓSITO BANCARIO</t>
        </is>
      </c>
      <c r="J1560" s="5" t="inlineStr">
        <is>
          <t>4276 CARLOS MARCELO REQUENA TERAN</t>
        </is>
      </c>
    </row>
    <row r="1561">
      <c r="A1561" s="5" t="inlineStr">
        <is>
          <t>CCAJ-LP02/63/2023</t>
        </is>
      </c>
      <c r="B1561" s="6" t="n">
        <v>44965.77741961805</v>
      </c>
      <c r="C1561" s="5" t="inlineStr">
        <is>
          <t>3884 RIBANA RUTH REA RUEDA</t>
        </is>
      </c>
      <c r="D1561" s="7" t="n">
        <v>292333</v>
      </c>
      <c r="E1561" s="8" t="inlineStr">
        <is>
          <t>BISA-100070022</t>
        </is>
      </c>
      <c r="H1561" s="9" t="n">
        <v>33238.8</v>
      </c>
      <c r="I1561" s="5" t="inlineStr">
        <is>
          <t>DEPÓSITO BANCARIO</t>
        </is>
      </c>
      <c r="J1561" s="5" t="inlineStr">
        <is>
          <t>4276 CARLOS MARCELO REQUENA TERAN</t>
        </is>
      </c>
    </row>
    <row r="1562">
      <c r="A1562" s="5" t="inlineStr">
        <is>
          <t>CCAJ-LP02/63/2023</t>
        </is>
      </c>
      <c r="B1562" s="6" t="n">
        <v>44965.77741961805</v>
      </c>
      <c r="C1562" s="5" t="inlineStr">
        <is>
          <t>3884 RIBANA RUTH REA RUEDA</t>
        </is>
      </c>
      <c r="D1562" s="7" t="n"/>
      <c r="E1562" s="8" t="n"/>
      <c r="F1562" s="9" t="n">
        <v>4595.5</v>
      </c>
      <c r="I1562" s="10" t="inlineStr">
        <is>
          <t>EFECTIVO</t>
        </is>
      </c>
      <c r="J1562" s="5" t="inlineStr">
        <is>
          <t>136 OSCAR REYNALDO LIMACHI SURCO</t>
        </is>
      </c>
    </row>
    <row r="1563">
      <c r="A1563" s="5" t="inlineStr">
        <is>
          <t>CCAJ-LP02/63/2023</t>
        </is>
      </c>
      <c r="B1563" s="6" t="n">
        <v>44965.77741961805</v>
      </c>
      <c r="C1563" s="5" t="inlineStr">
        <is>
          <t>3884 RIBANA RUTH REA RUEDA</t>
        </is>
      </c>
      <c r="D1563" s="7" t="n"/>
      <c r="E1563" s="8" t="n"/>
      <c r="F1563" s="9" t="n">
        <v>9101.5</v>
      </c>
      <c r="I1563" s="10" t="inlineStr">
        <is>
          <t>EFECTIVO</t>
        </is>
      </c>
      <c r="J1563" s="8" t="inlineStr">
        <is>
          <t>2597 JOSE MAIDANA LP - T01</t>
        </is>
      </c>
    </row>
    <row r="1564">
      <c r="A1564" s="5" t="inlineStr">
        <is>
          <t>CCAJ-LP02/63/2023</t>
        </is>
      </c>
      <c r="B1564" s="6" t="n">
        <v>44965.77741961805</v>
      </c>
      <c r="C1564" s="5" t="inlineStr">
        <is>
          <t>3884 RIBANA RUTH REA RUEDA</t>
        </is>
      </c>
      <c r="D1564" s="7" t="n"/>
      <c r="E1564" s="8" t="n"/>
      <c r="F1564" s="9" t="n">
        <v>8674.200000000001</v>
      </c>
      <c r="I1564" s="10" t="inlineStr">
        <is>
          <t>EFECTIVO</t>
        </is>
      </c>
      <c r="J1564" s="8" t="inlineStr">
        <is>
          <t>2597 JOSE MAIDANA LP - T03</t>
        </is>
      </c>
    </row>
    <row r="1565">
      <c r="A1565" s="5" t="inlineStr">
        <is>
          <t>CCAJ-LP02/63/2023</t>
        </is>
      </c>
      <c r="B1565" s="6" t="n">
        <v>44965.77741961805</v>
      </c>
      <c r="C1565" s="5" t="inlineStr">
        <is>
          <t>3884 RIBANA RUTH REA RUEDA</t>
        </is>
      </c>
      <c r="D1565" s="7" t="n"/>
      <c r="E1565" s="8" t="n"/>
      <c r="F1565" s="9" t="n">
        <v>6789.5</v>
      </c>
      <c r="I1565" s="10" t="inlineStr">
        <is>
          <t>EFECTIVO</t>
        </is>
      </c>
      <c r="J1565" s="8" t="inlineStr">
        <is>
          <t>2597 JOSE MAIDANA LP - T04</t>
        </is>
      </c>
    </row>
    <row r="1566">
      <c r="A1566" s="5" t="inlineStr">
        <is>
          <t>CCAJ-LP02/63/2023</t>
        </is>
      </c>
      <c r="B1566" s="6" t="n">
        <v>44965.77741961805</v>
      </c>
      <c r="C1566" s="5" t="inlineStr">
        <is>
          <t>3884 RIBANA RUTH REA RUEDA</t>
        </is>
      </c>
      <c r="D1566" s="7" t="n"/>
      <c r="E1566" s="8" t="n"/>
      <c r="F1566" s="9" t="n">
        <v>10233.1</v>
      </c>
      <c r="I1566" s="10" t="inlineStr">
        <is>
          <t>EFECTIVO</t>
        </is>
      </c>
      <c r="J1566" s="8" t="inlineStr">
        <is>
          <t>2597 JOSE MAIDANA LP - T05</t>
        </is>
      </c>
    </row>
    <row r="1567">
      <c r="A1567" s="11" t="inlineStr">
        <is>
          <t>SAP</t>
        </is>
      </c>
      <c r="B1567" s="3" t="n"/>
      <c r="C1567" s="3" t="n"/>
      <c r="D1567" s="7" t="n"/>
      <c r="E1567" s="8" t="n"/>
      <c r="F1567" s="40">
        <f>SUM(F1538:G1566)</f>
        <v/>
      </c>
      <c r="I1567" s="10" t="n"/>
      <c r="J1567" s="5" t="n"/>
    </row>
    <row r="1568" ht="15.75" customHeight="1">
      <c r="A1568" s="13" t="inlineStr">
        <is>
          <t>FECHA</t>
        </is>
      </c>
      <c r="B1568" s="13" t="inlineStr">
        <is>
          <t>CIERRE DE CAJA</t>
        </is>
      </c>
      <c r="C1568" s="13" t="inlineStr">
        <is>
          <t>IMPORTE</t>
        </is>
      </c>
      <c r="D1568" s="14" t="n">
        <v>112734017</v>
      </c>
      <c r="E1568" s="8" t="n"/>
      <c r="F1568" s="9" t="n"/>
      <c r="I1568" s="10" t="n"/>
      <c r="J1568" s="5" t="n"/>
    </row>
    <row r="1569"/>
    <row r="1570"/>
    <row r="1571">
      <c r="A1571" s="1" t="inlineStr">
        <is>
          <t>Cierre Caja</t>
        </is>
      </c>
      <c r="B1571" s="2" t="n"/>
      <c r="C1571" s="2" t="n"/>
      <c r="D1571" s="2" t="n"/>
      <c r="E1571" s="2" t="n"/>
      <c r="F1571" s="2" t="n"/>
      <c r="G1571" s="2" t="n"/>
      <c r="H1571" s="2" t="n"/>
      <c r="I1571" s="2" t="n"/>
      <c r="J1571" s="2" t="n"/>
    </row>
    <row r="1572">
      <c r="A1572" s="3" t="inlineStr">
        <is>
          <t>Del 09/02/2023</t>
        </is>
      </c>
      <c r="B1572" s="2" t="n"/>
      <c r="C1572" s="2" t="n"/>
      <c r="D1572" s="2" t="n"/>
      <c r="E1572" s="2" t="n"/>
      <c r="F1572" s="2" t="n"/>
      <c r="G1572" s="2" t="n"/>
      <c r="H1572" s="2" t="n"/>
      <c r="I1572" s="2" t="n"/>
      <c r="J1572" s="2" t="n"/>
    </row>
    <row r="1573">
      <c r="A1573" s="74" t="inlineStr">
        <is>
          <t>Cierre Caja</t>
        </is>
      </c>
      <c r="B1573" s="74" t="inlineStr">
        <is>
          <t>Fecha</t>
        </is>
      </c>
      <c r="C1573" s="74" t="inlineStr">
        <is>
          <t>Cajero</t>
        </is>
      </c>
      <c r="D1573" s="74" t="inlineStr">
        <is>
          <t>Nro Voucher</t>
        </is>
      </c>
      <c r="E1573" s="74" t="inlineStr">
        <is>
          <t>Nro Cuenta</t>
        </is>
      </c>
      <c r="F1573" s="74" t="inlineStr">
        <is>
          <t>Tipo Ingreso</t>
        </is>
      </c>
      <c r="G1573" s="75" t="n"/>
      <c r="H1573" s="76" t="n"/>
      <c r="I1573" s="74" t="inlineStr">
        <is>
          <t>TIPO DE INGRESO</t>
        </is>
      </c>
      <c r="J1573" s="74" t="inlineStr">
        <is>
          <t>Cobrador</t>
        </is>
      </c>
    </row>
    <row r="1574">
      <c r="A1574" s="77" t="n"/>
      <c r="B1574" s="77" t="n"/>
      <c r="C1574" s="77" t="n"/>
      <c r="D1574" s="77" t="n"/>
      <c r="E1574" s="77" t="n"/>
      <c r="F1574" s="4" t="inlineStr">
        <is>
          <t>EFECTIVO</t>
        </is>
      </c>
      <c r="G1574" s="4" t="inlineStr">
        <is>
          <t>CHEQUE</t>
        </is>
      </c>
      <c r="H1574" s="4" t="inlineStr">
        <is>
          <t>TRANSFERENCIA</t>
        </is>
      </c>
      <c r="I1574" s="77" t="n"/>
      <c r="J1574" s="77" t="n"/>
    </row>
    <row r="1575">
      <c r="A1575" s="5" t="inlineStr">
        <is>
          <t>CCAJ-LP02/64/2023</t>
        </is>
      </c>
      <c r="B1575" s="6" t="n">
        <v>44966.49978509259</v>
      </c>
      <c r="C1575" s="5" t="inlineStr">
        <is>
          <t>3884 RIBANA RUTH REA RUEDA</t>
        </is>
      </c>
      <c r="D1575" s="10" t="n"/>
      <c r="E1575" s="8" t="n"/>
      <c r="F1575" s="9" t="n">
        <v>6827.8</v>
      </c>
      <c r="I1575" s="10" t="inlineStr">
        <is>
          <t>EFECTIVO</t>
        </is>
      </c>
      <c r="J1575" s="5" t="inlineStr">
        <is>
          <t>266 SANTIAGO MACHACA CALCINA</t>
        </is>
      </c>
    </row>
    <row r="1576">
      <c r="A1576" s="5" t="inlineStr">
        <is>
          <t>CCAJ-LP02/64/2023</t>
        </is>
      </c>
      <c r="B1576" s="6" t="n">
        <v>44966.49978509259</v>
      </c>
      <c r="C1576" s="5" t="inlineStr">
        <is>
          <t>3884 RIBANA RUTH REA RUEDA</t>
        </is>
      </c>
      <c r="D1576" s="10" t="n"/>
      <c r="E1576" s="8" t="n"/>
      <c r="F1576" s="9" t="n">
        <v>17618.6</v>
      </c>
      <c r="I1576" s="10" t="inlineStr">
        <is>
          <t>EFECTIVO</t>
        </is>
      </c>
      <c r="J1576" s="5" t="inlineStr">
        <is>
          <t>331 CARLOS ALFREDO GUTIERREZ HUANCA</t>
        </is>
      </c>
    </row>
    <row r="1577">
      <c r="A1577" s="5" t="inlineStr">
        <is>
          <t>CCAJ-LP02/64/2023</t>
        </is>
      </c>
      <c r="B1577" s="6" t="n">
        <v>44966.49978509259</v>
      </c>
      <c r="C1577" s="5" t="inlineStr">
        <is>
          <t>3884 RIBANA RUTH REA RUEDA</t>
        </is>
      </c>
      <c r="D1577" s="10" t="n"/>
      <c r="E1577" s="8" t="n"/>
      <c r="F1577" s="9" t="n">
        <v>12245.2</v>
      </c>
      <c r="I1577" s="10" t="inlineStr">
        <is>
          <t>EFECTIVO</t>
        </is>
      </c>
      <c r="J1577" s="5" t="inlineStr">
        <is>
          <t>584 FREDDY FEDERICO FLORES MARIN</t>
        </is>
      </c>
    </row>
    <row r="1578">
      <c r="A1578" s="5" t="inlineStr">
        <is>
          <t>CCAJ-LP02/64/2023</t>
        </is>
      </c>
      <c r="B1578" s="6" t="n">
        <v>44966.49978509259</v>
      </c>
      <c r="C1578" s="5" t="inlineStr">
        <is>
          <t>3884 RIBANA RUTH REA RUEDA</t>
        </is>
      </c>
      <c r="D1578" s="10" t="n"/>
      <c r="E1578" s="8" t="n"/>
      <c r="F1578" s="9" t="n">
        <v>497.5</v>
      </c>
      <c r="I1578" s="10" t="inlineStr">
        <is>
          <t>EFECTIVO</t>
        </is>
      </c>
      <c r="J1578" s="5" t="inlineStr">
        <is>
          <t>667 WILLIAMS EDSON SANCHEZ SILVA</t>
        </is>
      </c>
    </row>
    <row r="1579">
      <c r="A1579" s="5" t="inlineStr">
        <is>
          <t>CCAJ-LP02/64/2023</t>
        </is>
      </c>
      <c r="B1579" s="6" t="n">
        <v>44966.49978509259</v>
      </c>
      <c r="C1579" s="5" t="inlineStr">
        <is>
          <t>3884 RIBANA RUTH REA RUEDA</t>
        </is>
      </c>
      <c r="D1579" s="10" t="n"/>
      <c r="E1579" s="8" t="n"/>
      <c r="F1579" s="9" t="n">
        <v>9222.1</v>
      </c>
      <c r="I1579" s="10" t="inlineStr">
        <is>
          <t>EFECTIVO</t>
        </is>
      </c>
      <c r="J1579" s="5" t="inlineStr">
        <is>
          <t>883 FRANKLIN CARDOZO RIVERA</t>
        </is>
      </c>
    </row>
    <row r="1580">
      <c r="A1580" s="5" t="inlineStr">
        <is>
          <t>CCAJ-LP02/64/2023</t>
        </is>
      </c>
      <c r="B1580" s="6" t="n">
        <v>44966.49978509259</v>
      </c>
      <c r="C1580" s="5" t="inlineStr">
        <is>
          <t>3884 RIBANA RUTH REA RUEDA</t>
        </is>
      </c>
      <c r="D1580" s="10" t="n"/>
      <c r="E1580" s="8" t="n"/>
      <c r="F1580" s="9" t="n">
        <v>14515.8</v>
      </c>
      <c r="I1580" s="10" t="inlineStr">
        <is>
          <t>EFECTIVO</t>
        </is>
      </c>
      <c r="J1580" s="5" t="inlineStr">
        <is>
          <t>1116 VLADIMIR FRANZ ATAHUACHI RODRIGUEZ</t>
        </is>
      </c>
    </row>
    <row r="1581">
      <c r="A1581" s="5" t="inlineStr">
        <is>
          <t>CCAJ-LP02/64/2023</t>
        </is>
      </c>
      <c r="B1581" s="6" t="n">
        <v>44966.49978509259</v>
      </c>
      <c r="C1581" s="5" t="inlineStr">
        <is>
          <t>3884 RIBANA RUTH REA RUEDA</t>
        </is>
      </c>
      <c r="D1581" s="10" t="n"/>
      <c r="E1581" s="8" t="n"/>
      <c r="F1581" s="9" t="n">
        <v>18342.6</v>
      </c>
      <c r="I1581" s="10" t="inlineStr">
        <is>
          <t>EFECTIVO</t>
        </is>
      </c>
      <c r="J1581" s="5" t="inlineStr">
        <is>
          <t>1180 JAIME RAMIRO CHACON PAREDES</t>
        </is>
      </c>
    </row>
    <row r="1582">
      <c r="A1582" s="5" t="inlineStr">
        <is>
          <t>CCAJ-LP02/64/2023</t>
        </is>
      </c>
      <c r="B1582" s="6" t="n">
        <v>44966.49978509259</v>
      </c>
      <c r="C1582" s="5" t="inlineStr">
        <is>
          <t>3884 RIBANA RUTH REA RUEDA</t>
        </is>
      </c>
      <c r="D1582" s="10" t="n"/>
      <c r="E1582" s="8" t="n"/>
      <c r="F1582" s="9" t="n">
        <v>9460.4</v>
      </c>
      <c r="I1582" s="10" t="inlineStr">
        <is>
          <t>EFECTIVO</t>
        </is>
      </c>
      <c r="J1582" s="5" t="inlineStr">
        <is>
          <t>3052 JUAN JOSE MACHACA TORREZ</t>
        </is>
      </c>
    </row>
    <row r="1583">
      <c r="A1583" s="5" t="inlineStr">
        <is>
          <t>CCAJ-LP02/64/2023</t>
        </is>
      </c>
      <c r="B1583" s="6" t="n">
        <v>44966.49978509259</v>
      </c>
      <c r="C1583" s="5" t="inlineStr">
        <is>
          <t>3884 RIBANA RUTH REA RUEDA</t>
        </is>
      </c>
      <c r="D1583" s="10" t="n"/>
      <c r="E1583" s="8" t="n"/>
      <c r="F1583" s="9" t="n">
        <v>10860.3</v>
      </c>
      <c r="I1583" s="10" t="inlineStr">
        <is>
          <t>EFECTIVO</t>
        </is>
      </c>
      <c r="J1583" s="8" t="inlineStr">
        <is>
          <t>2597 JOSE MAIDANA LP - T01</t>
        </is>
      </c>
    </row>
    <row r="1584">
      <c r="A1584" s="5" t="inlineStr">
        <is>
          <t>CCAJ-LP02/64/2023</t>
        </is>
      </c>
      <c r="B1584" s="6" t="n">
        <v>44966.49978509259</v>
      </c>
      <c r="C1584" s="5" t="inlineStr">
        <is>
          <t>3884 RIBANA RUTH REA RUEDA</t>
        </is>
      </c>
      <c r="D1584" s="10" t="n"/>
      <c r="E1584" s="8" t="n"/>
      <c r="F1584" s="9" t="n">
        <v>10199.2</v>
      </c>
      <c r="I1584" s="10" t="inlineStr">
        <is>
          <t>EFECTIVO</t>
        </is>
      </c>
      <c r="J1584" s="8" t="inlineStr">
        <is>
          <t>2597 JOSE MAIDANA LP - T02</t>
        </is>
      </c>
    </row>
    <row r="1585">
      <c r="A1585" s="5" t="inlineStr">
        <is>
          <t>CCAJ-LP02/64/2023</t>
        </is>
      </c>
      <c r="B1585" s="6" t="n">
        <v>44966.49978509259</v>
      </c>
      <c r="C1585" s="5" t="inlineStr">
        <is>
          <t>3884 RIBANA RUTH REA RUEDA</t>
        </is>
      </c>
      <c r="D1585" s="10" t="n"/>
      <c r="E1585" s="8" t="n"/>
      <c r="F1585" s="9" t="n">
        <v>10803.1</v>
      </c>
      <c r="I1585" s="10" t="inlineStr">
        <is>
          <t>EFECTIVO</t>
        </is>
      </c>
      <c r="J1585" s="8" t="inlineStr">
        <is>
          <t>2597 JOSE MAIDANA LP - T03</t>
        </is>
      </c>
    </row>
    <row r="1586">
      <c r="A1586" s="5" t="inlineStr">
        <is>
          <t>CCAJ-LP02/64/2023</t>
        </is>
      </c>
      <c r="B1586" s="6" t="n">
        <v>44966.49978509259</v>
      </c>
      <c r="C1586" s="5" t="inlineStr">
        <is>
          <t>3884 RIBANA RUTH REA RUEDA</t>
        </is>
      </c>
      <c r="D1586" s="10" t="n"/>
      <c r="E1586" s="8" t="n"/>
      <c r="F1586" s="9" t="n">
        <v>10128.5</v>
      </c>
      <c r="I1586" s="10" t="inlineStr">
        <is>
          <t>EFECTIVO</t>
        </is>
      </c>
      <c r="J1586" s="8" t="inlineStr">
        <is>
          <t>2597 JOSE MAIDANA LP - T04</t>
        </is>
      </c>
    </row>
    <row r="1587">
      <c r="A1587" s="11" t="inlineStr">
        <is>
          <t>SAP</t>
        </is>
      </c>
      <c r="B1587" s="3" t="n"/>
      <c r="C1587" s="3" t="n"/>
      <c r="D1587" s="7" t="n"/>
      <c r="E1587" s="8" t="n"/>
      <c r="F1587" s="31">
        <f>SUM(F1575:G1586)</f>
        <v/>
      </c>
      <c r="G1587" s="9" t="n"/>
      <c r="I1587" s="10" t="n"/>
      <c r="J1587" s="8" t="n"/>
    </row>
    <row r="1588" ht="15.75" customHeight="1">
      <c r="A1588" s="13" t="inlineStr">
        <is>
          <t>FECHA</t>
        </is>
      </c>
      <c r="B1588" s="13" t="inlineStr">
        <is>
          <t>CIERRE DE CAJA</t>
        </is>
      </c>
      <c r="C1588" s="13" t="inlineStr">
        <is>
          <t>IMPORTE</t>
        </is>
      </c>
      <c r="D1588" s="14" t="n">
        <v>112734018</v>
      </c>
      <c r="E1588" s="8" t="n"/>
      <c r="G1588" s="9" t="n"/>
      <c r="I1588" s="10" t="n"/>
      <c r="J1588" s="8" t="n"/>
    </row>
    <row r="1589">
      <c r="A1589" s="5" t="n"/>
      <c r="B1589" s="6" t="n"/>
      <c r="C1589" s="5" t="n"/>
      <c r="D1589" s="7" t="n"/>
      <c r="E1589" s="8" t="n"/>
      <c r="G1589" s="9" t="n"/>
      <c r="I1589" s="10" t="n"/>
      <c r="J1589" s="8" t="n"/>
    </row>
    <row r="1590">
      <c r="A1590" s="5" t="n"/>
      <c r="B1590" s="6" t="n"/>
      <c r="C1590" s="5" t="n"/>
      <c r="D1590" s="7" t="n"/>
      <c r="E1590" s="8" t="n"/>
      <c r="G1590" s="9" t="n"/>
      <c r="I1590" s="10" t="n"/>
      <c r="J1590" s="8" t="n"/>
    </row>
    <row r="1591">
      <c r="A1591" s="5" t="inlineStr">
        <is>
          <t>CCAJ-LP02/65/2023</t>
        </is>
      </c>
      <c r="B1591" s="6" t="n">
        <v>44966.7792984375</v>
      </c>
      <c r="C1591" s="5" t="inlineStr">
        <is>
          <t>3884 RIBANA RUTH REA RUEDA</t>
        </is>
      </c>
      <c r="D1591" s="7" t="n"/>
      <c r="E1591" s="8" t="n"/>
      <c r="G1591" s="9" t="n">
        <v>6009.53</v>
      </c>
      <c r="I1591" s="10" t="inlineStr">
        <is>
          <t>CHEQUE</t>
        </is>
      </c>
      <c r="J1591" s="5" t="inlineStr">
        <is>
          <t>4190 JESUS FELCY MENDOZA CAHUANA</t>
        </is>
      </c>
    </row>
    <row r="1592">
      <c r="A1592" s="5" t="inlineStr">
        <is>
          <t>CCAJ-LP02/65/2023</t>
        </is>
      </c>
      <c r="B1592" s="6" t="n">
        <v>44966.7792984375</v>
      </c>
      <c r="C1592" s="5" t="inlineStr">
        <is>
          <t>3884 RIBANA RUTH REA RUEDA</t>
        </is>
      </c>
      <c r="D1592" s="15" t="n">
        <v>11770785349</v>
      </c>
      <c r="E1592" s="8" t="inlineStr">
        <is>
          <t>BISA-100070022</t>
        </is>
      </c>
      <c r="H1592" s="9" t="n">
        <v>951.37</v>
      </c>
      <c r="I1592" s="5" t="inlineStr">
        <is>
          <t>DEPÓSITO BANCARIO</t>
        </is>
      </c>
      <c r="J1592" s="5" t="inlineStr">
        <is>
          <t>4190 JESUS FELCY MENDOZA CAHUANA</t>
        </is>
      </c>
    </row>
    <row r="1593">
      <c r="A1593" s="5" t="inlineStr">
        <is>
          <t>CCAJ-LP02/65/2023</t>
        </is>
      </c>
      <c r="B1593" s="6" t="n">
        <v>44966.7792984375</v>
      </c>
      <c r="C1593" s="5" t="inlineStr">
        <is>
          <t>3884 RIBANA RUTH REA RUEDA</t>
        </is>
      </c>
      <c r="D1593" s="7" t="n">
        <v>241745</v>
      </c>
      <c r="E1593" s="8" t="inlineStr">
        <is>
          <t>BISA-100070022</t>
        </is>
      </c>
      <c r="H1593" s="9" t="n">
        <v>25535.2</v>
      </c>
      <c r="I1593" s="5" t="inlineStr">
        <is>
          <t>DEPÓSITO BANCARIO</t>
        </is>
      </c>
      <c r="J1593" s="8" t="inlineStr">
        <is>
          <t>5103 JOSE LUIS VARGAS SANTOS</t>
        </is>
      </c>
    </row>
    <row r="1594">
      <c r="A1594" s="5" t="inlineStr">
        <is>
          <t>CCAJ-LP02/65/2023</t>
        </is>
      </c>
      <c r="B1594" s="6" t="n">
        <v>44966.7792984375</v>
      </c>
      <c r="C1594" s="5" t="inlineStr">
        <is>
          <t>3884 RIBANA RUTH REA RUEDA</t>
        </is>
      </c>
      <c r="D1594" s="15" t="n">
        <v>45163250789</v>
      </c>
      <c r="E1594" s="8" t="inlineStr">
        <is>
          <t>BISA-100070022</t>
        </is>
      </c>
      <c r="H1594" s="9" t="n">
        <v>87.69</v>
      </c>
      <c r="I1594" s="5" t="inlineStr">
        <is>
          <t>DEPÓSITO BANCARIO</t>
        </is>
      </c>
      <c r="J1594" s="5" t="inlineStr">
        <is>
          <t>2464 LUIS FERNANDO GUEVARA PECA</t>
        </is>
      </c>
    </row>
    <row r="1595">
      <c r="A1595" s="5" t="inlineStr">
        <is>
          <t>CCAJ-LP02/65/2023</t>
        </is>
      </c>
      <c r="B1595" s="6" t="n">
        <v>44966.7792984375</v>
      </c>
      <c r="C1595" s="5" t="inlineStr">
        <is>
          <t>3884 RIBANA RUTH REA RUEDA</t>
        </is>
      </c>
      <c r="D1595" s="15" t="n">
        <v>45133163018</v>
      </c>
      <c r="E1595" s="8" t="inlineStr">
        <is>
          <t>BISA-100070022</t>
        </is>
      </c>
      <c r="H1595" s="9" t="n">
        <v>83.5</v>
      </c>
      <c r="I1595" s="5" t="inlineStr">
        <is>
          <t>DEPÓSITO BANCARIO</t>
        </is>
      </c>
      <c r="J1595" s="5" t="inlineStr">
        <is>
          <t>2464 LUIS FERNANDO GUEVARA PECA</t>
        </is>
      </c>
    </row>
    <row r="1596">
      <c r="A1596" s="5" t="inlineStr">
        <is>
          <t>CCAJ-LP02/65/2023</t>
        </is>
      </c>
      <c r="B1596" s="6" t="n">
        <v>44966.7792984375</v>
      </c>
      <c r="C1596" s="5" t="inlineStr">
        <is>
          <t>3884 RIBANA RUTH REA RUEDA</t>
        </is>
      </c>
      <c r="D1596" s="15" t="n">
        <v>45113310021</v>
      </c>
      <c r="E1596" s="8" t="inlineStr">
        <is>
          <t>BISA-100070022</t>
        </is>
      </c>
      <c r="H1596" s="9" t="n">
        <v>180.33</v>
      </c>
      <c r="I1596" s="5" t="inlineStr">
        <is>
          <t>DEPÓSITO BANCARIO</t>
        </is>
      </c>
      <c r="J1596" s="5" t="inlineStr">
        <is>
          <t>2464 LUIS FERNANDO GUEVARA PECA</t>
        </is>
      </c>
    </row>
    <row r="1597">
      <c r="A1597" s="5" t="inlineStr">
        <is>
          <t>CCAJ-LP02/65/2023</t>
        </is>
      </c>
      <c r="B1597" s="6" t="n">
        <v>44966.7792984375</v>
      </c>
      <c r="C1597" s="5" t="inlineStr">
        <is>
          <t>3884 RIBANA RUTH REA RUEDA</t>
        </is>
      </c>
      <c r="D1597" s="15" t="n">
        <v>45163247726</v>
      </c>
      <c r="E1597" s="8" t="inlineStr">
        <is>
          <t>BISA-100070022</t>
        </is>
      </c>
      <c r="H1597" s="9" t="n">
        <v>521.1</v>
      </c>
      <c r="I1597" s="5" t="inlineStr">
        <is>
          <t>DEPÓSITO BANCARIO</t>
        </is>
      </c>
      <c r="J1597" s="5" t="inlineStr">
        <is>
          <t>2464 LUIS FERNANDO GUEVARA PECA</t>
        </is>
      </c>
    </row>
    <row r="1598">
      <c r="A1598" s="5" t="inlineStr">
        <is>
          <t>CCAJ-LP02/65/2023</t>
        </is>
      </c>
      <c r="B1598" s="6" t="n">
        <v>44966.7792984375</v>
      </c>
      <c r="C1598" s="5" t="inlineStr">
        <is>
          <t>3884 RIBANA RUTH REA RUEDA</t>
        </is>
      </c>
      <c r="D1598" s="15" t="n">
        <v>45153157635</v>
      </c>
      <c r="E1598" s="8" t="inlineStr">
        <is>
          <t>BISA-100070022</t>
        </is>
      </c>
      <c r="H1598" s="9" t="n">
        <v>908.76</v>
      </c>
      <c r="I1598" s="5" t="inlineStr">
        <is>
          <t>DEPÓSITO BANCARIO</t>
        </is>
      </c>
      <c r="J1598" s="5" t="inlineStr">
        <is>
          <t>2464 LUIS FERNANDO GUEVARA PECA</t>
        </is>
      </c>
    </row>
    <row r="1599">
      <c r="A1599" s="5" t="inlineStr">
        <is>
          <t>CCAJ-LP02/65/2023</t>
        </is>
      </c>
      <c r="B1599" s="6" t="n">
        <v>44966.7792984375</v>
      </c>
      <c r="C1599" s="5" t="inlineStr">
        <is>
          <t>3884 RIBANA RUTH REA RUEDA</t>
        </is>
      </c>
      <c r="D1599" s="15" t="n">
        <v>45173223419</v>
      </c>
      <c r="E1599" s="8" t="inlineStr">
        <is>
          <t>BISA-100070022</t>
        </is>
      </c>
      <c r="H1599" s="9" t="n">
        <v>570.63</v>
      </c>
      <c r="I1599" s="5" t="inlineStr">
        <is>
          <t>DEPÓSITO BANCARIO</t>
        </is>
      </c>
      <c r="J1599" s="5" t="inlineStr">
        <is>
          <t>2464 LUIS FERNANDO GUEVARA PECA</t>
        </is>
      </c>
    </row>
    <row r="1600">
      <c r="A1600" s="5" t="inlineStr">
        <is>
          <t>CCAJ-LP02/65/2023</t>
        </is>
      </c>
      <c r="B1600" s="6" t="n">
        <v>44966.7792984375</v>
      </c>
      <c r="C1600" s="5" t="inlineStr">
        <is>
          <t>3884 RIBANA RUTH REA RUEDA</t>
        </is>
      </c>
      <c r="D1600" s="7" t="n">
        <v>112039</v>
      </c>
      <c r="E1600" s="8" t="inlineStr">
        <is>
          <t>BISA-100070022</t>
        </is>
      </c>
      <c r="H1600" s="9" t="n">
        <v>6218.2</v>
      </c>
      <c r="I1600" s="5" t="inlineStr">
        <is>
          <t>DEPÓSITO BANCARIO</t>
        </is>
      </c>
      <c r="J1600" s="5" t="inlineStr">
        <is>
          <t>4190 JESUS FELCY MENDOZA CAHUANA</t>
        </is>
      </c>
    </row>
    <row r="1601">
      <c r="A1601" s="5" t="inlineStr">
        <is>
          <t>CCAJ-LP02/65/2023</t>
        </is>
      </c>
      <c r="B1601" s="6" t="n">
        <v>44966.7792984375</v>
      </c>
      <c r="C1601" s="5" t="inlineStr">
        <is>
          <t>3884 RIBANA RUTH REA RUEDA</t>
        </is>
      </c>
      <c r="D1601" s="7" t="n">
        <v>112032</v>
      </c>
      <c r="E1601" s="8" t="inlineStr">
        <is>
          <t>BISA-100070022</t>
        </is>
      </c>
      <c r="H1601" s="9" t="n">
        <v>943.88</v>
      </c>
      <c r="I1601" s="5" t="inlineStr">
        <is>
          <t>DEPÓSITO BANCARIO</t>
        </is>
      </c>
      <c r="J1601" s="5" t="inlineStr">
        <is>
          <t>4190 JESUS FELCY MENDOZA CAHUANA</t>
        </is>
      </c>
    </row>
    <row r="1602">
      <c r="A1602" s="5" t="inlineStr">
        <is>
          <t>CCAJ-LP02/65/2023</t>
        </is>
      </c>
      <c r="B1602" s="6" t="n">
        <v>44966.7792984375</v>
      </c>
      <c r="C1602" s="5" t="inlineStr">
        <is>
          <t>3884 RIBANA RUTH REA RUEDA</t>
        </is>
      </c>
      <c r="D1602" s="7" t="n">
        <v>112035</v>
      </c>
      <c r="E1602" s="8" t="inlineStr">
        <is>
          <t>BISA-100070022</t>
        </is>
      </c>
      <c r="H1602" s="9" t="n">
        <v>16543.43</v>
      </c>
      <c r="I1602" s="5" t="inlineStr">
        <is>
          <t>DEPÓSITO BANCARIO</t>
        </is>
      </c>
      <c r="J1602" s="5" t="inlineStr">
        <is>
          <t>4190 JESUS FELCY MENDOZA CAHUANA</t>
        </is>
      </c>
    </row>
    <row r="1603">
      <c r="A1603" s="5" t="inlineStr">
        <is>
          <t>CCAJ-LP02/65/2023</t>
        </is>
      </c>
      <c r="B1603" s="6" t="n">
        <v>44966.7792984375</v>
      </c>
      <c r="C1603" s="5" t="inlineStr">
        <is>
          <t>3884 RIBANA RUTH REA RUEDA</t>
        </is>
      </c>
      <c r="D1603" s="7" t="n">
        <v>112036</v>
      </c>
      <c r="E1603" s="8" t="inlineStr">
        <is>
          <t>BISA-100070022</t>
        </is>
      </c>
      <c r="H1603" s="9" t="n">
        <v>656.6</v>
      </c>
      <c r="I1603" s="5" t="inlineStr">
        <is>
          <t>DEPÓSITO BANCARIO</t>
        </is>
      </c>
      <c r="J1603" s="5" t="inlineStr">
        <is>
          <t>4190 JESUS FELCY MENDOZA CAHUANA</t>
        </is>
      </c>
    </row>
    <row r="1604">
      <c r="A1604" s="5" t="inlineStr">
        <is>
          <t>CCAJ-LP02/65/2023</t>
        </is>
      </c>
      <c r="B1604" s="6" t="n">
        <v>44966.7792984375</v>
      </c>
      <c r="C1604" s="5" t="inlineStr">
        <is>
          <t>3884 RIBANA RUTH REA RUEDA</t>
        </is>
      </c>
      <c r="D1604" s="7" t="n">
        <v>112037</v>
      </c>
      <c r="E1604" s="8" t="inlineStr">
        <is>
          <t>BISA-100070022</t>
        </is>
      </c>
      <c r="H1604" s="9" t="n">
        <v>1871</v>
      </c>
      <c r="I1604" s="5" t="inlineStr">
        <is>
          <t>DEPÓSITO BANCARIO</t>
        </is>
      </c>
      <c r="J1604" s="5" t="inlineStr">
        <is>
          <t>4190 JESUS FELCY MENDOZA CAHUANA</t>
        </is>
      </c>
    </row>
    <row r="1605">
      <c r="A1605" s="5" t="inlineStr">
        <is>
          <t>CCAJ-LP02/65/2023</t>
        </is>
      </c>
      <c r="B1605" s="6" t="n">
        <v>44966.7792984375</v>
      </c>
      <c r="C1605" s="5" t="inlineStr">
        <is>
          <t>3884 RIBANA RUTH REA RUEDA</t>
        </is>
      </c>
      <c r="D1605" s="15" t="n">
        <v>45123295304</v>
      </c>
      <c r="E1605" s="8" t="inlineStr">
        <is>
          <t>BISA-100070022</t>
        </is>
      </c>
      <c r="H1605" s="9" t="n">
        <v>570.63</v>
      </c>
      <c r="I1605" s="5" t="inlineStr">
        <is>
          <t>DEPÓSITO BANCARIO</t>
        </is>
      </c>
      <c r="J1605" s="5" t="inlineStr">
        <is>
          <t>2464 LUIS FERNANDO GUEVARA PECA</t>
        </is>
      </c>
    </row>
    <row r="1606">
      <c r="A1606" s="5" t="inlineStr">
        <is>
          <t>CCAJ-LP02/65/2023</t>
        </is>
      </c>
      <c r="B1606" s="6" t="n">
        <v>44966.7792984375</v>
      </c>
      <c r="C1606" s="5" t="inlineStr">
        <is>
          <t>3884 RIBANA RUTH REA RUEDA</t>
        </is>
      </c>
      <c r="D1606" s="7" t="n">
        <v>292479</v>
      </c>
      <c r="E1606" s="8" t="inlineStr">
        <is>
          <t>BISA-100070022</t>
        </is>
      </c>
      <c r="H1606" s="9" t="n">
        <v>34131.5</v>
      </c>
      <c r="I1606" s="5" t="inlineStr">
        <is>
          <t>DEPÓSITO BANCARIO</t>
        </is>
      </c>
      <c r="J1606" s="5" t="inlineStr">
        <is>
          <t>4276 CARLOS MARCELO REQUENA TERAN</t>
        </is>
      </c>
    </row>
    <row r="1607">
      <c r="A1607" s="5" t="inlineStr">
        <is>
          <t>CCAJ-LP02/65/2023</t>
        </is>
      </c>
      <c r="B1607" s="6" t="n">
        <v>44966.7792984375</v>
      </c>
      <c r="C1607" s="5" t="inlineStr">
        <is>
          <t>3884 RIBANA RUTH REA RUEDA</t>
        </is>
      </c>
      <c r="D1607" s="7" t="n"/>
      <c r="E1607" s="8" t="n"/>
      <c r="F1607" s="9" t="n">
        <v>7582.1</v>
      </c>
      <c r="I1607" s="10" t="inlineStr">
        <is>
          <t>EFECTIVO</t>
        </is>
      </c>
      <c r="J1607" s="8" t="inlineStr">
        <is>
          <t>108 GREGORIO RAMIREZ APAZA</t>
        </is>
      </c>
    </row>
    <row r="1608">
      <c r="A1608" s="5" t="inlineStr">
        <is>
          <t>CCAJ-LP02/65/2023</t>
        </is>
      </c>
      <c r="B1608" s="6" t="n">
        <v>44966.7792984375</v>
      </c>
      <c r="C1608" s="5" t="inlineStr">
        <is>
          <t>3884 RIBANA RUTH REA RUEDA</t>
        </is>
      </c>
      <c r="D1608" s="7" t="n"/>
      <c r="E1608" s="8" t="n"/>
      <c r="F1608" s="9" t="n">
        <v>6434</v>
      </c>
      <c r="I1608" s="10" t="inlineStr">
        <is>
          <t>EFECTIVO</t>
        </is>
      </c>
      <c r="J1608" s="5" t="inlineStr">
        <is>
          <t>136 OSCAR REYNALDO LIMACHI SURCO</t>
        </is>
      </c>
    </row>
    <row r="1609">
      <c r="A1609" s="5" t="inlineStr">
        <is>
          <t>CCAJ-LP02/65/2023</t>
        </is>
      </c>
      <c r="B1609" s="6" t="n">
        <v>44966.7792984375</v>
      </c>
      <c r="C1609" s="5" t="inlineStr">
        <is>
          <t>3884 RIBANA RUTH REA RUEDA</t>
        </is>
      </c>
      <c r="D1609" s="7" t="n"/>
      <c r="E1609" s="8" t="n"/>
      <c r="F1609" s="9" t="n">
        <v>24421.9</v>
      </c>
      <c r="I1609" s="10" t="inlineStr">
        <is>
          <t>EFECTIVO</t>
        </is>
      </c>
      <c r="J1609" s="8" t="inlineStr">
        <is>
          <t>304 ALFREDO MENDOZA APAZA</t>
        </is>
      </c>
    </row>
    <row r="1610">
      <c r="A1610" s="5" t="inlineStr">
        <is>
          <t>CCAJ-LP02/65/2023</t>
        </is>
      </c>
      <c r="B1610" s="6" t="n">
        <v>44966.7792984375</v>
      </c>
      <c r="C1610" s="5" t="inlineStr">
        <is>
          <t>3884 RIBANA RUTH REA RUEDA</t>
        </is>
      </c>
      <c r="D1610" s="7" t="n"/>
      <c r="E1610" s="8" t="n"/>
      <c r="F1610" s="9" t="n">
        <v>177</v>
      </c>
      <c r="I1610" s="10" t="inlineStr">
        <is>
          <t>EFECTIVO</t>
        </is>
      </c>
      <c r="J1610" s="5" t="inlineStr">
        <is>
          <t>667 WILLIAMS EDSON SANCHEZ SILVA</t>
        </is>
      </c>
    </row>
    <row r="1611">
      <c r="A1611" s="5" t="inlineStr">
        <is>
          <t>CCAJ-LP02/65/2023</t>
        </is>
      </c>
      <c r="B1611" s="6" t="n">
        <v>44966.7792984375</v>
      </c>
      <c r="C1611" s="5" t="inlineStr">
        <is>
          <t>3884 RIBANA RUTH REA RUEDA</t>
        </is>
      </c>
      <c r="D1611" s="7" t="n"/>
      <c r="E1611" s="8" t="n"/>
      <c r="F1611" s="9" t="n">
        <v>10281.5</v>
      </c>
      <c r="I1611" s="10" t="inlineStr">
        <is>
          <t>EFECTIVO</t>
        </is>
      </c>
      <c r="J1611" s="8" t="inlineStr">
        <is>
          <t>2597 JOSE MAIDANA LP - T03</t>
        </is>
      </c>
    </row>
    <row r="1612">
      <c r="A1612" s="5" t="inlineStr">
        <is>
          <t>CCAJ-LP02/65/2023</t>
        </is>
      </c>
      <c r="B1612" s="6" t="n">
        <v>44966.7792984375</v>
      </c>
      <c r="C1612" s="5" t="inlineStr">
        <is>
          <t>3884 RIBANA RUTH REA RUEDA</t>
        </is>
      </c>
      <c r="D1612" s="7" t="n"/>
      <c r="E1612" s="8" t="n"/>
      <c r="F1612" s="9" t="n">
        <v>6059.9</v>
      </c>
      <c r="I1612" s="10" t="inlineStr">
        <is>
          <t>EFECTIVO</t>
        </is>
      </c>
      <c r="J1612" s="8" t="inlineStr">
        <is>
          <t>2597 JOSE MAIDANA LP - T05</t>
        </is>
      </c>
    </row>
    <row r="1613">
      <c r="A1613" s="11" t="inlineStr">
        <is>
          <t>SAP</t>
        </is>
      </c>
      <c r="B1613" s="3" t="n"/>
      <c r="C1613" s="3" t="n"/>
      <c r="D1613" s="7" t="n"/>
      <c r="E1613" s="8" t="n"/>
      <c r="F1613" s="31">
        <f>SUM(F1591:G1612)</f>
        <v/>
      </c>
      <c r="G1613" s="9" t="n"/>
      <c r="I1613" s="10" t="n"/>
      <c r="J1613" s="8" t="n"/>
    </row>
    <row r="1614" ht="15.75" customHeight="1">
      <c r="A1614" s="13" t="inlineStr">
        <is>
          <t>FECHA</t>
        </is>
      </c>
      <c r="B1614" s="13" t="inlineStr">
        <is>
          <t>CIERRE DE CAJA</t>
        </is>
      </c>
      <c r="C1614" s="13" t="inlineStr">
        <is>
          <t>IMPORTE</t>
        </is>
      </c>
      <c r="D1614" s="14" t="n">
        <v>112736334</v>
      </c>
      <c r="E1614" s="8" t="n"/>
      <c r="G1614" s="9" t="n"/>
      <c r="I1614" s="10" t="n"/>
      <c r="J1614" s="8" t="n"/>
    </row>
    <row r="1615"/>
    <row r="1616"/>
    <row r="1617">
      <c r="A1617" s="1" t="inlineStr">
        <is>
          <t>Cierre Caja</t>
        </is>
      </c>
      <c r="B1617" s="2" t="n"/>
      <c r="C1617" s="2" t="n"/>
      <c r="D1617" s="2" t="n"/>
      <c r="E1617" s="2" t="n"/>
      <c r="F1617" s="2" t="n"/>
      <c r="G1617" s="2" t="n"/>
      <c r="H1617" s="2" t="n"/>
      <c r="I1617" s="2" t="n"/>
      <c r="J1617" s="2" t="n"/>
    </row>
    <row r="1618">
      <c r="A1618" s="3" t="inlineStr">
        <is>
          <t>Del 10/02/2023</t>
        </is>
      </c>
      <c r="B1618" s="2" t="n"/>
      <c r="C1618" s="2" t="n"/>
      <c r="D1618" s="2" t="n"/>
      <c r="E1618" s="2" t="n"/>
      <c r="F1618" s="2" t="n"/>
      <c r="G1618" s="2" t="n"/>
      <c r="H1618" s="2" t="n"/>
      <c r="I1618" s="2" t="n"/>
      <c r="J1618" s="2" t="n"/>
    </row>
    <row r="1619">
      <c r="A1619" s="74" t="inlineStr">
        <is>
          <t>Cierre Caja</t>
        </is>
      </c>
      <c r="B1619" s="74" t="inlineStr">
        <is>
          <t>Fecha</t>
        </is>
      </c>
      <c r="C1619" s="74" t="inlineStr">
        <is>
          <t>Cajero</t>
        </is>
      </c>
      <c r="D1619" s="74" t="inlineStr">
        <is>
          <t>Nro Voucher</t>
        </is>
      </c>
      <c r="E1619" s="74" t="inlineStr">
        <is>
          <t>Nro Cuenta</t>
        </is>
      </c>
      <c r="F1619" s="74" t="inlineStr">
        <is>
          <t>Tipo Ingreso</t>
        </is>
      </c>
      <c r="G1619" s="75" t="n"/>
      <c r="H1619" s="76" t="n"/>
      <c r="I1619" s="74" t="inlineStr">
        <is>
          <t>TIPO DE INGRESO</t>
        </is>
      </c>
      <c r="J1619" s="74" t="inlineStr">
        <is>
          <t>Cobrador</t>
        </is>
      </c>
    </row>
    <row r="1620">
      <c r="A1620" s="77" t="n"/>
      <c r="B1620" s="77" t="n"/>
      <c r="C1620" s="77" t="n"/>
      <c r="D1620" s="77" t="n"/>
      <c r="E1620" s="77" t="n"/>
      <c r="F1620" s="4" t="inlineStr">
        <is>
          <t>EFECTIVO</t>
        </is>
      </c>
      <c r="G1620" s="4" t="inlineStr">
        <is>
          <t>CHEQUE</t>
        </is>
      </c>
      <c r="H1620" s="4" t="inlineStr">
        <is>
          <t>TRANSFERENCIA</t>
        </is>
      </c>
      <c r="I1620" s="77" t="n"/>
      <c r="J1620" s="77" t="n"/>
    </row>
    <row r="1621">
      <c r="A1621" s="5" t="inlineStr">
        <is>
          <t>CCAJ-LP02/66/2023</t>
        </is>
      </c>
      <c r="B1621" s="6" t="n">
        <v>44967.47671598379</v>
      </c>
      <c r="C1621" s="5" t="inlineStr">
        <is>
          <t>3884 RIBANA RUTH REA RUEDA</t>
        </is>
      </c>
      <c r="D1621" s="10" t="n"/>
      <c r="E1621" s="8" t="n"/>
      <c r="F1621" s="9" t="n">
        <v>10241.1</v>
      </c>
      <c r="I1621" s="10" t="inlineStr">
        <is>
          <t>EFECTIVO</t>
        </is>
      </c>
      <c r="J1621" s="8" t="inlineStr">
        <is>
          <t>108 GREGORIO RAMIREZ APAZA</t>
        </is>
      </c>
    </row>
    <row r="1622">
      <c r="A1622" s="5" t="inlineStr">
        <is>
          <t>CCAJ-LP02/66/2023</t>
        </is>
      </c>
      <c r="B1622" s="6" t="n">
        <v>44967.47671598379</v>
      </c>
      <c r="C1622" s="5" t="inlineStr">
        <is>
          <t>3884 RIBANA RUTH REA RUEDA</t>
        </is>
      </c>
      <c r="D1622" s="10" t="n"/>
      <c r="E1622" s="8" t="n"/>
      <c r="F1622" s="9" t="n">
        <v>5369.4</v>
      </c>
      <c r="I1622" s="10" t="inlineStr">
        <is>
          <t>EFECTIVO</t>
        </is>
      </c>
      <c r="J1622" s="5" t="inlineStr">
        <is>
          <t>266 SANTIAGO MACHACA CALCINA</t>
        </is>
      </c>
    </row>
    <row r="1623">
      <c r="A1623" s="5" t="inlineStr">
        <is>
          <t>CCAJ-LP02/66/2023</t>
        </is>
      </c>
      <c r="B1623" s="6" t="n">
        <v>44967.47671598379</v>
      </c>
      <c r="C1623" s="5" t="inlineStr">
        <is>
          <t>3884 RIBANA RUTH REA RUEDA</t>
        </is>
      </c>
      <c r="D1623" s="10" t="n"/>
      <c r="E1623" s="8" t="n"/>
      <c r="F1623" s="9" t="n">
        <v>10578.5</v>
      </c>
      <c r="I1623" s="10" t="inlineStr">
        <is>
          <t>EFECTIVO</t>
        </is>
      </c>
      <c r="J1623" s="5" t="inlineStr">
        <is>
          <t>331 CARLOS ALFREDO GUTIERREZ HUANCA</t>
        </is>
      </c>
    </row>
    <row r="1624">
      <c r="A1624" s="5" t="inlineStr">
        <is>
          <t>CCAJ-LP02/66/2023</t>
        </is>
      </c>
      <c r="B1624" s="6" t="n">
        <v>44967.47671598379</v>
      </c>
      <c r="C1624" s="5" t="inlineStr">
        <is>
          <t>3884 RIBANA RUTH REA RUEDA</t>
        </is>
      </c>
      <c r="D1624" s="10" t="n"/>
      <c r="E1624" s="8" t="n"/>
      <c r="F1624" s="9" t="n">
        <v>29003.1</v>
      </c>
      <c r="I1624" s="10" t="inlineStr">
        <is>
          <t>EFECTIVO</t>
        </is>
      </c>
      <c r="J1624" s="5" t="inlineStr">
        <is>
          <t>584 FREDDY FEDERICO FLORES MARIN</t>
        </is>
      </c>
    </row>
    <row r="1625">
      <c r="A1625" s="5" t="inlineStr">
        <is>
          <t>CCAJ-LP02/66/2023</t>
        </is>
      </c>
      <c r="B1625" s="6" t="n">
        <v>44967.47671598379</v>
      </c>
      <c r="C1625" s="5" t="inlineStr">
        <is>
          <t>3884 RIBANA RUTH REA RUEDA</t>
        </is>
      </c>
      <c r="D1625" s="10" t="n"/>
      <c r="E1625" s="8" t="n"/>
      <c r="F1625" s="9" t="n">
        <v>8049.9</v>
      </c>
      <c r="I1625" s="10" t="inlineStr">
        <is>
          <t>EFECTIVO</t>
        </is>
      </c>
      <c r="J1625" s="5" t="inlineStr">
        <is>
          <t>883 FRANKLIN CARDOZO RIVERA</t>
        </is>
      </c>
    </row>
    <row r="1626">
      <c r="A1626" s="5" t="inlineStr">
        <is>
          <t>CCAJ-LP02/66/2023</t>
        </is>
      </c>
      <c r="B1626" s="6" t="n">
        <v>44967.47671598379</v>
      </c>
      <c r="C1626" s="5" t="inlineStr">
        <is>
          <t>3884 RIBANA RUTH REA RUEDA</t>
        </is>
      </c>
      <c r="D1626" s="10" t="n"/>
      <c r="E1626" s="8" t="n"/>
      <c r="F1626" s="9" t="n">
        <v>14342.2</v>
      </c>
      <c r="I1626" s="10" t="inlineStr">
        <is>
          <t>EFECTIVO</t>
        </is>
      </c>
      <c r="J1626" s="5" t="inlineStr">
        <is>
          <t>1116 VLADIMIR FRANZ ATAHUACHI RODRIGUEZ</t>
        </is>
      </c>
    </row>
    <row r="1627">
      <c r="A1627" s="5" t="inlineStr">
        <is>
          <t>CCAJ-LP02/66/2023</t>
        </is>
      </c>
      <c r="B1627" s="6" t="n">
        <v>44967.47671598379</v>
      </c>
      <c r="C1627" s="5" t="inlineStr">
        <is>
          <t>3884 RIBANA RUTH REA RUEDA</t>
        </is>
      </c>
      <c r="D1627" s="10" t="n"/>
      <c r="E1627" s="8" t="n"/>
      <c r="F1627" s="9" t="n">
        <v>10484.1</v>
      </c>
      <c r="I1627" s="10" t="inlineStr">
        <is>
          <t>EFECTIVO</t>
        </is>
      </c>
      <c r="J1627" s="5" t="inlineStr">
        <is>
          <t>1180 JAIME RAMIRO CHACON PAREDES</t>
        </is>
      </c>
    </row>
    <row r="1628">
      <c r="A1628" s="5" t="inlineStr">
        <is>
          <t>CCAJ-LP02/66/2023</t>
        </is>
      </c>
      <c r="B1628" s="6" t="n">
        <v>44967.47671598379</v>
      </c>
      <c r="C1628" s="5" t="inlineStr">
        <is>
          <t>3884 RIBANA RUTH REA RUEDA</t>
        </is>
      </c>
      <c r="D1628" s="10" t="n"/>
      <c r="E1628" s="8" t="n"/>
      <c r="F1628" s="9" t="n">
        <v>14254.9</v>
      </c>
      <c r="I1628" s="10" t="inlineStr">
        <is>
          <t>EFECTIVO</t>
        </is>
      </c>
      <c r="J1628" s="5" t="inlineStr">
        <is>
          <t>3052 JUAN JOSE MACHACA TORREZ</t>
        </is>
      </c>
    </row>
    <row r="1629">
      <c r="A1629" s="5" t="inlineStr">
        <is>
          <t>CCAJ-LP02/66/2023</t>
        </is>
      </c>
      <c r="B1629" s="6" t="n">
        <v>44967.47671598379</v>
      </c>
      <c r="C1629" s="5" t="inlineStr">
        <is>
          <t>3884 RIBANA RUTH REA RUEDA</t>
        </is>
      </c>
      <c r="D1629" s="10" t="n"/>
      <c r="E1629" s="8" t="n"/>
      <c r="F1629" s="9" t="n">
        <v>10896.3</v>
      </c>
      <c r="I1629" s="10" t="inlineStr">
        <is>
          <t>EFECTIVO</t>
        </is>
      </c>
      <c r="J1629" s="8" t="inlineStr">
        <is>
          <t>2597 JOSE MAIDANA LP - T01</t>
        </is>
      </c>
    </row>
    <row r="1630">
      <c r="A1630" s="5" t="inlineStr">
        <is>
          <t>CCAJ-LP02/66/2023</t>
        </is>
      </c>
      <c r="B1630" s="6" t="n">
        <v>44967.47671598379</v>
      </c>
      <c r="C1630" s="5" t="inlineStr">
        <is>
          <t>3884 RIBANA RUTH REA RUEDA</t>
        </is>
      </c>
      <c r="D1630" s="10" t="n"/>
      <c r="E1630" s="8" t="n"/>
      <c r="F1630" s="9" t="n">
        <v>18144</v>
      </c>
      <c r="I1630" s="10" t="inlineStr">
        <is>
          <t>EFECTIVO</t>
        </is>
      </c>
      <c r="J1630" s="8" t="inlineStr">
        <is>
          <t>2597 JOSE MAIDANA LP - T02</t>
        </is>
      </c>
    </row>
    <row r="1631">
      <c r="A1631" s="5" t="inlineStr">
        <is>
          <t>CCAJ-LP02/66/2023</t>
        </is>
      </c>
      <c r="B1631" s="6" t="n">
        <v>44967.47671598379</v>
      </c>
      <c r="C1631" s="5" t="inlineStr">
        <is>
          <t>3884 RIBANA RUTH REA RUEDA</t>
        </is>
      </c>
      <c r="D1631" s="10" t="n"/>
      <c r="E1631" s="8" t="n"/>
      <c r="F1631" s="9" t="n">
        <v>8834.799999999999</v>
      </c>
      <c r="I1631" s="10" t="inlineStr">
        <is>
          <t>EFECTIVO</t>
        </is>
      </c>
      <c r="J1631" s="8" t="inlineStr">
        <is>
          <t>2597 JOSE MAIDANA LP - T04</t>
        </is>
      </c>
    </row>
    <row r="1632">
      <c r="A1632" s="11" t="inlineStr">
        <is>
          <t>SAP</t>
        </is>
      </c>
      <c r="B1632" s="3" t="n"/>
      <c r="C1632" s="3" t="n"/>
      <c r="D1632" s="7" t="n"/>
      <c r="E1632" s="8" t="n"/>
      <c r="F1632" s="31">
        <f>SUM(F1621:G1631)</f>
        <v/>
      </c>
      <c r="H1632" s="9" t="n"/>
      <c r="I1632" s="10" t="n"/>
      <c r="J1632" s="5" t="n"/>
    </row>
    <row r="1633" ht="15.75" customHeight="1">
      <c r="A1633" s="13" t="inlineStr">
        <is>
          <t>FECHA</t>
        </is>
      </c>
      <c r="B1633" s="13" t="inlineStr">
        <is>
          <t>CIERRE DE CAJA</t>
        </is>
      </c>
      <c r="C1633" s="13" t="inlineStr">
        <is>
          <t>IMPORTE</t>
        </is>
      </c>
      <c r="D1633" s="14" t="n">
        <v>112736335</v>
      </c>
      <c r="E1633" s="8" t="n"/>
      <c r="H1633" s="9" t="n"/>
      <c r="I1633" s="10" t="n"/>
      <c r="J1633" s="5" t="n"/>
    </row>
    <row r="1634">
      <c r="A1634" s="5" t="n"/>
      <c r="B1634" s="6" t="n"/>
      <c r="C1634" s="5" t="n"/>
      <c r="D1634" s="7" t="n"/>
      <c r="E1634" s="8" t="n"/>
      <c r="H1634" s="9" t="n"/>
      <c r="I1634" s="10" t="n"/>
      <c r="J1634" s="5" t="n"/>
    </row>
    <row r="1635">
      <c r="A1635" s="5" t="n"/>
      <c r="B1635" s="6" t="n"/>
      <c r="C1635" s="5" t="n"/>
      <c r="D1635" s="7" t="n"/>
      <c r="E1635" s="8" t="n"/>
      <c r="H1635" s="9" t="n"/>
      <c r="I1635" s="10" t="n"/>
      <c r="J1635" s="5" t="n"/>
    </row>
    <row r="1636">
      <c r="A1636" s="5" t="inlineStr">
        <is>
          <t>CCAJ-LP02/67/2023</t>
        </is>
      </c>
      <c r="B1636" s="6" t="n">
        <v>44967.85776515046</v>
      </c>
      <c r="C1636" s="5" t="inlineStr">
        <is>
          <t>3884 RIBANA RUTH REA RUEDA</t>
        </is>
      </c>
      <c r="D1636" s="15" t="n">
        <v>45163252188</v>
      </c>
      <c r="E1636" s="8" t="inlineStr">
        <is>
          <t>BISA-100070022</t>
        </is>
      </c>
      <c r="H1636" s="9" t="n">
        <v>352.85</v>
      </c>
      <c r="I1636" s="5" t="inlineStr">
        <is>
          <t>DEPÓSITO BANCARIO</t>
        </is>
      </c>
      <c r="J1636" s="5" t="inlineStr">
        <is>
          <t>2464 LUIS FERNANDO GUEVARA PECA</t>
        </is>
      </c>
    </row>
    <row r="1637">
      <c r="A1637" s="5" t="inlineStr">
        <is>
          <t>CCAJ-LP02/67/2023</t>
        </is>
      </c>
      <c r="B1637" s="6" t="n">
        <v>44967.85776515046</v>
      </c>
      <c r="C1637" s="5" t="inlineStr">
        <is>
          <t>3884 RIBANA RUTH REA RUEDA</t>
        </is>
      </c>
      <c r="D1637" s="15" t="n">
        <v>45133164536</v>
      </c>
      <c r="E1637" s="8" t="inlineStr">
        <is>
          <t>BISA-100070022</t>
        </is>
      </c>
      <c r="H1637" s="9" t="n">
        <v>315.2</v>
      </c>
      <c r="I1637" s="5" t="inlineStr">
        <is>
          <t>DEPÓSITO BANCARIO</t>
        </is>
      </c>
      <c r="J1637" s="5" t="inlineStr">
        <is>
          <t>2464 LUIS FERNANDO GUEVARA PECA</t>
        </is>
      </c>
    </row>
    <row r="1638">
      <c r="A1638" s="5" t="inlineStr">
        <is>
          <t>CCAJ-LP02/67/2023</t>
        </is>
      </c>
      <c r="B1638" s="6" t="n">
        <v>44967.85776515046</v>
      </c>
      <c r="C1638" s="5" t="inlineStr">
        <is>
          <t>3884 RIBANA RUTH REA RUEDA</t>
        </is>
      </c>
      <c r="D1638" s="15" t="n">
        <v>45133165176</v>
      </c>
      <c r="E1638" s="8" t="inlineStr">
        <is>
          <t>BISA-100070022</t>
        </is>
      </c>
      <c r="H1638" s="9" t="n">
        <v>782.72</v>
      </c>
      <c r="I1638" s="5" t="inlineStr">
        <is>
          <t>DEPÓSITO BANCARIO</t>
        </is>
      </c>
      <c r="J1638" s="5" t="inlineStr">
        <is>
          <t>2464 LUIS FERNANDO GUEVARA PECA</t>
        </is>
      </c>
    </row>
    <row r="1639">
      <c r="A1639" s="5" t="inlineStr">
        <is>
          <t>CCAJ-LP02/67/2023</t>
        </is>
      </c>
      <c r="B1639" s="6" t="n">
        <v>44967.85776515046</v>
      </c>
      <c r="C1639" s="5" t="inlineStr">
        <is>
          <t>3884 RIBANA RUTH REA RUEDA</t>
        </is>
      </c>
      <c r="D1639" s="15" t="n">
        <v>45113314844</v>
      </c>
      <c r="E1639" s="8" t="inlineStr">
        <is>
          <t>BISA-100070022</t>
        </is>
      </c>
      <c r="H1639" s="9" t="n">
        <v>484</v>
      </c>
      <c r="I1639" s="5" t="inlineStr">
        <is>
          <t>DEPÓSITO BANCARIO</t>
        </is>
      </c>
      <c r="J1639" s="5" t="inlineStr">
        <is>
          <t>2464 LUIS FERNANDO GUEVARA PECA</t>
        </is>
      </c>
    </row>
    <row r="1640">
      <c r="A1640" s="5" t="inlineStr">
        <is>
          <t>CCAJ-LP02/67/2023</t>
        </is>
      </c>
      <c r="B1640" s="6" t="n">
        <v>44967.85776515046</v>
      </c>
      <c r="C1640" s="5" t="inlineStr">
        <is>
          <t>3884 RIBANA RUTH REA RUEDA</t>
        </is>
      </c>
      <c r="D1640" s="15" t="n">
        <v>45173228697</v>
      </c>
      <c r="E1640" s="8" t="inlineStr">
        <is>
          <t>BISA-100070022</t>
        </is>
      </c>
      <c r="H1640" s="9" t="n">
        <v>207.1</v>
      </c>
      <c r="I1640" s="5" t="inlineStr">
        <is>
          <t>DEPÓSITO BANCARIO</t>
        </is>
      </c>
      <c r="J1640" s="5" t="inlineStr">
        <is>
          <t>2464 LUIS FERNANDO GUEVARA PECA</t>
        </is>
      </c>
    </row>
    <row r="1641">
      <c r="A1641" s="5" t="inlineStr">
        <is>
          <t>CCAJ-LP02/67/2023</t>
        </is>
      </c>
      <c r="B1641" s="6" t="n">
        <v>44967.85776515046</v>
      </c>
      <c r="C1641" s="5" t="inlineStr">
        <is>
          <t>3884 RIBANA RUTH REA RUEDA</t>
        </is>
      </c>
      <c r="D1641" s="15" t="n">
        <v>45113311268</v>
      </c>
      <c r="E1641" s="8" t="inlineStr">
        <is>
          <t>BISA-100070022</t>
        </is>
      </c>
      <c r="H1641" s="9" t="n">
        <v>130</v>
      </c>
      <c r="I1641" s="5" t="inlineStr">
        <is>
          <t>DEPÓSITO BANCARIO</t>
        </is>
      </c>
      <c r="J1641" s="5" t="inlineStr">
        <is>
          <t>2464 LUIS FERNANDO GUEVARA PECA</t>
        </is>
      </c>
    </row>
    <row r="1642">
      <c r="A1642" s="5" t="inlineStr">
        <is>
          <t>CCAJ-LP02/67/2023</t>
        </is>
      </c>
      <c r="B1642" s="6" t="n">
        <v>44967.85776515046</v>
      </c>
      <c r="C1642" s="5" t="inlineStr">
        <is>
          <t>3884 RIBANA RUTH REA RUEDA</t>
        </is>
      </c>
      <c r="D1642" s="15" t="n">
        <v>14556702353</v>
      </c>
      <c r="E1642" s="5" t="inlineStr">
        <is>
          <t>MERCANTIL SANTA CRUZ-4010374232</t>
        </is>
      </c>
      <c r="H1642" s="9" t="n">
        <v>343.2</v>
      </c>
      <c r="I1642" s="5" t="inlineStr">
        <is>
          <t>DEPÓSITO BANCARIO</t>
        </is>
      </c>
      <c r="J1642" s="5" t="inlineStr">
        <is>
          <t>2464 LUIS FERNANDO GUEVARA PECA</t>
        </is>
      </c>
    </row>
    <row r="1643">
      <c r="A1643" s="5" t="inlineStr">
        <is>
          <t>CCAJ-LP02/67/2023</t>
        </is>
      </c>
      <c r="B1643" s="6" t="n">
        <v>44967.85776515046</v>
      </c>
      <c r="C1643" s="5" t="inlineStr">
        <is>
          <t>3884 RIBANA RUTH REA RUEDA</t>
        </is>
      </c>
      <c r="D1643" s="15" t="n">
        <v>45123296830</v>
      </c>
      <c r="E1643" s="8" t="inlineStr">
        <is>
          <t>BISA-100070022</t>
        </is>
      </c>
      <c r="H1643" s="9" t="n">
        <v>195.94</v>
      </c>
      <c r="I1643" s="5" t="inlineStr">
        <is>
          <t>DEPÓSITO BANCARIO</t>
        </is>
      </c>
      <c r="J1643" s="5" t="inlineStr">
        <is>
          <t>2464 LUIS FERNANDO GUEVARA PECA</t>
        </is>
      </c>
    </row>
    <row r="1644">
      <c r="A1644" s="5" t="inlineStr">
        <is>
          <t>CCAJ-LP02/67/2023</t>
        </is>
      </c>
      <c r="B1644" s="6" t="n">
        <v>44967.85776515046</v>
      </c>
      <c r="C1644" s="5" t="inlineStr">
        <is>
          <t>3884 RIBANA RUTH REA RUEDA</t>
        </is>
      </c>
      <c r="D1644" s="15" t="n">
        <v>45153159787</v>
      </c>
      <c r="E1644" s="8" t="inlineStr">
        <is>
          <t>BISA-100070022</t>
        </is>
      </c>
      <c r="H1644" s="9" t="n">
        <v>347.3</v>
      </c>
      <c r="I1644" s="5" t="inlineStr">
        <is>
          <t>DEPÓSITO BANCARIO</t>
        </is>
      </c>
      <c r="J1644" s="5" t="inlineStr">
        <is>
          <t>2464 LUIS FERNANDO GUEVARA PECA</t>
        </is>
      </c>
    </row>
    <row r="1645">
      <c r="A1645" s="5" t="inlineStr">
        <is>
          <t>CCAJ-LP02/67/2023</t>
        </is>
      </c>
      <c r="B1645" s="6" t="n">
        <v>44967.85776515046</v>
      </c>
      <c r="C1645" s="5" t="inlineStr">
        <is>
          <t>3884 RIBANA RUTH REA RUEDA</t>
        </is>
      </c>
      <c r="D1645" s="15" t="n">
        <v>45143529013</v>
      </c>
      <c r="E1645" s="8" t="inlineStr">
        <is>
          <t>BISA-100070022</t>
        </is>
      </c>
      <c r="H1645" s="9" t="n">
        <v>522.9</v>
      </c>
      <c r="I1645" s="5" t="inlineStr">
        <is>
          <t>DEPÓSITO BANCARIO</t>
        </is>
      </c>
      <c r="J1645" s="5" t="inlineStr">
        <is>
          <t>2464 LUIS FERNANDO GUEVARA PECA</t>
        </is>
      </c>
    </row>
    <row r="1646">
      <c r="A1646" s="5" t="inlineStr">
        <is>
          <t>CCAJ-LP02/67/2023</t>
        </is>
      </c>
      <c r="B1646" s="6" t="n">
        <v>44967.85776515046</v>
      </c>
      <c r="C1646" s="5" t="inlineStr">
        <is>
          <t>3884 RIBANA RUTH REA RUEDA</t>
        </is>
      </c>
      <c r="D1646" s="15" t="n">
        <v>53312266548</v>
      </c>
      <c r="E1646" s="8" t="inlineStr">
        <is>
          <t>BISA-100070022</t>
        </is>
      </c>
      <c r="H1646" s="9" t="n">
        <v>943</v>
      </c>
      <c r="I1646" s="5" t="inlineStr">
        <is>
          <t>DEPÓSITO BANCARIO</t>
        </is>
      </c>
      <c r="J1646" s="5" t="inlineStr">
        <is>
          <t>2464 LUIS FERNANDO GUEVARA PECA</t>
        </is>
      </c>
    </row>
    <row r="1647">
      <c r="A1647" s="5" t="inlineStr">
        <is>
          <t>CCAJ-LP02/67/2023</t>
        </is>
      </c>
      <c r="B1647" s="6" t="n">
        <v>44967.85776515046</v>
      </c>
      <c r="C1647" s="5" t="inlineStr">
        <is>
          <t>3884 RIBANA RUTH REA RUEDA</t>
        </is>
      </c>
      <c r="D1647" s="15" t="n">
        <v>45123297891</v>
      </c>
      <c r="E1647" s="8" t="inlineStr">
        <is>
          <t>BISA-100070022</t>
        </is>
      </c>
      <c r="H1647" s="9" t="n">
        <v>314</v>
      </c>
      <c r="I1647" s="5" t="inlineStr">
        <is>
          <t>DEPÓSITO BANCARIO</t>
        </is>
      </c>
      <c r="J1647" s="5" t="inlineStr">
        <is>
          <t>2464 LUIS FERNANDO GUEVARA PECA</t>
        </is>
      </c>
    </row>
    <row r="1648">
      <c r="A1648" s="5" t="inlineStr">
        <is>
          <t>CCAJ-LP02/67/2023</t>
        </is>
      </c>
      <c r="B1648" s="6" t="n">
        <v>44967.85776515046</v>
      </c>
      <c r="C1648" s="5" t="inlineStr">
        <is>
          <t>3884 RIBANA RUTH REA RUEDA</t>
        </is>
      </c>
      <c r="D1648" s="15" t="n">
        <v>45133166089</v>
      </c>
      <c r="E1648" s="8" t="inlineStr">
        <is>
          <t>BISA-100070022</t>
        </is>
      </c>
      <c r="H1648" s="9" t="n">
        <v>271.2</v>
      </c>
      <c r="I1648" s="5" t="inlineStr">
        <is>
          <t>DEPÓSITO BANCARIO</t>
        </is>
      </c>
      <c r="J1648" s="5" t="inlineStr">
        <is>
          <t>2464 LUIS FERNANDO GUEVARA PECA</t>
        </is>
      </c>
    </row>
    <row r="1649">
      <c r="A1649" s="5" t="inlineStr">
        <is>
          <t>CCAJ-LP02/67/2023</t>
        </is>
      </c>
      <c r="B1649" s="6" t="n">
        <v>44967.85776515046</v>
      </c>
      <c r="C1649" s="5" t="inlineStr">
        <is>
          <t>3884 RIBANA RUTH REA RUEDA</t>
        </is>
      </c>
      <c r="D1649" s="7" t="n">
        <v>241964</v>
      </c>
      <c r="E1649" s="8" t="inlineStr">
        <is>
          <t>BISA-100070022</t>
        </is>
      </c>
      <c r="H1649" s="9" t="n">
        <v>17448.3</v>
      </c>
      <c r="I1649" s="5" t="inlineStr">
        <is>
          <t>DEPÓSITO BANCARIO</t>
        </is>
      </c>
      <c r="J1649" s="8" t="inlineStr">
        <is>
          <t>5103 JOSE LUIS VARGAS SANTOS</t>
        </is>
      </c>
    </row>
    <row r="1650">
      <c r="A1650" s="5" t="inlineStr">
        <is>
          <t>CCAJ-LP02/67/2023</t>
        </is>
      </c>
      <c r="B1650" s="6" t="n">
        <v>44967.85776515046</v>
      </c>
      <c r="C1650" s="5" t="inlineStr">
        <is>
          <t>3884 RIBANA RUTH REA RUEDA</t>
        </is>
      </c>
      <c r="D1650" s="15" t="n">
        <v>45153155738</v>
      </c>
      <c r="E1650" s="8" t="inlineStr">
        <is>
          <t>BISA-100070022</t>
        </is>
      </c>
      <c r="H1650" s="9" t="n">
        <v>684</v>
      </c>
      <c r="I1650" s="5" t="inlineStr">
        <is>
          <t>DEPÓSITO BANCARIO</t>
        </is>
      </c>
      <c r="J1650" s="5" t="inlineStr">
        <is>
          <t>4190 JESUS FELCY MENDOZA CAHUANA</t>
        </is>
      </c>
    </row>
    <row r="1651">
      <c r="A1651" s="5" t="inlineStr">
        <is>
          <t>CCAJ-LP02/67/2023</t>
        </is>
      </c>
      <c r="B1651" s="6" t="n">
        <v>44967.85776515046</v>
      </c>
      <c r="C1651" s="5" t="inlineStr">
        <is>
          <t>3884 RIBANA RUTH REA RUEDA</t>
        </is>
      </c>
      <c r="D1651" s="7" t="n">
        <v>241991</v>
      </c>
      <c r="E1651" s="8" t="inlineStr">
        <is>
          <t>BISA-100070022</t>
        </is>
      </c>
      <c r="H1651" s="9" t="n">
        <v>3118.2</v>
      </c>
      <c r="I1651" s="5" t="inlineStr">
        <is>
          <t>DEPÓSITO BANCARIO</t>
        </is>
      </c>
      <c r="J1651" s="5" t="inlineStr">
        <is>
          <t>4190 JESUS FELCY MENDOZA CAHUANA</t>
        </is>
      </c>
    </row>
    <row r="1652">
      <c r="A1652" s="5" t="inlineStr">
        <is>
          <t>CCAJ-LP02/67/2023</t>
        </is>
      </c>
      <c r="B1652" s="6" t="n">
        <v>44967.85776515046</v>
      </c>
      <c r="C1652" s="5" t="inlineStr">
        <is>
          <t>3884 RIBANA RUTH REA RUEDA</t>
        </is>
      </c>
      <c r="D1652" s="7" t="n">
        <v>2419901</v>
      </c>
      <c r="E1652" s="8" t="inlineStr">
        <is>
          <t>BISA-100070022</t>
        </is>
      </c>
      <c r="H1652" s="9" t="n">
        <v>1119.62</v>
      </c>
      <c r="I1652" s="5" t="inlineStr">
        <is>
          <t>DEPÓSITO BANCARIO</t>
        </is>
      </c>
      <c r="J1652" s="5" t="inlineStr">
        <is>
          <t>4190 JESUS FELCY MENDOZA CAHUANA</t>
        </is>
      </c>
    </row>
    <row r="1653">
      <c r="A1653" s="5" t="inlineStr">
        <is>
          <t>CCAJ-LP02/67/2023</t>
        </is>
      </c>
      <c r="B1653" s="6" t="n">
        <v>44967.85776515046</v>
      </c>
      <c r="C1653" s="5" t="inlineStr">
        <is>
          <t>3884 RIBANA RUTH REA RUEDA</t>
        </is>
      </c>
      <c r="D1653" s="7" t="n">
        <v>2419902</v>
      </c>
      <c r="E1653" s="8" t="inlineStr">
        <is>
          <t>BISA-100070022</t>
        </is>
      </c>
      <c r="H1653" s="9" t="n">
        <v>1043.4</v>
      </c>
      <c r="I1653" s="5" t="inlineStr">
        <is>
          <t>DEPÓSITO BANCARIO</t>
        </is>
      </c>
      <c r="J1653" s="5" t="inlineStr">
        <is>
          <t>4190 JESUS FELCY MENDOZA CAHUANA</t>
        </is>
      </c>
    </row>
    <row r="1654">
      <c r="A1654" s="5" t="inlineStr">
        <is>
          <t>CCAJ-LP02/67/2023</t>
        </is>
      </c>
      <c r="B1654" s="6" t="n">
        <v>44967.85776515046</v>
      </c>
      <c r="C1654" s="5" t="inlineStr">
        <is>
          <t>3884 RIBANA RUTH REA RUEDA</t>
        </is>
      </c>
      <c r="D1654" s="7" t="n">
        <v>206187</v>
      </c>
      <c r="E1654" s="8" t="inlineStr">
        <is>
          <t>BISA-100070022</t>
        </is>
      </c>
      <c r="H1654" s="9" t="n">
        <v>22043.9</v>
      </c>
      <c r="I1654" s="5" t="inlineStr">
        <is>
          <t>DEPÓSITO BANCARIO</t>
        </is>
      </c>
      <c r="J1654" s="5" t="inlineStr">
        <is>
          <t>4276 CARLOS MARCELO REQUENA TERAN</t>
        </is>
      </c>
    </row>
    <row r="1655">
      <c r="A1655" s="5" t="inlineStr">
        <is>
          <t>CCAJ-LP02/67/2023</t>
        </is>
      </c>
      <c r="B1655" s="6" t="n">
        <v>44967.85776515046</v>
      </c>
      <c r="C1655" s="5" t="inlineStr">
        <is>
          <t>3884 RIBANA RUTH REA RUEDA</t>
        </is>
      </c>
      <c r="D1655" s="15" t="n">
        <v>45123300724</v>
      </c>
      <c r="E1655" s="8" t="inlineStr">
        <is>
          <t>BISA-100070022</t>
        </is>
      </c>
      <c r="H1655" s="9" t="n">
        <v>1305</v>
      </c>
      <c r="I1655" s="5" t="inlineStr">
        <is>
          <t>DEPÓSITO BANCARIO</t>
        </is>
      </c>
      <c r="J1655" s="5" t="inlineStr">
        <is>
          <t>2464 LUIS FERNANDO GUEVARA PECA</t>
        </is>
      </c>
    </row>
    <row r="1656">
      <c r="A1656" s="5" t="inlineStr">
        <is>
          <t>CCAJ-LP02/67/202</t>
        </is>
      </c>
      <c r="B1656" s="6" t="n">
        <v>44967.85776515046</v>
      </c>
      <c r="C1656" s="5" t="inlineStr">
        <is>
          <t>3884 RIBANA RUTH REA RUEDA</t>
        </is>
      </c>
      <c r="D1656" s="7" t="n"/>
      <c r="E1656" s="8" t="n"/>
      <c r="F1656" s="9" t="n">
        <v>9846.9</v>
      </c>
      <c r="I1656" s="10" t="inlineStr">
        <is>
          <t>EFECTIVO</t>
        </is>
      </c>
      <c r="J1656" s="5" t="inlineStr">
        <is>
          <t>1180 JAIME RAMIRO CHACON PAREDES</t>
        </is>
      </c>
    </row>
    <row r="1657">
      <c r="A1657" s="5" t="inlineStr">
        <is>
          <t>CCAJ-LP02/67/2023</t>
        </is>
      </c>
      <c r="B1657" s="6" t="n">
        <v>44967.85776515046</v>
      </c>
      <c r="C1657" s="5" t="inlineStr">
        <is>
          <t>3884 RIBANA RUTH REA RUEDA</t>
        </is>
      </c>
      <c r="D1657" s="7" t="n"/>
      <c r="E1657" s="8" t="n"/>
      <c r="F1657" s="9" t="n">
        <v>8081.3</v>
      </c>
      <c r="I1657" s="10" t="inlineStr">
        <is>
          <t>EFECTIVO</t>
        </is>
      </c>
      <c r="J1657" s="8" t="inlineStr">
        <is>
          <t>108 GREGORIO RAMIREZ APAZA</t>
        </is>
      </c>
    </row>
    <row r="1658">
      <c r="A1658" s="5" t="inlineStr">
        <is>
          <t>CCAJ-LP02/67/2023</t>
        </is>
      </c>
      <c r="B1658" s="6" t="n">
        <v>44967.85776515046</v>
      </c>
      <c r="C1658" s="5" t="inlineStr">
        <is>
          <t>3884 RIBANA RUTH REA RUEDA</t>
        </is>
      </c>
      <c r="D1658" s="7" t="n"/>
      <c r="E1658" s="8" t="n"/>
      <c r="F1658" s="9" t="n">
        <v>5863.5</v>
      </c>
      <c r="I1658" s="10" t="inlineStr">
        <is>
          <t>EFECTIVO</t>
        </is>
      </c>
      <c r="J1658" s="5" t="inlineStr">
        <is>
          <t>136 OSCAR REYNALDO LIMACHI SURCO</t>
        </is>
      </c>
    </row>
    <row r="1659">
      <c r="A1659" s="5" t="inlineStr">
        <is>
          <t>CCAJ-LP02/67/2023</t>
        </is>
      </c>
      <c r="B1659" s="6" t="n">
        <v>44967.85776515046</v>
      </c>
      <c r="C1659" s="5" t="inlineStr">
        <is>
          <t>3884 RIBANA RUTH REA RUEDA</t>
        </is>
      </c>
      <c r="D1659" s="7" t="n"/>
      <c r="E1659" s="8" t="n"/>
      <c r="F1659" s="9" t="n">
        <v>4910.6</v>
      </c>
      <c r="I1659" s="10" t="inlineStr">
        <is>
          <t>EFECTIVO</t>
        </is>
      </c>
      <c r="J1659" s="8" t="inlineStr">
        <is>
          <t>304 ALFREDO MENDOZA APAZA</t>
        </is>
      </c>
    </row>
    <row r="1660">
      <c r="A1660" s="5" t="inlineStr">
        <is>
          <t>CCAJ-LP02/67/2023</t>
        </is>
      </c>
      <c r="B1660" s="6" t="n">
        <v>44967.85776515046</v>
      </c>
      <c r="C1660" s="5" t="inlineStr">
        <is>
          <t>3884 RIBANA RUTH REA RUEDA</t>
        </is>
      </c>
      <c r="D1660" s="7" t="n"/>
      <c r="E1660" s="8" t="n"/>
      <c r="F1660" s="9" t="n">
        <v>23116.9</v>
      </c>
      <c r="I1660" s="10" t="inlineStr">
        <is>
          <t>EFECTIVO</t>
        </is>
      </c>
      <c r="J1660" s="5" t="inlineStr">
        <is>
          <t>331 CARLOS ALFREDO GUTIERREZ HUANCA</t>
        </is>
      </c>
    </row>
    <row r="1661">
      <c r="A1661" s="5" t="inlineStr">
        <is>
          <t>CCAJ-LP02/67/2023</t>
        </is>
      </c>
      <c r="B1661" s="6" t="n">
        <v>44967.85776515046</v>
      </c>
      <c r="C1661" s="5" t="inlineStr">
        <is>
          <t>3884 RIBANA RUTH REA RUEDA</t>
        </is>
      </c>
      <c r="D1661" s="7" t="n"/>
      <c r="E1661" s="8" t="n"/>
      <c r="F1661" s="9" t="n">
        <v>12231.9</v>
      </c>
      <c r="I1661" s="10" t="inlineStr">
        <is>
          <t>EFECTIVO</t>
        </is>
      </c>
      <c r="J1661" s="5" t="inlineStr">
        <is>
          <t>584 FREDDY FEDERICO FLORES MARIN</t>
        </is>
      </c>
    </row>
    <row r="1662">
      <c r="A1662" s="5" t="inlineStr">
        <is>
          <t>CCAJ-LP02/67/2023</t>
        </is>
      </c>
      <c r="B1662" s="6" t="n">
        <v>44967.85776515046</v>
      </c>
      <c r="C1662" s="5" t="inlineStr">
        <is>
          <t>3884 RIBANA RUTH REA RUEDA</t>
        </is>
      </c>
      <c r="D1662" s="7" t="n"/>
      <c r="E1662" s="8" t="n"/>
      <c r="F1662" s="9" t="n">
        <v>10487.1</v>
      </c>
      <c r="I1662" s="10" t="inlineStr">
        <is>
          <t>EFECTIVO</t>
        </is>
      </c>
      <c r="J1662" s="5" t="inlineStr">
        <is>
          <t>883 FRANKLIN CARDOZO RIVERA</t>
        </is>
      </c>
    </row>
    <row r="1663">
      <c r="A1663" s="5" t="inlineStr">
        <is>
          <t>CCAJ-LP02/67/2023</t>
        </is>
      </c>
      <c r="B1663" s="6" t="n">
        <v>44967.85776515046</v>
      </c>
      <c r="C1663" s="5" t="inlineStr">
        <is>
          <t>3884 RIBANA RUTH REA RUEDA</t>
        </is>
      </c>
      <c r="D1663" s="7" t="n"/>
      <c r="E1663" s="8" t="n"/>
      <c r="F1663" s="9" t="n">
        <v>13401.8</v>
      </c>
      <c r="I1663" s="10" t="inlineStr">
        <is>
          <t>EFECTIVO</t>
        </is>
      </c>
      <c r="J1663" s="5" t="inlineStr">
        <is>
          <t>1116 VLADIMIR FRANZ ATAHUACHI RODRIGUEZ</t>
        </is>
      </c>
    </row>
    <row r="1664">
      <c r="A1664" s="5" t="inlineStr">
        <is>
          <t>CCAJ-LP02/67/2023</t>
        </is>
      </c>
      <c r="B1664" s="6" t="n">
        <v>44967.85776515046</v>
      </c>
      <c r="C1664" s="5" t="inlineStr">
        <is>
          <t>3884 RIBANA RUTH REA RUEDA</t>
        </is>
      </c>
      <c r="D1664" s="7" t="n"/>
      <c r="E1664" s="8" t="n"/>
      <c r="F1664" s="9" t="n">
        <v>11344.1</v>
      </c>
      <c r="I1664" s="10" t="inlineStr">
        <is>
          <t>EFECTIVO</t>
        </is>
      </c>
      <c r="J1664" s="5" t="inlineStr">
        <is>
          <t>3052 JUAN JOSE MACHACA TORREZ</t>
        </is>
      </c>
    </row>
    <row r="1665">
      <c r="A1665" s="5" t="inlineStr">
        <is>
          <t>CCAJ-LP02/67/2023</t>
        </is>
      </c>
      <c r="B1665" s="6" t="n">
        <v>44967.85776515046</v>
      </c>
      <c r="C1665" s="5" t="inlineStr">
        <is>
          <t>3884 RIBANA RUTH REA RUEDA</t>
        </is>
      </c>
      <c r="D1665" s="7" t="n"/>
      <c r="E1665" s="8" t="n"/>
      <c r="F1665" s="9" t="n">
        <v>9087.799999999999</v>
      </c>
      <c r="I1665" s="10" t="inlineStr">
        <is>
          <t>EFECTIVO</t>
        </is>
      </c>
      <c r="J1665" s="8" t="inlineStr">
        <is>
          <t>2597 JOSE MAIDANA LP - T02</t>
        </is>
      </c>
    </row>
    <row r="1666">
      <c r="A1666" s="5" t="inlineStr">
        <is>
          <t>CCAJ-LP02/67/2023</t>
        </is>
      </c>
      <c r="B1666" s="6" t="n">
        <v>44967.85776515046</v>
      </c>
      <c r="C1666" s="5" t="inlineStr">
        <is>
          <t>3884 RIBANA RUTH REA RUEDA</t>
        </is>
      </c>
      <c r="D1666" s="7" t="n"/>
      <c r="E1666" s="8" t="n"/>
      <c r="F1666" s="9" t="n">
        <v>12596.1</v>
      </c>
      <c r="I1666" s="10" t="inlineStr">
        <is>
          <t>EFECTIVO</t>
        </is>
      </c>
      <c r="J1666" s="8" t="inlineStr">
        <is>
          <t>2597 JOSE MAIDANA LP - T03</t>
        </is>
      </c>
    </row>
    <row r="1667">
      <c r="A1667" s="5" t="inlineStr">
        <is>
          <t>CCAJ-LP02/67/2023</t>
        </is>
      </c>
      <c r="B1667" s="6" t="n">
        <v>44967.85776515046</v>
      </c>
      <c r="C1667" s="5" t="inlineStr">
        <is>
          <t>3884 RIBANA RUTH REA RUEDA</t>
        </is>
      </c>
      <c r="D1667" s="7" t="n"/>
      <c r="E1667" s="8" t="n"/>
      <c r="F1667" s="9" t="n">
        <v>11530.8</v>
      </c>
      <c r="I1667" s="10" t="inlineStr">
        <is>
          <t>EFECTIVO</t>
        </is>
      </c>
      <c r="J1667" s="8" t="inlineStr">
        <is>
          <t>2597 JOSE MAIDANA LP - T04</t>
        </is>
      </c>
    </row>
    <row r="1668">
      <c r="A1668" s="5" t="inlineStr">
        <is>
          <t>CCAJ-LP02/67/2023</t>
        </is>
      </c>
      <c r="B1668" s="6" t="n">
        <v>44967.85776515046</v>
      </c>
      <c r="C1668" s="5" t="inlineStr">
        <is>
          <t>3884 RIBANA RUTH REA RUEDA</t>
        </is>
      </c>
      <c r="D1668" s="7" t="n"/>
      <c r="E1668" s="8" t="n"/>
      <c r="F1668" s="9" t="n">
        <v>7071.8</v>
      </c>
      <c r="I1668" s="10" t="inlineStr">
        <is>
          <t>EFECTIVO</t>
        </is>
      </c>
      <c r="J1668" s="8" t="inlineStr">
        <is>
          <t>2597 JOSE MAIDANA LP - T05</t>
        </is>
      </c>
    </row>
    <row r="1669">
      <c r="A1669" s="11" t="inlineStr">
        <is>
          <t>SAP</t>
        </is>
      </c>
      <c r="B1669" s="3" t="n"/>
      <c r="C1669" s="3" t="n"/>
      <c r="D1669" s="7" t="n"/>
      <c r="E1669" s="8" t="n"/>
      <c r="F1669" s="31">
        <f>SUM(F1636:G1668)</f>
        <v/>
      </c>
      <c r="H1669" s="9" t="n"/>
      <c r="I1669" s="10" t="n"/>
      <c r="J1669" s="5" t="n"/>
    </row>
    <row r="1670" ht="15.75" customHeight="1">
      <c r="A1670" s="13" t="inlineStr">
        <is>
          <t>FECHA</t>
        </is>
      </c>
      <c r="B1670" s="13" t="inlineStr">
        <is>
          <t>CIERRE DE CAJA</t>
        </is>
      </c>
      <c r="C1670" s="13" t="inlineStr">
        <is>
          <t>IMPORTE</t>
        </is>
      </c>
      <c r="D1670" s="14" t="n">
        <v>112761094</v>
      </c>
      <c r="E1670" s="8" t="n"/>
      <c r="H1670" s="9" t="n"/>
      <c r="I1670" s="10" t="n"/>
      <c r="J1670" s="5" t="n"/>
    </row>
    <row r="1671">
      <c r="A1671" s="5" t="n"/>
      <c r="B1671" s="6" t="n"/>
      <c r="C1671" s="5" t="n"/>
      <c r="D1671" s="7" t="n"/>
      <c r="E1671" s="8" t="n"/>
      <c r="H1671" s="9" t="n"/>
      <c r="I1671" s="10" t="n"/>
      <c r="J1671" s="5" t="n"/>
    </row>
    <row r="1672">
      <c r="A1672" s="5" t="n"/>
      <c r="B1672" s="6" t="n"/>
      <c r="C1672" s="5" t="n"/>
      <c r="D1672" s="7" t="n"/>
      <c r="E1672" s="8" t="n"/>
      <c r="H1672" s="9" t="n"/>
      <c r="I1672" s="10" t="n"/>
      <c r="J1672" s="5" t="n"/>
    </row>
    <row r="1673">
      <c r="A1673" s="1" t="inlineStr">
        <is>
          <t>Cierre Caja</t>
        </is>
      </c>
      <c r="B1673" s="2" t="n"/>
      <c r="C1673" s="2" t="n"/>
      <c r="D1673" s="2" t="n"/>
      <c r="E1673" s="2" t="n"/>
      <c r="F1673" s="2" t="n"/>
      <c r="G1673" s="2" t="n"/>
      <c r="H1673" s="2" t="n"/>
      <c r="I1673" s="2" t="n"/>
      <c r="J1673" s="2" t="n"/>
    </row>
    <row r="1674">
      <c r="A1674" s="3" t="inlineStr">
        <is>
          <t>Del 11/02/2023</t>
        </is>
      </c>
      <c r="B1674" s="2" t="n"/>
      <c r="C1674" s="2" t="n"/>
      <c r="D1674" s="2" t="n"/>
      <c r="E1674" s="2" t="n"/>
      <c r="F1674" s="2" t="n"/>
      <c r="G1674" s="2" t="n"/>
      <c r="H1674" s="2" t="n"/>
      <c r="I1674" s="2" t="n"/>
      <c r="J1674" s="2" t="n"/>
    </row>
    <row r="1675">
      <c r="A1675" s="74" t="inlineStr">
        <is>
          <t>Cierre Caja</t>
        </is>
      </c>
      <c r="B1675" s="74" t="inlineStr">
        <is>
          <t>Fecha</t>
        </is>
      </c>
      <c r="C1675" s="74" t="inlineStr">
        <is>
          <t>Cajero</t>
        </is>
      </c>
      <c r="D1675" s="74" t="inlineStr">
        <is>
          <t>Nro Voucher</t>
        </is>
      </c>
      <c r="E1675" s="74" t="inlineStr">
        <is>
          <t>Nro Cuenta</t>
        </is>
      </c>
      <c r="F1675" s="74" t="inlineStr">
        <is>
          <t>Tipo Ingreso</t>
        </is>
      </c>
      <c r="G1675" s="75" t="n"/>
      <c r="H1675" s="76" t="n"/>
      <c r="I1675" s="74" t="inlineStr">
        <is>
          <t>TIPO DE INGRESO</t>
        </is>
      </c>
      <c r="J1675" s="74" t="inlineStr">
        <is>
          <t>Cobrador</t>
        </is>
      </c>
    </row>
    <row r="1676">
      <c r="A1676" s="77" t="n"/>
      <c r="B1676" s="77" t="n"/>
      <c r="C1676" s="77" t="n"/>
      <c r="D1676" s="77" t="n"/>
      <c r="E1676" s="77" t="n"/>
      <c r="F1676" s="4" t="inlineStr">
        <is>
          <t>EFECTIVO</t>
        </is>
      </c>
      <c r="G1676" s="4" t="inlineStr">
        <is>
          <t>CHEQUE</t>
        </is>
      </c>
      <c r="H1676" s="4" t="inlineStr">
        <is>
          <t>TRANSFERENCIA</t>
        </is>
      </c>
      <c r="I1676" s="77" t="n"/>
      <c r="J1676" s="77" t="n"/>
    </row>
    <row r="1677">
      <c r="A1677" s="5" t="inlineStr">
        <is>
          <t>CCAJ-LP02/68/2023</t>
        </is>
      </c>
      <c r="B1677" s="6" t="n">
        <v>44968.6006587963</v>
      </c>
      <c r="C1677" s="5" t="inlineStr">
        <is>
          <t>3884 RIBANA RUTH REA RUEDA</t>
        </is>
      </c>
      <c r="D1677" s="15" t="n">
        <v>45113319984</v>
      </c>
      <c r="E1677" s="8" t="inlineStr">
        <is>
          <t>BISA-100070022</t>
        </is>
      </c>
      <c r="H1677" s="9" t="n">
        <v>324.96</v>
      </c>
      <c r="I1677" s="5" t="inlineStr">
        <is>
          <t>DEPÓSITO BANCARIO</t>
        </is>
      </c>
      <c r="J1677" s="5" t="inlineStr">
        <is>
          <t>2464 LUIS FERNANDO GUEVARA PECA</t>
        </is>
      </c>
    </row>
    <row r="1678">
      <c r="A1678" s="5" t="inlineStr">
        <is>
          <t>CCAJ-LP02/68/2023</t>
        </is>
      </c>
      <c r="B1678" s="6" t="n">
        <v>44968.6006587963</v>
      </c>
      <c r="C1678" s="5" t="inlineStr">
        <is>
          <t>3884 RIBANA RUTH REA RUEDA</t>
        </is>
      </c>
      <c r="D1678" s="15" t="n">
        <v>45153163340</v>
      </c>
      <c r="E1678" s="8" t="inlineStr">
        <is>
          <t>BISA-100070022</t>
        </is>
      </c>
      <c r="H1678" s="9" t="n">
        <v>1200.6</v>
      </c>
      <c r="I1678" s="5" t="inlineStr">
        <is>
          <t>DEPÓSITO BANCARIO</t>
        </is>
      </c>
      <c r="J1678" s="5" t="inlineStr">
        <is>
          <t>2464 LUIS FERNANDO GUEVARA PECA</t>
        </is>
      </c>
    </row>
    <row r="1679">
      <c r="A1679" s="5" t="inlineStr">
        <is>
          <t>CCAJ-LP02/68/2023</t>
        </is>
      </c>
      <c r="B1679" s="6" t="n">
        <v>44968.6006587963</v>
      </c>
      <c r="C1679" s="5" t="inlineStr">
        <is>
          <t>3884 RIBANA RUTH REA RUEDA</t>
        </is>
      </c>
      <c r="D1679" s="15" t="n">
        <v>45143536600</v>
      </c>
      <c r="E1679" s="8" t="inlineStr">
        <is>
          <t>BISA-100070022</t>
        </is>
      </c>
      <c r="H1679" s="9" t="n">
        <v>222.5</v>
      </c>
      <c r="I1679" s="5" t="inlineStr">
        <is>
          <t>DEPÓSITO BANCARIO</t>
        </is>
      </c>
      <c r="J1679" s="5" t="inlineStr">
        <is>
          <t>2464 LUIS FERNANDO GUEVARA PECA</t>
        </is>
      </c>
    </row>
    <row r="1680">
      <c r="A1680" s="5" t="inlineStr">
        <is>
          <t>CCAJ-LP02/68/2023</t>
        </is>
      </c>
      <c r="B1680" s="6" t="n">
        <v>44968.6006587963</v>
      </c>
      <c r="C1680" s="5" t="inlineStr">
        <is>
          <t>3884 RIBANA RUTH REA RUEDA</t>
        </is>
      </c>
      <c r="D1680" s="15" t="n">
        <v>45133172072</v>
      </c>
      <c r="E1680" s="8" t="inlineStr">
        <is>
          <t>BISA-100070022</t>
        </is>
      </c>
      <c r="H1680" s="9" t="n">
        <v>653.5</v>
      </c>
      <c r="I1680" s="5" t="inlineStr">
        <is>
          <t>DEPÓSITO BANCARIO</t>
        </is>
      </c>
      <c r="J1680" s="5" t="inlineStr">
        <is>
          <t>4190 JESUS FELCY MENDOZA CAHUANA</t>
        </is>
      </c>
    </row>
    <row r="1681">
      <c r="A1681" s="5" t="inlineStr">
        <is>
          <t>CCAJ-LP02/68/2023</t>
        </is>
      </c>
      <c r="B1681" s="6" t="n">
        <v>44968.6006587963</v>
      </c>
      <c r="C1681" s="5" t="inlineStr">
        <is>
          <t>3884 RIBANA RUTH REA RUEDA</t>
        </is>
      </c>
      <c r="D1681" s="7" t="n">
        <v>206338</v>
      </c>
      <c r="E1681" s="8" t="inlineStr">
        <is>
          <t>BISA-100070022</t>
        </is>
      </c>
      <c r="H1681" s="9" t="n">
        <v>5081.9</v>
      </c>
      <c r="I1681" s="5" t="inlineStr">
        <is>
          <t>DEPÓSITO BANCARIO</t>
        </is>
      </c>
      <c r="J1681" s="5" t="inlineStr">
        <is>
          <t>4190 JESUS FELCY MENDOZA CAHUANA</t>
        </is>
      </c>
    </row>
    <row r="1682">
      <c r="A1682" s="5" t="inlineStr">
        <is>
          <t>CCAJ-LP02/68/2023</t>
        </is>
      </c>
      <c r="B1682" s="6" t="n">
        <v>44968.6006587963</v>
      </c>
      <c r="C1682" s="5" t="inlineStr">
        <is>
          <t>3884 RIBANA RUTH REA RUEDA</t>
        </is>
      </c>
      <c r="D1682" s="7" t="n">
        <v>292716</v>
      </c>
      <c r="E1682" s="8" t="inlineStr">
        <is>
          <t>BISA-100070022</t>
        </is>
      </c>
      <c r="H1682" s="9" t="n">
        <v>25040.3</v>
      </c>
      <c r="I1682" s="5" t="inlineStr">
        <is>
          <t>DEPÓSITO BANCARIO</t>
        </is>
      </c>
      <c r="J1682" s="5" t="inlineStr">
        <is>
          <t>4276 CARLOS MARCELO REQUENA TERAN</t>
        </is>
      </c>
    </row>
    <row r="1683">
      <c r="A1683" s="5" t="inlineStr">
        <is>
          <t>CCAJ-LP02/68/2023</t>
        </is>
      </c>
      <c r="B1683" s="6" t="n">
        <v>44968.6006587963</v>
      </c>
      <c r="C1683" s="5" t="inlineStr">
        <is>
          <t>3884 RIBANA RUTH REA RUEDA</t>
        </is>
      </c>
      <c r="D1683" s="7" t="n">
        <v>242128</v>
      </c>
      <c r="E1683" s="8" t="inlineStr">
        <is>
          <t>BISA-100070022</t>
        </is>
      </c>
      <c r="H1683" s="9" t="n">
        <v>15422.3</v>
      </c>
      <c r="I1683" s="5" t="inlineStr">
        <is>
          <t>DEPÓSITO BANCARIO</t>
        </is>
      </c>
      <c r="J1683" s="8" t="inlineStr">
        <is>
          <t>5103 JOSE LUIS VARGAS SANTOS</t>
        </is>
      </c>
    </row>
    <row r="1684">
      <c r="A1684" s="11" t="inlineStr">
        <is>
          <t>SAP</t>
        </is>
      </c>
      <c r="B1684" s="3" t="n"/>
      <c r="C1684" s="3" t="n"/>
      <c r="D1684" s="7" t="n"/>
      <c r="E1684" s="8" t="n"/>
      <c r="H1684" s="9" t="n"/>
      <c r="I1684" s="10" t="n"/>
      <c r="J1684" s="5" t="n"/>
    </row>
    <row r="1685">
      <c r="A1685" s="13" t="inlineStr">
        <is>
          <t>FECHA</t>
        </is>
      </c>
      <c r="B1685" s="13" t="inlineStr">
        <is>
          <t>CIERRE DE CAJA</t>
        </is>
      </c>
      <c r="C1685" s="13" t="inlineStr">
        <is>
          <t>IMPORTE</t>
        </is>
      </c>
      <c r="D1685" s="7" t="n"/>
      <c r="E1685" s="8" t="n"/>
      <c r="H1685" s="9" t="n"/>
      <c r="I1685" s="10" t="n"/>
      <c r="J1685" s="5" t="n"/>
    </row>
    <row r="1686">
      <c r="A1686" s="34" t="inlineStr">
        <is>
          <t>TODOS FUERON DEPOSITOS</t>
        </is>
      </c>
      <c r="B1686" s="35" t="n"/>
      <c r="C1686" s="5" t="n"/>
      <c r="D1686" s="7" t="n"/>
      <c r="E1686" s="8" t="n"/>
      <c r="H1686" s="9" t="n"/>
      <c r="I1686" s="10" t="n"/>
      <c r="J1686" s="5" t="n"/>
    </row>
    <row r="1687"/>
    <row r="1688">
      <c r="A1688" s="1" t="inlineStr">
        <is>
          <t>Cierre Caja</t>
        </is>
      </c>
      <c r="B1688" s="2" t="n"/>
      <c r="C1688" s="2" t="n"/>
      <c r="D1688" s="2" t="n"/>
      <c r="E1688" s="2" t="n"/>
      <c r="F1688" s="2" t="n"/>
      <c r="G1688" s="2" t="n"/>
      <c r="H1688" s="2" t="n"/>
      <c r="I1688" s="2" t="n"/>
      <c r="J1688" s="2" t="n"/>
    </row>
    <row r="1689">
      <c r="A1689" s="3" t="inlineStr">
        <is>
          <t>Del 13/02/2023</t>
        </is>
      </c>
      <c r="B1689" s="2" t="n"/>
      <c r="C1689" s="2" t="n"/>
      <c r="D1689" s="2" t="n"/>
      <c r="E1689" s="2" t="n"/>
      <c r="F1689" s="2" t="n"/>
      <c r="G1689" s="2" t="n"/>
      <c r="H1689" s="2" t="n"/>
      <c r="I1689" s="2" t="n"/>
      <c r="J1689" s="2" t="n"/>
    </row>
    <row r="1690">
      <c r="A1690" s="74" t="inlineStr">
        <is>
          <t>Cierre Caja</t>
        </is>
      </c>
      <c r="B1690" s="74" t="inlineStr">
        <is>
          <t>Fecha</t>
        </is>
      </c>
      <c r="C1690" s="74" t="inlineStr">
        <is>
          <t>Cajero</t>
        </is>
      </c>
      <c r="D1690" s="74" t="inlineStr">
        <is>
          <t>Nro Voucher</t>
        </is>
      </c>
      <c r="E1690" s="74" t="inlineStr">
        <is>
          <t>Nro Cuenta</t>
        </is>
      </c>
      <c r="F1690" s="74" t="inlineStr">
        <is>
          <t>Tipo Ingreso</t>
        </is>
      </c>
      <c r="G1690" s="75" t="n"/>
      <c r="H1690" s="76" t="n"/>
      <c r="I1690" s="74" t="inlineStr">
        <is>
          <t>TIPO DE INGRESO</t>
        </is>
      </c>
      <c r="J1690" s="74" t="inlineStr">
        <is>
          <t>Cobrador</t>
        </is>
      </c>
    </row>
    <row r="1691">
      <c r="A1691" s="77" t="n"/>
      <c r="B1691" s="77" t="n"/>
      <c r="C1691" s="77" t="n"/>
      <c r="D1691" s="77" t="n"/>
      <c r="E1691" s="77" t="n"/>
      <c r="F1691" s="4" t="inlineStr">
        <is>
          <t>EFECTIVO</t>
        </is>
      </c>
      <c r="G1691" s="4" t="inlineStr">
        <is>
          <t>CHEQUE</t>
        </is>
      </c>
      <c r="H1691" s="4" t="inlineStr">
        <is>
          <t>TRANSFERENCIA</t>
        </is>
      </c>
      <c r="I1691" s="77" t="n"/>
      <c r="J1691" s="77" t="n"/>
    </row>
    <row r="1692">
      <c r="A1692" s="5" t="inlineStr">
        <is>
          <t>CCAJ-LP02/69/2023</t>
        </is>
      </c>
      <c r="B1692" s="6" t="n">
        <v>44970.52380518518</v>
      </c>
      <c r="C1692" s="5" t="inlineStr">
        <is>
          <t>3884 RIBANA RUTH REA RUEDA</t>
        </is>
      </c>
      <c r="D1692" s="10" t="n"/>
      <c r="E1692" s="8" t="n"/>
      <c r="F1692" s="9" t="n">
        <v>6251.9</v>
      </c>
      <c r="I1692" s="10" t="inlineStr">
        <is>
          <t>EFECTIVO</t>
        </is>
      </c>
      <c r="J1692" s="8" t="inlineStr">
        <is>
          <t>108 GREGORIO RAMIREZ APAZA</t>
        </is>
      </c>
    </row>
    <row r="1693">
      <c r="A1693" s="5" t="inlineStr">
        <is>
          <t>CCAJ-LP02/69/2023</t>
        </is>
      </c>
      <c r="B1693" s="6" t="n">
        <v>44970.52380518518</v>
      </c>
      <c r="C1693" s="5" t="inlineStr">
        <is>
          <t>3884 RIBANA RUTH REA RUEDA</t>
        </is>
      </c>
      <c r="D1693" s="10" t="n"/>
      <c r="E1693" s="8" t="n"/>
      <c r="F1693" s="9" t="n">
        <v>5880.5</v>
      </c>
      <c r="I1693" s="10" t="inlineStr">
        <is>
          <t>EFECTIVO</t>
        </is>
      </c>
      <c r="J1693" s="5" t="inlineStr">
        <is>
          <t>136 OSCAR REYNALDO LIMACHI SURCO</t>
        </is>
      </c>
    </row>
    <row r="1694">
      <c r="A1694" s="5" t="inlineStr">
        <is>
          <t>CCAJ-LP02/69/2023</t>
        </is>
      </c>
      <c r="B1694" s="6" t="n">
        <v>44970.52380518518</v>
      </c>
      <c r="C1694" s="5" t="inlineStr">
        <is>
          <t>3884 RIBANA RUTH REA RUEDA</t>
        </is>
      </c>
      <c r="D1694" s="10" t="n"/>
      <c r="E1694" s="8" t="n"/>
      <c r="F1694" s="9" t="n">
        <v>7908.2</v>
      </c>
      <c r="I1694" s="10" t="inlineStr">
        <is>
          <t>EFECTIVO</t>
        </is>
      </c>
      <c r="J1694" s="5" t="inlineStr">
        <is>
          <t>266 SANTIAGO MACHACA CALCINA</t>
        </is>
      </c>
    </row>
    <row r="1695">
      <c r="A1695" s="5" t="inlineStr">
        <is>
          <t>CCAJ-LP02/69/2023</t>
        </is>
      </c>
      <c r="B1695" s="6" t="n">
        <v>44970.52380518518</v>
      </c>
      <c r="C1695" s="5" t="inlineStr">
        <is>
          <t>3884 RIBANA RUTH REA RUEDA</t>
        </is>
      </c>
      <c r="D1695" s="10" t="n"/>
      <c r="E1695" s="8" t="n"/>
      <c r="F1695" s="9" t="n">
        <v>3113.6</v>
      </c>
      <c r="I1695" s="10" t="inlineStr">
        <is>
          <t>EFECTIVO</t>
        </is>
      </c>
      <c r="J1695" s="8" t="inlineStr">
        <is>
          <t>304 ALFREDO MENDOZA APAZA</t>
        </is>
      </c>
    </row>
    <row r="1696">
      <c r="A1696" s="5" t="inlineStr">
        <is>
          <t>CCAJ-LP02/69/2023</t>
        </is>
      </c>
      <c r="B1696" s="6" t="n">
        <v>44970.52380518518</v>
      </c>
      <c r="C1696" s="5" t="inlineStr">
        <is>
          <t>3884 RIBANA RUTH REA RUEDA</t>
        </is>
      </c>
      <c r="D1696" s="10" t="n"/>
      <c r="E1696" s="8" t="n"/>
      <c r="F1696" s="9" t="n">
        <v>4934.8</v>
      </c>
      <c r="I1696" s="10" t="inlineStr">
        <is>
          <t>EFECTIVO</t>
        </is>
      </c>
      <c r="J1696" s="5" t="inlineStr">
        <is>
          <t>331 CARLOS ALFREDO GUTIERREZ HUANCA</t>
        </is>
      </c>
    </row>
    <row r="1697">
      <c r="A1697" s="5" t="inlineStr">
        <is>
          <t>CCAJ-LP02/69/2023</t>
        </is>
      </c>
      <c r="B1697" s="6" t="n">
        <v>44970.52380518518</v>
      </c>
      <c r="C1697" s="5" t="inlineStr">
        <is>
          <t>3884 RIBANA RUTH REA RUEDA</t>
        </is>
      </c>
      <c r="D1697" s="10" t="n"/>
      <c r="E1697" s="8" t="n"/>
      <c r="F1697" s="9" t="n">
        <v>4787.1</v>
      </c>
      <c r="I1697" s="10" t="inlineStr">
        <is>
          <t>EFECTIVO</t>
        </is>
      </c>
      <c r="J1697" s="5" t="inlineStr">
        <is>
          <t>584 FREDDY FEDERICO FLORES MARIN</t>
        </is>
      </c>
    </row>
    <row r="1698">
      <c r="A1698" s="5" t="inlineStr">
        <is>
          <t>CCAJ-LP02/69/2023</t>
        </is>
      </c>
      <c r="B1698" s="6" t="n">
        <v>44970.52380518518</v>
      </c>
      <c r="C1698" s="5" t="inlineStr">
        <is>
          <t>3884 RIBANA RUTH REA RUEDA</t>
        </is>
      </c>
      <c r="D1698" s="10" t="n"/>
      <c r="E1698" s="8" t="n"/>
      <c r="F1698" s="9" t="n">
        <v>5236.6</v>
      </c>
      <c r="I1698" s="10" t="inlineStr">
        <is>
          <t>EFECTIVO</t>
        </is>
      </c>
      <c r="J1698" s="5" t="inlineStr">
        <is>
          <t>883 FRANKLIN CARDOZO RIVERA</t>
        </is>
      </c>
    </row>
    <row r="1699">
      <c r="A1699" s="5" t="inlineStr">
        <is>
          <t>CCAJ-LP02/69/2023</t>
        </is>
      </c>
      <c r="B1699" s="6" t="n">
        <v>44970.52380518518</v>
      </c>
      <c r="C1699" s="5" t="inlineStr">
        <is>
          <t>3884 RIBANA RUTH REA RUEDA</t>
        </is>
      </c>
      <c r="D1699" s="10" t="n"/>
      <c r="E1699" s="8" t="n"/>
      <c r="F1699" s="9" t="n">
        <v>15711.2</v>
      </c>
      <c r="I1699" s="10" t="inlineStr">
        <is>
          <t>EFECTIVO</t>
        </is>
      </c>
      <c r="J1699" s="5" t="inlineStr">
        <is>
          <t>1116 VLADIMIR FRANZ ATAHUACHI RODRIGUEZ</t>
        </is>
      </c>
    </row>
    <row r="1700">
      <c r="A1700" s="5" t="inlineStr">
        <is>
          <t>CCAJ-LP02/69/2023</t>
        </is>
      </c>
      <c r="B1700" s="6" t="n">
        <v>44970.52380518518</v>
      </c>
      <c r="C1700" s="5" t="inlineStr">
        <is>
          <t>3884 RIBANA RUTH REA RUEDA</t>
        </is>
      </c>
      <c r="D1700" s="10" t="n"/>
      <c r="E1700" s="8" t="n"/>
      <c r="F1700" s="9" t="n">
        <v>11588.6</v>
      </c>
      <c r="I1700" s="10" t="inlineStr">
        <is>
          <t>EFECTIVO</t>
        </is>
      </c>
      <c r="J1700" s="5" t="inlineStr">
        <is>
          <t>1180 JAIME RAMIRO CHACON PAREDES</t>
        </is>
      </c>
    </row>
    <row r="1701">
      <c r="A1701" s="5" t="inlineStr">
        <is>
          <t>CCAJ-LP02/69/2023</t>
        </is>
      </c>
      <c r="B1701" s="6" t="n">
        <v>44970.52380518518</v>
      </c>
      <c r="C1701" s="5" t="inlineStr">
        <is>
          <t>3884 RIBANA RUTH REA RUEDA</t>
        </is>
      </c>
      <c r="D1701" s="10" t="n"/>
      <c r="E1701" s="8" t="n"/>
      <c r="F1701" s="9" t="n">
        <v>9722.9</v>
      </c>
      <c r="I1701" s="10" t="inlineStr">
        <is>
          <t>EFECTIVO</t>
        </is>
      </c>
      <c r="J1701" s="5" t="inlineStr">
        <is>
          <t>3052 JUAN JOSE MACHACA TORREZ</t>
        </is>
      </c>
    </row>
    <row r="1702">
      <c r="A1702" s="5" t="inlineStr">
        <is>
          <t>CCAJ-LP02/69/2023</t>
        </is>
      </c>
      <c r="B1702" s="6" t="n">
        <v>44970.52380518518</v>
      </c>
      <c r="C1702" s="5" t="inlineStr">
        <is>
          <t>3884 RIBANA RUTH REA RUEDA</t>
        </is>
      </c>
      <c r="D1702" s="10" t="n"/>
      <c r="E1702" s="8" t="n"/>
      <c r="F1702" s="9" t="n">
        <v>21729</v>
      </c>
      <c r="I1702" s="10" t="inlineStr">
        <is>
          <t>EFECTIVO</t>
        </is>
      </c>
      <c r="J1702" s="8" t="inlineStr">
        <is>
          <t>2597 JOSE MAIDANA LP - T01</t>
        </is>
      </c>
    </row>
    <row r="1703">
      <c r="A1703" s="5" t="inlineStr">
        <is>
          <t>CCAJ-LP02/69/2023</t>
        </is>
      </c>
      <c r="B1703" s="6" t="n">
        <v>44970.52380518518</v>
      </c>
      <c r="C1703" s="5" t="inlineStr">
        <is>
          <t>3884 RIBANA RUTH REA RUEDA</t>
        </is>
      </c>
      <c r="D1703" s="10" t="n"/>
      <c r="E1703" s="8" t="n"/>
      <c r="F1703" s="9" t="n">
        <v>1952.1</v>
      </c>
      <c r="I1703" s="10" t="inlineStr">
        <is>
          <t>EFECTIVO</t>
        </is>
      </c>
      <c r="J1703" s="8" t="inlineStr">
        <is>
          <t>2597 JOSE MAIDANA LP - T02</t>
        </is>
      </c>
    </row>
    <row r="1704">
      <c r="A1704" s="5" t="inlineStr">
        <is>
          <t>CCAJ-LP02/69/2023</t>
        </is>
      </c>
      <c r="B1704" s="6" t="n">
        <v>44970.52380518518</v>
      </c>
      <c r="C1704" s="5" t="inlineStr">
        <is>
          <t>3884 RIBANA RUTH REA RUEDA</t>
        </is>
      </c>
      <c r="D1704" s="10" t="n"/>
      <c r="E1704" s="8" t="n"/>
      <c r="F1704" s="9" t="n">
        <v>11846.4</v>
      </c>
      <c r="I1704" s="10" t="inlineStr">
        <is>
          <t>EFECTIVO</t>
        </is>
      </c>
      <c r="J1704" s="8" t="inlineStr">
        <is>
          <t>2597 JOSE MAIDANA LP - T03</t>
        </is>
      </c>
    </row>
    <row r="1705">
      <c r="A1705" s="5" t="inlineStr">
        <is>
          <t>CCAJ-LP02/69/2023</t>
        </is>
      </c>
      <c r="B1705" s="6" t="n">
        <v>44970.52380518518</v>
      </c>
      <c r="C1705" s="5" t="inlineStr">
        <is>
          <t>3884 RIBANA RUTH REA RUEDA</t>
        </is>
      </c>
      <c r="D1705" s="10" t="n"/>
      <c r="E1705" s="8" t="n"/>
      <c r="F1705" s="9" t="n">
        <v>5778.2</v>
      </c>
      <c r="I1705" s="10" t="inlineStr">
        <is>
          <t>EFECTIVO</t>
        </is>
      </c>
      <c r="J1705" s="8" t="inlineStr">
        <is>
          <t>2597 JOSE MAIDANA LP - T04</t>
        </is>
      </c>
    </row>
    <row r="1706">
      <c r="A1706" s="5" t="inlineStr">
        <is>
          <t>CCAJ-LP02/69/2023</t>
        </is>
      </c>
      <c r="B1706" s="6" t="n">
        <v>44970.52380518518</v>
      </c>
      <c r="C1706" s="5" t="inlineStr">
        <is>
          <t>3884 RIBANA RUTH REA RUEDA</t>
        </is>
      </c>
      <c r="D1706" s="10" t="n"/>
      <c r="E1706" s="8" t="n"/>
      <c r="F1706" s="9" t="n">
        <v>6664.8</v>
      </c>
      <c r="I1706" s="10" t="inlineStr">
        <is>
          <t>EFECTIVO</t>
        </is>
      </c>
      <c r="J1706" s="8" t="inlineStr">
        <is>
          <t>2597 JOSE MAIDANA LP - T05</t>
        </is>
      </c>
    </row>
    <row r="1707">
      <c r="A1707" s="5" t="inlineStr">
        <is>
          <t>CCAJ-LP02/69/2023</t>
        </is>
      </c>
      <c r="B1707" s="6" t="n">
        <v>44970.52380518518</v>
      </c>
      <c r="C1707" s="5" t="inlineStr">
        <is>
          <t>3884 RIBANA RUTH REA RUEDA</t>
        </is>
      </c>
      <c r="D1707" s="10" t="n"/>
      <c r="E1707" s="8" t="n"/>
      <c r="F1707" s="9" t="n">
        <v>2202.9</v>
      </c>
      <c r="I1707" s="10" t="inlineStr">
        <is>
          <t>EFECTIVO</t>
        </is>
      </c>
      <c r="J1707" s="8" t="inlineStr">
        <is>
          <t>2597 JOSE MAIDANA LP - T06</t>
        </is>
      </c>
    </row>
    <row r="1708">
      <c r="A1708" s="11" t="inlineStr">
        <is>
          <t>SAP</t>
        </is>
      </c>
      <c r="B1708" s="3" t="n"/>
      <c r="C1708" s="3" t="n"/>
      <c r="D1708" s="7" t="n"/>
      <c r="E1708" s="8" t="n"/>
      <c r="F1708" s="31">
        <f>SUM(F1692:G1707)</f>
        <v/>
      </c>
      <c r="H1708" s="9" t="n"/>
      <c r="I1708" s="10" t="n"/>
      <c r="J1708" s="5" t="n"/>
    </row>
    <row r="1709" ht="15.75" customHeight="1">
      <c r="A1709" s="13" t="inlineStr">
        <is>
          <t>FECHA</t>
        </is>
      </c>
      <c r="B1709" s="13" t="inlineStr">
        <is>
          <t>CIERRE DE CAJA</t>
        </is>
      </c>
      <c r="C1709" s="13" t="inlineStr">
        <is>
          <t>IMPORTE</t>
        </is>
      </c>
      <c r="D1709" s="14" t="n">
        <v>112761095</v>
      </c>
      <c r="E1709" s="8" t="n"/>
      <c r="H1709" s="9" t="n"/>
      <c r="I1709" s="10" t="n"/>
      <c r="J1709" s="5" t="n"/>
    </row>
    <row r="1710">
      <c r="A1710" s="5" t="n"/>
      <c r="B1710" s="6" t="n"/>
      <c r="C1710" s="5" t="n"/>
      <c r="D1710" s="7" t="n"/>
      <c r="E1710" s="8" t="n"/>
      <c r="H1710" s="9" t="n"/>
      <c r="I1710" s="10" t="n"/>
      <c r="J1710" s="5" t="n"/>
    </row>
    <row r="1711">
      <c r="A1711" s="5" t="n"/>
      <c r="B1711" s="6" t="n"/>
      <c r="C1711" s="5" t="n"/>
      <c r="D1711" s="7" t="n"/>
      <c r="E1711" s="8" t="n"/>
      <c r="H1711" s="9" t="n"/>
      <c r="I1711" s="10" t="n"/>
      <c r="J1711" s="5" t="n"/>
    </row>
    <row r="1712">
      <c r="A1712" s="5" t="inlineStr">
        <is>
          <t>CCAJ-LP02/70/202</t>
        </is>
      </c>
      <c r="B1712" s="6" t="n">
        <v>44970.75930354166</v>
      </c>
      <c r="C1712" s="5" t="inlineStr">
        <is>
          <t>3884 RIBANA RUTH REA RUEDA</t>
        </is>
      </c>
      <c r="D1712" s="7" t="n">
        <v>242267</v>
      </c>
      <c r="E1712" s="8" t="inlineStr">
        <is>
          <t>BISA-100070022</t>
        </is>
      </c>
      <c r="H1712" s="9" t="n">
        <v>25355.4</v>
      </c>
      <c r="I1712" s="5" t="inlineStr">
        <is>
          <t>DEPÓSITO BANCARIO</t>
        </is>
      </c>
      <c r="J1712" s="8" t="inlineStr">
        <is>
          <t>5103 JOSE LUIS VARGAS SANTOS</t>
        </is>
      </c>
    </row>
    <row r="1713">
      <c r="A1713" s="5" t="inlineStr">
        <is>
          <t>CCAJ-LP02/70/2023</t>
        </is>
      </c>
      <c r="B1713" s="6" t="n">
        <v>44970.75930354166</v>
      </c>
      <c r="C1713" s="5" t="inlineStr">
        <is>
          <t>3884 RIBANA RUTH REA RUEDA</t>
        </is>
      </c>
      <c r="D1713" s="15" t="n">
        <v>45153166092</v>
      </c>
      <c r="E1713" s="8" t="inlineStr">
        <is>
          <t>BISA-100070022</t>
        </is>
      </c>
      <c r="H1713" s="9" t="n">
        <v>394.2</v>
      </c>
      <c r="I1713" s="5" t="inlineStr">
        <is>
          <t>DEPÓSITO BANCARIO</t>
        </is>
      </c>
      <c r="J1713" s="5" t="inlineStr">
        <is>
          <t>4190 JESUS FELCY MENDOZA CAHUANA</t>
        </is>
      </c>
    </row>
    <row r="1714">
      <c r="A1714" s="5" t="inlineStr">
        <is>
          <t>CCAJ-LP02/70/2023</t>
        </is>
      </c>
      <c r="B1714" s="6" t="n">
        <v>44970.75930354166</v>
      </c>
      <c r="C1714" s="5" t="inlineStr">
        <is>
          <t>3884 RIBANA RUTH REA RUEDA</t>
        </is>
      </c>
      <c r="D1714" s="15" t="n">
        <v>45163260447</v>
      </c>
      <c r="E1714" s="8" t="inlineStr">
        <is>
          <t>BISA-100070022</t>
        </is>
      </c>
      <c r="H1714" s="9" t="n">
        <v>430.7</v>
      </c>
      <c r="I1714" s="5" t="inlineStr">
        <is>
          <t>DEPÓSITO BANCARIO</t>
        </is>
      </c>
      <c r="J1714" s="5" t="inlineStr">
        <is>
          <t>4190 JESUS FELCY MENDOZA CAHUANA</t>
        </is>
      </c>
    </row>
    <row r="1715">
      <c r="A1715" s="5" t="inlineStr">
        <is>
          <t>CCAJ-LP02/70/2023</t>
        </is>
      </c>
      <c r="B1715" s="6" t="n">
        <v>44970.75930354166</v>
      </c>
      <c r="C1715" s="5" t="inlineStr">
        <is>
          <t>3884 RIBANA RUTH REA RUEDA</t>
        </is>
      </c>
      <c r="D1715" s="15" t="n">
        <v>51117579335</v>
      </c>
      <c r="E1715" s="8" t="inlineStr">
        <is>
          <t>BISA-100070022</t>
        </is>
      </c>
      <c r="H1715" s="9" t="n">
        <v>530.09</v>
      </c>
      <c r="I1715" s="5" t="inlineStr">
        <is>
          <t>DEPÓSITO BANCARIO</t>
        </is>
      </c>
      <c r="J1715" s="5" t="inlineStr">
        <is>
          <t>2464 LUIS FERNANDO GUEVARA PECA</t>
        </is>
      </c>
    </row>
    <row r="1716">
      <c r="A1716" s="5" t="inlineStr">
        <is>
          <t>CCAJ-LP02/70/2023</t>
        </is>
      </c>
      <c r="B1716" s="6" t="n">
        <v>44970.75930354166</v>
      </c>
      <c r="C1716" s="5" t="inlineStr">
        <is>
          <t>3884 RIBANA RUTH REA RUEDA</t>
        </is>
      </c>
      <c r="D1716" s="15" t="n">
        <v>511175793351</v>
      </c>
      <c r="E1716" s="8" t="inlineStr">
        <is>
          <t>BISA-100070022</t>
        </is>
      </c>
      <c r="H1716" s="9" t="n">
        <v>3078.94</v>
      </c>
      <c r="I1716" s="5" t="inlineStr">
        <is>
          <t>DEPÓSITO BANCARIO</t>
        </is>
      </c>
      <c r="J1716" s="5" t="inlineStr">
        <is>
          <t>2464 LUIS FERNANDO GUEVARA PECA</t>
        </is>
      </c>
    </row>
    <row r="1717">
      <c r="A1717" s="5" t="inlineStr">
        <is>
          <t>CCAJ-LP02/70/2023</t>
        </is>
      </c>
      <c r="B1717" s="6" t="n">
        <v>44970.75930354166</v>
      </c>
      <c r="C1717" s="5" t="inlineStr">
        <is>
          <t>3884 RIBANA RUTH REA RUEDA</t>
        </is>
      </c>
      <c r="D1717" s="15" t="n">
        <v>51517533811</v>
      </c>
      <c r="E1717" s="8" t="inlineStr">
        <is>
          <t>BISA-100070022</t>
        </is>
      </c>
      <c r="H1717" s="9" t="n">
        <v>10766.56</v>
      </c>
      <c r="I1717" s="5" t="inlineStr">
        <is>
          <t>DEPÓSITO BANCARIO</t>
        </is>
      </c>
      <c r="J1717" s="5" t="inlineStr">
        <is>
          <t>2464 LUIS FERNANDO GUEVARA PECA</t>
        </is>
      </c>
    </row>
    <row r="1718">
      <c r="A1718" s="5" t="inlineStr">
        <is>
          <t>CCAJ-LP02/70/2023</t>
        </is>
      </c>
      <c r="B1718" s="6" t="n">
        <v>44970.75930354166</v>
      </c>
      <c r="C1718" s="5" t="inlineStr">
        <is>
          <t>3884 RIBANA RUTH REA RUEDA</t>
        </is>
      </c>
      <c r="D1718" s="15" t="n">
        <v>45153165868</v>
      </c>
      <c r="E1718" s="8" t="inlineStr">
        <is>
          <t>BISA-100070022</t>
        </is>
      </c>
      <c r="H1718" s="9" t="n">
        <v>250.5</v>
      </c>
      <c r="I1718" s="5" t="inlineStr">
        <is>
          <t>DEPÓSITO BANCARIO</t>
        </is>
      </c>
      <c r="J1718" s="5" t="inlineStr">
        <is>
          <t>2464 LUIS FERNANDO GUEVARA PECA</t>
        </is>
      </c>
    </row>
    <row r="1719">
      <c r="A1719" s="5" t="inlineStr">
        <is>
          <t>CCAJ-LP02/70/2023</t>
        </is>
      </c>
      <c r="B1719" s="6" t="n">
        <v>44970.75930354166</v>
      </c>
      <c r="C1719" s="5" t="inlineStr">
        <is>
          <t>3884 RIBANA RUTH REA RUEDA</t>
        </is>
      </c>
      <c r="D1719" s="15" t="n">
        <v>45163260242</v>
      </c>
      <c r="E1719" s="8" t="inlineStr">
        <is>
          <t>BISA-100070022</t>
        </is>
      </c>
      <c r="H1719" s="9" t="n">
        <v>120.8</v>
      </c>
      <c r="I1719" s="5" t="inlineStr">
        <is>
          <t>DEPÓSITO BANCARIO</t>
        </is>
      </c>
      <c r="J1719" s="5" t="inlineStr">
        <is>
          <t>2464 LUIS FERNANDO GUEVARA PECA</t>
        </is>
      </c>
    </row>
    <row r="1720">
      <c r="A1720" s="5" t="inlineStr">
        <is>
          <t>CCAJ-LP02/70/2023</t>
        </is>
      </c>
      <c r="B1720" s="6" t="n">
        <v>44970.75930354166</v>
      </c>
      <c r="C1720" s="5" t="inlineStr">
        <is>
          <t>3884 RIBANA RUTH REA RUEDA</t>
        </is>
      </c>
      <c r="D1720" s="7" t="n">
        <v>6945759505</v>
      </c>
      <c r="E1720" s="5" t="inlineStr">
        <is>
          <t>MERCANTIL SANTA CRUZ-4010374232</t>
        </is>
      </c>
      <c r="H1720" s="9" t="n">
        <v>8721</v>
      </c>
      <c r="I1720" s="5" t="inlineStr">
        <is>
          <t>DEPÓSITO BANCARIO</t>
        </is>
      </c>
      <c r="J1720" s="5" t="inlineStr">
        <is>
          <t>2464 LUIS FERNANDO GUEVARA PECA</t>
        </is>
      </c>
    </row>
    <row r="1721">
      <c r="A1721" s="5" t="inlineStr">
        <is>
          <t>CCAJ-LP02/70/2023</t>
        </is>
      </c>
      <c r="B1721" s="6" t="n">
        <v>44970.75930354166</v>
      </c>
      <c r="C1721" s="5" t="inlineStr">
        <is>
          <t>3884 RIBANA RUTH REA RUEDA</t>
        </is>
      </c>
      <c r="D1721" s="7" t="n">
        <v>636673</v>
      </c>
      <c r="E1721" s="8" t="inlineStr">
        <is>
          <t>BISA-100070022</t>
        </is>
      </c>
      <c r="H1721" s="9" t="n">
        <v>10723.6</v>
      </c>
      <c r="I1721" s="5" t="inlineStr">
        <is>
          <t>DEPÓSITO BANCARIO</t>
        </is>
      </c>
      <c r="J1721" s="5" t="inlineStr">
        <is>
          <t>4190 JESUS FELCY MENDOZA CAHUANA</t>
        </is>
      </c>
    </row>
    <row r="1722">
      <c r="A1722" s="5" t="inlineStr">
        <is>
          <t>CCAJ-LP02/70/2023</t>
        </is>
      </c>
      <c r="B1722" s="6" t="n">
        <v>44970.75930354166</v>
      </c>
      <c r="C1722" s="5" t="inlineStr">
        <is>
          <t>3884 RIBANA RUTH REA RUEDA</t>
        </is>
      </c>
      <c r="D1722" s="7" t="n">
        <v>292871</v>
      </c>
      <c r="E1722" s="8" t="inlineStr">
        <is>
          <t>BISA-100070022</t>
        </is>
      </c>
      <c r="H1722" s="9" t="n">
        <v>24030.2</v>
      </c>
      <c r="I1722" s="5" t="inlineStr">
        <is>
          <t>DEPÓSITO BANCARIO</t>
        </is>
      </c>
      <c r="J1722" s="5" t="inlineStr">
        <is>
          <t>4276 CARLOS MARCELO REQUENA TERAN</t>
        </is>
      </c>
    </row>
    <row r="1723">
      <c r="A1723" s="5" t="inlineStr">
        <is>
          <t>CCAJ-LP02/70/2023</t>
        </is>
      </c>
      <c r="B1723" s="6" t="n">
        <v>44970.75930354166</v>
      </c>
      <c r="C1723" s="5" t="inlineStr">
        <is>
          <t>3884 RIBANA RUTH REA RUEDA</t>
        </is>
      </c>
      <c r="D1723" s="7" t="n"/>
      <c r="E1723" s="8" t="n"/>
      <c r="F1723" s="9" t="n">
        <v>2707.7</v>
      </c>
      <c r="I1723" s="10" t="inlineStr">
        <is>
          <t>EFECTIVO</t>
        </is>
      </c>
      <c r="J1723" s="5" t="inlineStr">
        <is>
          <t>266 SANTIAGO MACHACA CALCINA</t>
        </is>
      </c>
    </row>
    <row r="1724">
      <c r="A1724" s="5" t="inlineStr">
        <is>
          <t>CCAJ-LP02/70/2023</t>
        </is>
      </c>
      <c r="B1724" s="6" t="n">
        <v>44970.75930354166</v>
      </c>
      <c r="C1724" s="5" t="inlineStr">
        <is>
          <t>3884 RIBANA RUTH REA RUEDA</t>
        </is>
      </c>
      <c r="D1724" s="7" t="n"/>
      <c r="E1724" s="8" t="n"/>
      <c r="F1724" s="9" t="n">
        <v>4170.8</v>
      </c>
      <c r="I1724" s="10" t="inlineStr">
        <is>
          <t>EFECTIVO</t>
        </is>
      </c>
      <c r="J1724" s="8" t="inlineStr">
        <is>
          <t>304 ALFREDO MENDOZA APAZA</t>
        </is>
      </c>
    </row>
    <row r="1725">
      <c r="A1725" s="5" t="inlineStr">
        <is>
          <t>CCAJ-LP02/70/2023</t>
        </is>
      </c>
      <c r="B1725" s="6" t="n">
        <v>44970.75930354166</v>
      </c>
      <c r="C1725" s="5" t="inlineStr">
        <is>
          <t>3884 RIBANA RUTH REA RUEDA</t>
        </is>
      </c>
      <c r="D1725" s="7" t="n"/>
      <c r="E1725" s="8" t="n"/>
      <c r="F1725" s="9" t="n">
        <v>4435.1</v>
      </c>
      <c r="I1725" s="10" t="inlineStr">
        <is>
          <t>EFECTIVO</t>
        </is>
      </c>
      <c r="J1725" s="5" t="inlineStr">
        <is>
          <t>1116 VLADIMIR FRANZ ATAHUACHI RODRIGUEZ</t>
        </is>
      </c>
    </row>
    <row r="1726">
      <c r="A1726" s="5" t="inlineStr">
        <is>
          <t>CCAJ-LP02/70/2023</t>
        </is>
      </c>
      <c r="B1726" s="6" t="n">
        <v>44970.75930354166</v>
      </c>
      <c r="C1726" s="5" t="inlineStr">
        <is>
          <t>3884 RIBANA RUTH REA RUEDA</t>
        </is>
      </c>
      <c r="D1726" s="7" t="n"/>
      <c r="E1726" s="8" t="n"/>
      <c r="F1726" s="9" t="n">
        <v>8323.4</v>
      </c>
      <c r="I1726" s="10" t="inlineStr">
        <is>
          <t>EFECTIVO</t>
        </is>
      </c>
      <c r="J1726" s="5" t="inlineStr">
        <is>
          <t>3052 JUAN JOSE MACHACA TORREZ</t>
        </is>
      </c>
    </row>
    <row r="1727">
      <c r="A1727" s="5" t="inlineStr">
        <is>
          <t>CCAJ-LP02/70/2023</t>
        </is>
      </c>
      <c r="B1727" s="6" t="n">
        <v>44970.75930354166</v>
      </c>
      <c r="C1727" s="5" t="inlineStr">
        <is>
          <t>3884 RIBANA RUTH REA RUEDA</t>
        </is>
      </c>
      <c r="D1727" s="7" t="n"/>
      <c r="E1727" s="8" t="n"/>
      <c r="F1727" s="9" t="n">
        <v>0.1</v>
      </c>
      <c r="I1727" s="10" t="inlineStr">
        <is>
          <t>EFECTIVO</t>
        </is>
      </c>
      <c r="J1727" s="5" t="inlineStr">
        <is>
          <t>2464 LUIS FERNANDO GUEVARA PECA</t>
        </is>
      </c>
    </row>
    <row r="1728">
      <c r="A1728" s="5" t="inlineStr">
        <is>
          <t>CCAJ-LP02/70/2023</t>
        </is>
      </c>
      <c r="B1728" s="6" t="n">
        <v>44970.75930354166</v>
      </c>
      <c r="C1728" s="5" t="inlineStr">
        <is>
          <t>3884 RIBANA RUTH REA RUEDA</t>
        </is>
      </c>
      <c r="D1728" s="7" t="n"/>
      <c r="E1728" s="8" t="n"/>
      <c r="F1728" s="9" t="n">
        <v>4639.1</v>
      </c>
      <c r="I1728" s="10" t="inlineStr">
        <is>
          <t>EFECTIVO</t>
        </is>
      </c>
      <c r="J1728" s="8" t="inlineStr">
        <is>
          <t>2597 JOSE MAIDANA LP - T02</t>
        </is>
      </c>
    </row>
    <row r="1729">
      <c r="A1729" s="5" t="inlineStr">
        <is>
          <t>CCAJ-LP02/70/2023</t>
        </is>
      </c>
      <c r="B1729" s="6" t="n">
        <v>44970.75930354166</v>
      </c>
      <c r="C1729" s="5" t="inlineStr">
        <is>
          <t>3884 RIBANA RUTH REA RUEDA</t>
        </is>
      </c>
      <c r="D1729" s="7" t="n"/>
      <c r="E1729" s="8" t="n"/>
      <c r="F1729" s="9" t="n">
        <v>7256.4</v>
      </c>
      <c r="I1729" s="10" t="inlineStr">
        <is>
          <t>EFECTIVO</t>
        </is>
      </c>
      <c r="J1729" s="8" t="inlineStr">
        <is>
          <t>2597 JOSE MAIDANA LP - T03</t>
        </is>
      </c>
    </row>
    <row r="1730">
      <c r="A1730" s="5" t="inlineStr">
        <is>
          <t>CCAJ-LP02/70/2023</t>
        </is>
      </c>
      <c r="B1730" s="6" t="n">
        <v>44970.75930354166</v>
      </c>
      <c r="C1730" s="5" t="inlineStr">
        <is>
          <t>3884 RIBANA RUTH REA RUEDA</t>
        </is>
      </c>
      <c r="D1730" s="7" t="n"/>
      <c r="E1730" s="8" t="n"/>
      <c r="F1730" s="9" t="n">
        <v>11831.8</v>
      </c>
      <c r="I1730" s="10" t="inlineStr">
        <is>
          <t>EFECTIVO</t>
        </is>
      </c>
      <c r="J1730" s="8" t="inlineStr">
        <is>
          <t>2597 JOSE MAIDANA LP - T05</t>
        </is>
      </c>
    </row>
    <row r="1731">
      <c r="A1731" s="11" t="inlineStr">
        <is>
          <t>SAP</t>
        </is>
      </c>
      <c r="B1731" s="3" t="n"/>
      <c r="C1731" s="3" t="n"/>
      <c r="D1731" s="7" t="n"/>
      <c r="E1731" s="8" t="n"/>
      <c r="F1731" s="31">
        <f>SUM(F1712:G1730)</f>
        <v/>
      </c>
      <c r="H1731" s="9" t="n"/>
      <c r="I1731" s="10" t="n"/>
      <c r="J1731" s="5" t="n"/>
    </row>
    <row r="1732" ht="15.75" customHeight="1">
      <c r="A1732" s="13" t="inlineStr">
        <is>
          <t>FECHA</t>
        </is>
      </c>
      <c r="B1732" s="13" t="inlineStr">
        <is>
          <t>CIERRE DE CAJA</t>
        </is>
      </c>
      <c r="C1732" s="13" t="inlineStr">
        <is>
          <t>IMPORTE</t>
        </is>
      </c>
      <c r="D1732" s="14" t="n">
        <v>112774107</v>
      </c>
      <c r="E1732" s="8" t="n"/>
      <c r="H1732" s="9" t="n"/>
      <c r="I1732" s="10" t="n"/>
      <c r="J1732" s="5" t="n"/>
    </row>
    <row r="1733"/>
    <row r="1734"/>
    <row r="1735">
      <c r="A1735" s="1" t="inlineStr">
        <is>
          <t>Cierre Caja</t>
        </is>
      </c>
      <c r="B1735" s="2" t="n"/>
      <c r="C1735" s="2" t="n"/>
      <c r="D1735" s="2" t="n"/>
      <c r="E1735" s="2" t="n"/>
      <c r="F1735" s="2" t="n"/>
      <c r="G1735" s="2" t="n"/>
      <c r="H1735" s="2" t="n"/>
      <c r="I1735" s="2" t="n"/>
      <c r="J1735" s="2" t="n"/>
    </row>
    <row r="1736">
      <c r="A1736" s="3" t="inlineStr">
        <is>
          <t>Del 14/02/2023</t>
        </is>
      </c>
      <c r="B1736" s="2" t="n"/>
      <c r="C1736" s="2" t="n"/>
      <c r="D1736" s="2" t="n"/>
      <c r="E1736" s="2" t="n"/>
      <c r="F1736" s="2" t="n"/>
      <c r="G1736" s="2" t="n"/>
      <c r="H1736" s="2" t="n"/>
      <c r="I1736" s="2" t="n"/>
      <c r="J1736" s="2" t="n"/>
    </row>
    <row r="1737">
      <c r="A1737" s="74" t="inlineStr">
        <is>
          <t>Cierre Caja</t>
        </is>
      </c>
      <c r="B1737" s="74" t="inlineStr">
        <is>
          <t>Fecha</t>
        </is>
      </c>
      <c r="C1737" s="74" t="inlineStr">
        <is>
          <t>Cajero</t>
        </is>
      </c>
      <c r="D1737" s="74" t="inlineStr">
        <is>
          <t>Nro Voucher</t>
        </is>
      </c>
      <c r="E1737" s="74" t="inlineStr">
        <is>
          <t>Nro Cuenta</t>
        </is>
      </c>
      <c r="F1737" s="74" t="inlineStr">
        <is>
          <t>Tipo Ingreso</t>
        </is>
      </c>
      <c r="G1737" s="75" t="n"/>
      <c r="H1737" s="76" t="n"/>
      <c r="I1737" s="74" t="inlineStr">
        <is>
          <t>TIPO DE INGRESO</t>
        </is>
      </c>
      <c r="J1737" s="74" t="inlineStr">
        <is>
          <t>Cobrador</t>
        </is>
      </c>
    </row>
    <row r="1738">
      <c r="A1738" s="77" t="n"/>
      <c r="B1738" s="77" t="n"/>
      <c r="C1738" s="77" t="n"/>
      <c r="D1738" s="77" t="n"/>
      <c r="E1738" s="77" t="n"/>
      <c r="F1738" s="4" t="inlineStr">
        <is>
          <t>EFECTIVO</t>
        </is>
      </c>
      <c r="G1738" s="4" t="inlineStr">
        <is>
          <t>CHEQUE</t>
        </is>
      </c>
      <c r="H1738" s="4" t="inlineStr">
        <is>
          <t>TRANSFERENCIA</t>
        </is>
      </c>
      <c r="I1738" s="77" t="n"/>
      <c r="J1738" s="77" t="n"/>
    </row>
    <row r="1739">
      <c r="A1739" s="5" t="inlineStr">
        <is>
          <t>CCAJ-LP02/71/2023</t>
        </is>
      </c>
      <c r="B1739" s="6" t="n">
        <v>44971.47175755787</v>
      </c>
      <c r="C1739" s="5" t="inlineStr">
        <is>
          <t>3884 RIBANA RUTH REA RUEDA</t>
        </is>
      </c>
      <c r="D1739" s="10" t="n"/>
      <c r="E1739" s="8" t="n"/>
      <c r="F1739" s="9" t="n">
        <v>8119.7</v>
      </c>
      <c r="I1739" s="10" t="inlineStr">
        <is>
          <t>EFECTIVO</t>
        </is>
      </c>
      <c r="J1739" s="8" t="inlineStr">
        <is>
          <t>108 GREGORIO RAMIREZ APAZA</t>
        </is>
      </c>
    </row>
    <row r="1740">
      <c r="A1740" s="5" t="inlineStr">
        <is>
          <t>CCAJ-LP02/71/2023</t>
        </is>
      </c>
      <c r="B1740" s="6" t="n">
        <v>44971.47175755787</v>
      </c>
      <c r="C1740" s="5" t="inlineStr">
        <is>
          <t>3884 RIBANA RUTH REA RUEDA</t>
        </is>
      </c>
      <c r="D1740" s="10" t="n"/>
      <c r="E1740" s="8" t="n"/>
      <c r="F1740" s="9" t="n">
        <v>4861.2</v>
      </c>
      <c r="I1740" s="10" t="inlineStr">
        <is>
          <t>EFECTIVO</t>
        </is>
      </c>
      <c r="J1740" s="5" t="inlineStr">
        <is>
          <t>136 OSCAR REYNALDO LIMACHI SURCO</t>
        </is>
      </c>
    </row>
    <row r="1741">
      <c r="A1741" s="5" t="inlineStr">
        <is>
          <t>CCAJ-LP02/71/2023</t>
        </is>
      </c>
      <c r="B1741" s="6" t="n">
        <v>44971.47175755787</v>
      </c>
      <c r="C1741" s="5" t="inlineStr">
        <is>
          <t>3884 RIBANA RUTH REA RUEDA</t>
        </is>
      </c>
      <c r="D1741" s="10" t="n"/>
      <c r="E1741" s="8" t="n"/>
      <c r="F1741" s="9" t="n">
        <v>5029.2</v>
      </c>
      <c r="I1741" s="10" t="inlineStr">
        <is>
          <t>EFECTIVO</t>
        </is>
      </c>
      <c r="J1741" s="5" t="inlineStr">
        <is>
          <t>331 CARLOS ALFREDO GUTIERREZ HUANCA</t>
        </is>
      </c>
    </row>
    <row r="1742">
      <c r="A1742" s="5" t="inlineStr">
        <is>
          <t>CCAJ-LP02/71/2023</t>
        </is>
      </c>
      <c r="B1742" s="6" t="n">
        <v>44971.47175755787</v>
      </c>
      <c r="C1742" s="5" t="inlineStr">
        <is>
          <t>3884 RIBANA RUTH REA RUEDA</t>
        </is>
      </c>
      <c r="D1742" s="10" t="n"/>
      <c r="E1742" s="8" t="n"/>
      <c r="F1742" s="9" t="n">
        <v>13509.2</v>
      </c>
      <c r="I1742" s="10" t="inlineStr">
        <is>
          <t>EFECTIVO</t>
        </is>
      </c>
      <c r="J1742" s="5" t="inlineStr">
        <is>
          <t>584 FREDDY FEDERICO FLORES MARIN</t>
        </is>
      </c>
    </row>
    <row r="1743">
      <c r="A1743" s="5" t="inlineStr">
        <is>
          <t>CCAJ-LP02/71/2023</t>
        </is>
      </c>
      <c r="B1743" s="6" t="n">
        <v>44971.47175755787</v>
      </c>
      <c r="C1743" s="5" t="inlineStr">
        <is>
          <t>3884 RIBANA RUTH REA RUEDA</t>
        </is>
      </c>
      <c r="D1743" s="10" t="n"/>
      <c r="E1743" s="8" t="n"/>
      <c r="F1743" s="9" t="n">
        <v>11723.4</v>
      </c>
      <c r="I1743" s="10" t="inlineStr">
        <is>
          <t>EFECTIVO</t>
        </is>
      </c>
      <c r="J1743" s="5" t="inlineStr">
        <is>
          <t>883 FRANKLIN CARDOZO RIVERA</t>
        </is>
      </c>
    </row>
    <row r="1744">
      <c r="A1744" s="5" t="inlineStr">
        <is>
          <t>CCAJ-LP02/71/2023</t>
        </is>
      </c>
      <c r="B1744" s="6" t="n">
        <v>44971.47175755787</v>
      </c>
      <c r="C1744" s="5" t="inlineStr">
        <is>
          <t>3884 RIBANA RUTH REA RUEDA</t>
        </is>
      </c>
      <c r="D1744" s="10" t="n"/>
      <c r="E1744" s="8" t="n"/>
      <c r="F1744" s="9" t="n">
        <v>4589.7</v>
      </c>
      <c r="I1744" s="10" t="inlineStr">
        <is>
          <t>EFECTIVO</t>
        </is>
      </c>
      <c r="J1744" s="5" t="inlineStr">
        <is>
          <t>1180 JAIME RAMIRO CHACON PAREDES</t>
        </is>
      </c>
    </row>
    <row r="1745">
      <c r="A1745" s="5" t="inlineStr">
        <is>
          <t>CCAJ-LP02/71/2023</t>
        </is>
      </c>
      <c r="B1745" s="6" t="n">
        <v>44971.47175755787</v>
      </c>
      <c r="C1745" s="5" t="inlineStr">
        <is>
          <t>3884 RIBANA RUTH REA RUEDA</t>
        </is>
      </c>
      <c r="D1745" s="10" t="n"/>
      <c r="E1745" s="8" t="n"/>
      <c r="F1745" s="9" t="n">
        <v>5906.5</v>
      </c>
      <c r="I1745" s="10" t="inlineStr">
        <is>
          <t>EFECTIVO</t>
        </is>
      </c>
      <c r="J1745" s="8" t="inlineStr">
        <is>
          <t>2597 JOSE MAIDANA LP - T01</t>
        </is>
      </c>
    </row>
    <row r="1746">
      <c r="A1746" s="5" t="inlineStr">
        <is>
          <t>CCAJ-LP02/71/2023</t>
        </is>
      </c>
      <c r="B1746" s="6" t="n">
        <v>44971.47175755787</v>
      </c>
      <c r="C1746" s="5" t="inlineStr">
        <is>
          <t>3884 RIBANA RUTH REA RUEDA</t>
        </is>
      </c>
      <c r="D1746" s="10" t="n"/>
      <c r="E1746" s="8" t="n"/>
      <c r="F1746" s="9" t="n">
        <v>8246.9</v>
      </c>
      <c r="I1746" s="10" t="inlineStr">
        <is>
          <t>EFECTIVO</t>
        </is>
      </c>
      <c r="J1746" s="8" t="inlineStr">
        <is>
          <t>2597 JOSE MAIDANA LP - T04</t>
        </is>
      </c>
    </row>
    <row r="1747">
      <c r="A1747" s="11" t="inlineStr">
        <is>
          <t>SAP</t>
        </is>
      </c>
      <c r="B1747" s="3" t="n"/>
      <c r="C1747" s="3" t="n"/>
      <c r="D1747" s="7" t="n"/>
      <c r="E1747" s="8" t="n"/>
      <c r="F1747" s="31">
        <f>SUM(F1739:G1746)</f>
        <v/>
      </c>
      <c r="H1747" s="9" t="n"/>
      <c r="I1747" s="10" t="n"/>
      <c r="J1747" s="5" t="n"/>
    </row>
    <row r="1748" ht="15.75" customHeight="1">
      <c r="A1748" s="13" t="inlineStr">
        <is>
          <t>FECHA</t>
        </is>
      </c>
      <c r="B1748" s="13" t="inlineStr">
        <is>
          <t>CIERRE DE CAJA</t>
        </is>
      </c>
      <c r="C1748" s="13" t="inlineStr">
        <is>
          <t>IMPORTE</t>
        </is>
      </c>
      <c r="D1748" s="14" t="n">
        <v>112774108</v>
      </c>
      <c r="E1748" s="8" t="n"/>
      <c r="H1748" s="9" t="n"/>
      <c r="I1748" s="10" t="n"/>
      <c r="J1748" s="5" t="n"/>
    </row>
    <row r="1749">
      <c r="A1749" s="5" t="n"/>
      <c r="B1749" s="6" t="n"/>
      <c r="C1749" s="5" t="n"/>
      <c r="D1749" s="7" t="n"/>
      <c r="E1749" s="8" t="n"/>
      <c r="H1749" s="9" t="n"/>
      <c r="I1749" s="10" t="n"/>
      <c r="J1749" s="5" t="n"/>
    </row>
    <row r="1750">
      <c r="A1750" s="5" t="n"/>
      <c r="B1750" s="6" t="n"/>
      <c r="C1750" s="5" t="n"/>
      <c r="D1750" s="7" t="n"/>
      <c r="E1750" s="8" t="n"/>
      <c r="H1750" s="9" t="n"/>
      <c r="I1750" s="10" t="n"/>
      <c r="J1750" s="5" t="n"/>
    </row>
    <row r="1751">
      <c r="A1751" s="5" t="inlineStr">
        <is>
          <t>CCAJ-LP02/72/2023</t>
        </is>
      </c>
      <c r="B1751" s="6" t="n">
        <v>44971.72513136574</v>
      </c>
      <c r="C1751" s="5" t="inlineStr">
        <is>
          <t>3884 RIBANA RUTH REA RUEDA</t>
        </is>
      </c>
      <c r="D1751" s="15" t="n">
        <v>45173237444</v>
      </c>
      <c r="E1751" s="8" t="inlineStr">
        <is>
          <t>BISA-100070022</t>
        </is>
      </c>
      <c r="H1751" s="9" t="n">
        <v>6000.6</v>
      </c>
      <c r="I1751" s="5" t="inlineStr">
        <is>
          <t>DEPÓSITO BANCARIO</t>
        </is>
      </c>
      <c r="J1751" s="5" t="inlineStr">
        <is>
          <t>2464 LUIS FERNANDO GUEVARA PECA</t>
        </is>
      </c>
    </row>
    <row r="1752">
      <c r="A1752" s="5" t="inlineStr">
        <is>
          <t>CCAJ-LP02/72/2023</t>
        </is>
      </c>
      <c r="B1752" s="6" t="n">
        <v>44971.72513136574</v>
      </c>
      <c r="C1752" s="5" t="inlineStr">
        <is>
          <t>3884 RIBANA RUTH REA RUEDA</t>
        </is>
      </c>
      <c r="D1752" s="15" t="n">
        <v>45113330055</v>
      </c>
      <c r="E1752" s="8" t="inlineStr">
        <is>
          <t>BISA-100070022</t>
        </is>
      </c>
      <c r="H1752" s="9" t="n">
        <v>1085.9</v>
      </c>
      <c r="I1752" s="5" t="inlineStr">
        <is>
          <t>DEPÓSITO BANCARIO</t>
        </is>
      </c>
      <c r="J1752" s="5" t="inlineStr">
        <is>
          <t>4190 JESUS FELCY MENDOZA CAHUANA</t>
        </is>
      </c>
    </row>
    <row r="1753">
      <c r="A1753" s="5" t="inlineStr">
        <is>
          <t>CCAJ-LP02/72/2023</t>
        </is>
      </c>
      <c r="B1753" s="6" t="n">
        <v>44971.72513136574</v>
      </c>
      <c r="C1753" s="5" t="inlineStr">
        <is>
          <t>3884 RIBANA RUTH REA RUEDA</t>
        </is>
      </c>
      <c r="D1753" s="15" t="n">
        <v>51717434330</v>
      </c>
      <c r="E1753" s="8" t="inlineStr">
        <is>
          <t>BISA-100070022</t>
        </is>
      </c>
      <c r="H1753" s="9" t="n">
        <v>25542.93</v>
      </c>
      <c r="I1753" s="5" t="inlineStr">
        <is>
          <t>DEPÓSITO BANCARIO</t>
        </is>
      </c>
      <c r="J1753" s="5" t="inlineStr">
        <is>
          <t>2464 LUIS FERNANDO GUEVARA PECA</t>
        </is>
      </c>
    </row>
    <row r="1754">
      <c r="A1754" s="5" t="inlineStr">
        <is>
          <t>CCAJ-LP02/72/2023</t>
        </is>
      </c>
      <c r="B1754" s="6" t="n">
        <v>44971.72513136574</v>
      </c>
      <c r="C1754" s="5" t="inlineStr">
        <is>
          <t>3884 RIBANA RUTH REA RUEDA</t>
        </is>
      </c>
      <c r="D1754" s="15" t="n">
        <v>51117591663</v>
      </c>
      <c r="E1754" s="8" t="inlineStr">
        <is>
          <t>BISA-100070022</t>
        </is>
      </c>
      <c r="H1754" s="9" t="n">
        <v>245.4</v>
      </c>
      <c r="I1754" s="5" t="inlineStr">
        <is>
          <t>DEPÓSITO BANCARIO</t>
        </is>
      </c>
      <c r="J1754" s="5" t="inlineStr">
        <is>
          <t>2464 LUIS FERNANDO GUEVARA PECA</t>
        </is>
      </c>
    </row>
    <row r="1755">
      <c r="A1755" s="5" t="inlineStr">
        <is>
          <t>CCAJ-LP02/72/2023</t>
        </is>
      </c>
      <c r="B1755" s="6" t="n">
        <v>44971.72513136574</v>
      </c>
      <c r="C1755" s="5" t="inlineStr">
        <is>
          <t>3884 RIBANA RUTH REA RUEDA</t>
        </is>
      </c>
      <c r="D1755" s="15" t="n">
        <v>52616844725</v>
      </c>
      <c r="E1755" s="8" t="inlineStr">
        <is>
          <t>BISA-100070022</t>
        </is>
      </c>
      <c r="H1755" s="9" t="n">
        <v>403</v>
      </c>
      <c r="I1755" s="5" t="inlineStr">
        <is>
          <t>DEPÓSITO BANCARIO</t>
        </is>
      </c>
      <c r="J1755" s="5" t="inlineStr">
        <is>
          <t>4190 JESUS FELCY MENDOZA CAHUANA</t>
        </is>
      </c>
    </row>
    <row r="1756">
      <c r="A1756" s="5" t="inlineStr">
        <is>
          <t>CCAJ-LP02/72/2023</t>
        </is>
      </c>
      <c r="B1756" s="6" t="n">
        <v>44971.72513136574</v>
      </c>
      <c r="C1756" s="5" t="inlineStr">
        <is>
          <t>3884 RIBANA RUTH REA RUEDA</t>
        </is>
      </c>
      <c r="D1756" s="7" t="n">
        <v>242413</v>
      </c>
      <c r="E1756" s="8" t="inlineStr">
        <is>
          <t>BISA-100070022</t>
        </is>
      </c>
      <c r="H1756" s="9" t="n">
        <v>25555.8</v>
      </c>
      <c r="I1756" s="5" t="inlineStr">
        <is>
          <t>DEPÓSITO BANCARIO</t>
        </is>
      </c>
      <c r="J1756" s="8" t="inlineStr">
        <is>
          <t>5103 JOSE LUIS VARGAS SANTOS</t>
        </is>
      </c>
    </row>
    <row r="1757">
      <c r="A1757" s="5" t="inlineStr">
        <is>
          <t>CCAJ-LP02/72/2023</t>
        </is>
      </c>
      <c r="B1757" s="6" t="n">
        <v>44971.72513136574</v>
      </c>
      <c r="C1757" s="5" t="inlineStr">
        <is>
          <t>3884 RIBANA RUTH REA RUEDA</t>
        </is>
      </c>
      <c r="D1757" s="15" t="n">
        <v>45173238487</v>
      </c>
      <c r="E1757" s="8" t="inlineStr">
        <is>
          <t>BISA-100070022</t>
        </is>
      </c>
      <c r="H1757" s="9" t="n">
        <v>344</v>
      </c>
      <c r="I1757" s="5" t="inlineStr">
        <is>
          <t>DEPÓSITO BANCARIO</t>
        </is>
      </c>
      <c r="J1757" s="5" t="inlineStr">
        <is>
          <t>2464 LUIS FERNANDO GUEVARA PECA</t>
        </is>
      </c>
    </row>
    <row r="1758">
      <c r="A1758" s="5" t="inlineStr">
        <is>
          <t>CCAJ-LP02/72/2023</t>
        </is>
      </c>
      <c r="B1758" s="6" t="n">
        <v>44971.72513136574</v>
      </c>
      <c r="C1758" s="5" t="inlineStr">
        <is>
          <t>3884 RIBANA RUTH REA RUEDA</t>
        </is>
      </c>
      <c r="D1758" s="7" t="n">
        <v>473896</v>
      </c>
      <c r="E1758" s="8" t="inlineStr">
        <is>
          <t>BISA-100070022</t>
        </is>
      </c>
      <c r="H1758" s="9" t="n">
        <v>23602.2</v>
      </c>
      <c r="I1758" s="5" t="inlineStr">
        <is>
          <t>DEPÓSITO BANCARIO</t>
        </is>
      </c>
      <c r="J1758" s="5" t="inlineStr">
        <is>
          <t>4276 CARLOS MARCELO REQUENA TERAN</t>
        </is>
      </c>
    </row>
    <row r="1759">
      <c r="A1759" s="5" t="inlineStr">
        <is>
          <t>CCAJ-LP02/72/2023</t>
        </is>
      </c>
      <c r="B1759" s="6" t="n">
        <v>44971.72513136574</v>
      </c>
      <c r="C1759" s="5" t="inlineStr">
        <is>
          <t>3884 RIBANA RUTH REA RUEDA</t>
        </is>
      </c>
      <c r="D1759" s="15" t="n">
        <v>45133182737</v>
      </c>
      <c r="E1759" s="8" t="inlineStr">
        <is>
          <t>BISA-100070022</t>
        </is>
      </c>
      <c r="H1759" s="9" t="n">
        <v>234.8</v>
      </c>
      <c r="I1759" s="5" t="inlineStr">
        <is>
          <t>DEPÓSITO BANCARIO</t>
        </is>
      </c>
      <c r="J1759" s="5" t="inlineStr">
        <is>
          <t>4190 JESUS FELCY MENDOZA CAHUANA</t>
        </is>
      </c>
    </row>
    <row r="1760">
      <c r="A1760" s="5" t="inlineStr">
        <is>
          <t>CCAJ-LP02/72/2023</t>
        </is>
      </c>
      <c r="B1760" s="6" t="n">
        <v>44971.72513136574</v>
      </c>
      <c r="C1760" s="5" t="inlineStr">
        <is>
          <t>3884 RIBANA RUTH REA RUEDA</t>
        </is>
      </c>
      <c r="D1760" s="15" t="n">
        <v>45123308470</v>
      </c>
      <c r="E1760" s="5" t="inlineStr">
        <is>
          <t>BANCO INDUSTRIAL-100070049</t>
        </is>
      </c>
      <c r="H1760" s="9" t="n">
        <v>2144.32</v>
      </c>
      <c r="I1760" s="5" t="inlineStr">
        <is>
          <t>DEPÓSITO BANCARIO</t>
        </is>
      </c>
      <c r="J1760" s="5" t="inlineStr">
        <is>
          <t>4190 JESUS FELCY MENDOZA CAHUANA</t>
        </is>
      </c>
    </row>
    <row r="1761">
      <c r="A1761" s="5" t="inlineStr">
        <is>
          <t>CCAJ-LP02/72/2023</t>
        </is>
      </c>
      <c r="B1761" s="6" t="n">
        <v>44971.72513136574</v>
      </c>
      <c r="C1761" s="5" t="inlineStr">
        <is>
          <t>3884 RIBANA RUTH REA RUEDA</t>
        </is>
      </c>
      <c r="D1761" s="15" t="n">
        <v>451233084701</v>
      </c>
      <c r="E1761" s="5" t="inlineStr">
        <is>
          <t>BANCO INDUSTRIAL-100070049</t>
        </is>
      </c>
      <c r="H1761" s="9" t="n">
        <v>2844.92</v>
      </c>
      <c r="I1761" s="5" t="inlineStr">
        <is>
          <t>DEPÓSITO BANCARIO</t>
        </is>
      </c>
      <c r="J1761" s="5" t="inlineStr">
        <is>
          <t>4190 JESUS FELCY MENDOZA CAHUANA</t>
        </is>
      </c>
    </row>
    <row r="1762">
      <c r="A1762" s="5" t="inlineStr">
        <is>
          <t>CCAJ-LP02/72/2023</t>
        </is>
      </c>
      <c r="B1762" s="6" t="n">
        <v>44971.72513136574</v>
      </c>
      <c r="C1762" s="5" t="inlineStr">
        <is>
          <t>3884 RIBANA RUTH REA RUEDA</t>
        </is>
      </c>
      <c r="D1762" s="15" t="n">
        <v>18540581060</v>
      </c>
      <c r="E1762" s="8" t="inlineStr">
        <is>
          <t>BISA-100070022</t>
        </is>
      </c>
      <c r="H1762" s="9" t="n">
        <v>1300</v>
      </c>
      <c r="I1762" s="5" t="inlineStr">
        <is>
          <t>DEPÓSITO BANCARIO</t>
        </is>
      </c>
      <c r="J1762" s="5" t="inlineStr">
        <is>
          <t>4190 JESUS FELCY MENDOZA CAHUANA</t>
        </is>
      </c>
    </row>
    <row r="1763">
      <c r="A1763" s="5" t="inlineStr">
        <is>
          <t>CCAJ-LP02/72/2023</t>
        </is>
      </c>
      <c r="B1763" s="6" t="n">
        <v>44971.72513136574</v>
      </c>
      <c r="C1763" s="5" t="inlineStr">
        <is>
          <t>3884 RIBANA RUTH REA RUEDA</t>
        </is>
      </c>
      <c r="D1763" s="7" t="n">
        <v>610579</v>
      </c>
      <c r="E1763" s="8" t="inlineStr">
        <is>
          <t>BISA-100070022</t>
        </is>
      </c>
      <c r="H1763" s="9" t="n">
        <v>7282</v>
      </c>
      <c r="I1763" s="5" t="inlineStr">
        <is>
          <t>DEPÓSITO BANCARIO</t>
        </is>
      </c>
      <c r="J1763" s="5" t="inlineStr">
        <is>
          <t>4190 JESUS FELCY MENDOZA CAHUANA</t>
        </is>
      </c>
    </row>
    <row r="1764">
      <c r="A1764" s="5" t="inlineStr">
        <is>
          <t>CCAJ-LP02/72/2023</t>
        </is>
      </c>
      <c r="B1764" s="6" t="n">
        <v>44971.72513136574</v>
      </c>
      <c r="C1764" s="5" t="inlineStr">
        <is>
          <t>3884 RIBANA RUTH REA RUEDA</t>
        </is>
      </c>
      <c r="D1764" s="7" t="n">
        <v>610577</v>
      </c>
      <c r="E1764" s="8" t="inlineStr">
        <is>
          <t>BISA-100070022</t>
        </is>
      </c>
      <c r="H1764" s="9" t="n">
        <v>2136.81</v>
      </c>
      <c r="I1764" s="5" t="inlineStr">
        <is>
          <t>DEPÓSITO BANCARIO</t>
        </is>
      </c>
      <c r="J1764" s="5" t="inlineStr">
        <is>
          <t>4190 JESUS FELCY MENDOZA CAHUANA</t>
        </is>
      </c>
    </row>
    <row r="1765">
      <c r="A1765" s="5" t="inlineStr">
        <is>
          <t>CCAJ-LP02/72/2023</t>
        </is>
      </c>
      <c r="B1765" s="6" t="n">
        <v>44971.72513136574</v>
      </c>
      <c r="C1765" s="5" t="inlineStr">
        <is>
          <t>3884 RIBANA RUTH REA RUEDA</t>
        </is>
      </c>
      <c r="D1765" s="7" t="n">
        <v>610578</v>
      </c>
      <c r="E1765" s="8" t="inlineStr">
        <is>
          <t>BISA-100072017</t>
        </is>
      </c>
      <c r="H1765" s="9" t="n">
        <v>348</v>
      </c>
      <c r="I1765" s="5" t="inlineStr">
        <is>
          <t>DEPÓSITO BANCARIO</t>
        </is>
      </c>
      <c r="J1765" s="5" t="inlineStr">
        <is>
          <t>4190 JESUS FELCY MENDOZA CAHUANA</t>
        </is>
      </c>
    </row>
    <row r="1766">
      <c r="A1766" s="5" t="inlineStr">
        <is>
          <t>CCAJ-LP02/72/2023</t>
        </is>
      </c>
      <c r="B1766" s="6" t="n">
        <v>44971.72513136574</v>
      </c>
      <c r="C1766" s="5" t="inlineStr">
        <is>
          <t>3884 RIBANA RUTH REA RUEDA</t>
        </is>
      </c>
      <c r="D1766" s="7" t="n"/>
      <c r="E1766" s="8" t="n"/>
      <c r="F1766" s="9" t="n">
        <v>4447.1</v>
      </c>
      <c r="I1766" s="10" t="inlineStr">
        <is>
          <t>EFECTIVO</t>
        </is>
      </c>
      <c r="J1766" s="8" t="inlineStr">
        <is>
          <t>304 ALFREDO MENDOZA APAZA</t>
        </is>
      </c>
    </row>
    <row r="1767">
      <c r="A1767" s="5" t="inlineStr">
        <is>
          <t>CCAJ-LP02/72/2023</t>
        </is>
      </c>
      <c r="B1767" s="6" t="n">
        <v>44971.72513136574</v>
      </c>
      <c r="C1767" s="5" t="inlineStr">
        <is>
          <t>3884 RIBANA RUTH REA RUEDA</t>
        </is>
      </c>
      <c r="D1767" s="7" t="n"/>
      <c r="E1767" s="8" t="n"/>
      <c r="F1767" s="9" t="n">
        <v>860.3</v>
      </c>
      <c r="I1767" s="10" t="inlineStr">
        <is>
          <t>EFECTIVO</t>
        </is>
      </c>
      <c r="J1767" s="5" t="inlineStr">
        <is>
          <t>2464 LUIS FERNANDO GUEVARA PECA</t>
        </is>
      </c>
    </row>
    <row r="1768">
      <c r="A1768" s="11" t="inlineStr">
        <is>
          <t>SAP</t>
        </is>
      </c>
      <c r="B1768" s="3" t="n"/>
      <c r="C1768" s="3" t="n"/>
      <c r="D1768" s="7" t="n"/>
      <c r="E1768" s="8" t="n"/>
      <c r="F1768" s="31">
        <f>SUM(F1760:G1767)</f>
        <v/>
      </c>
      <c r="H1768" s="9" t="n"/>
      <c r="I1768" s="10" t="n"/>
      <c r="J1768" s="5" t="n"/>
    </row>
    <row r="1769" ht="15.75" customHeight="1">
      <c r="A1769" s="13" t="inlineStr">
        <is>
          <t>FECHA</t>
        </is>
      </c>
      <c r="B1769" s="13" t="inlineStr">
        <is>
          <t>CIERRE DE CAJA</t>
        </is>
      </c>
      <c r="C1769" s="13" t="inlineStr">
        <is>
          <t>IMPORTE</t>
        </is>
      </c>
      <c r="D1769" s="14" t="n">
        <v>112782181</v>
      </c>
      <c r="E1769" s="8" t="n"/>
      <c r="H1769" s="9" t="n"/>
      <c r="I1769" s="10" t="n"/>
      <c r="J1769" s="5" t="n"/>
    </row>
    <row r="1770"/>
    <row r="1771"/>
    <row r="1772">
      <c r="A1772" s="1" t="inlineStr">
        <is>
          <t>Cierre Caja</t>
        </is>
      </c>
      <c r="B1772" s="2" t="n"/>
      <c r="C1772" s="2" t="n"/>
      <c r="D1772" s="2" t="n"/>
      <c r="E1772" s="2" t="n"/>
      <c r="F1772" s="2" t="n"/>
      <c r="G1772" s="2" t="n"/>
      <c r="H1772" s="2" t="n"/>
      <c r="I1772" s="2" t="n"/>
      <c r="J1772" s="2" t="n"/>
    </row>
    <row r="1773">
      <c r="A1773" s="3" t="inlineStr">
        <is>
          <t>Del 15/02/2023</t>
        </is>
      </c>
      <c r="B1773" s="2" t="n"/>
      <c r="C1773" s="2" t="n"/>
      <c r="D1773" s="2" t="n"/>
      <c r="E1773" s="2" t="n"/>
      <c r="F1773" s="2" t="n"/>
      <c r="G1773" s="2" t="n"/>
      <c r="H1773" s="2" t="n"/>
      <c r="I1773" s="2" t="n"/>
      <c r="J1773" s="2" t="n"/>
    </row>
    <row r="1774">
      <c r="A1774" s="74" t="inlineStr">
        <is>
          <t>Cierre Caja</t>
        </is>
      </c>
      <c r="B1774" s="74" t="inlineStr">
        <is>
          <t>Fecha</t>
        </is>
      </c>
      <c r="C1774" s="74" t="inlineStr">
        <is>
          <t>Cajero</t>
        </is>
      </c>
      <c r="D1774" s="74" t="inlineStr">
        <is>
          <t>Nro Voucher</t>
        </is>
      </c>
      <c r="E1774" s="74" t="inlineStr">
        <is>
          <t>Nro Cuenta</t>
        </is>
      </c>
      <c r="F1774" s="74" t="inlineStr">
        <is>
          <t>Tipo Ingreso</t>
        </is>
      </c>
      <c r="G1774" s="75" t="n"/>
      <c r="H1774" s="76" t="n"/>
      <c r="I1774" s="74" t="inlineStr">
        <is>
          <t>TIPO DE INGRESO</t>
        </is>
      </c>
      <c r="J1774" s="74" t="inlineStr">
        <is>
          <t>Cobrador</t>
        </is>
      </c>
    </row>
    <row r="1775">
      <c r="A1775" s="77" t="n"/>
      <c r="B1775" s="77" t="n"/>
      <c r="C1775" s="77" t="n"/>
      <c r="D1775" s="77" t="n"/>
      <c r="E1775" s="77" t="n"/>
      <c r="F1775" s="4" t="inlineStr">
        <is>
          <t>EFECTIVO</t>
        </is>
      </c>
      <c r="G1775" s="4" t="inlineStr">
        <is>
          <t>CHEQUE</t>
        </is>
      </c>
      <c r="H1775" s="4" t="inlineStr">
        <is>
          <t>TRANSFERENCIA</t>
        </is>
      </c>
      <c r="I1775" s="77" t="n"/>
      <c r="J1775" s="77" t="n"/>
    </row>
    <row r="1776">
      <c r="A1776" s="5" t="inlineStr">
        <is>
          <t>CCAJ-LP02/73/2023</t>
        </is>
      </c>
      <c r="B1776" s="6" t="n">
        <v>44972.49953444445</v>
      </c>
      <c r="C1776" s="5" t="inlineStr">
        <is>
          <t>3884 RIBANA RUTH REA RUEDA</t>
        </is>
      </c>
      <c r="D1776" s="7" t="n"/>
      <c r="E1776" s="8" t="n"/>
      <c r="F1776" s="9" t="n">
        <v>3894.9</v>
      </c>
      <c r="I1776" s="10" t="inlineStr">
        <is>
          <t>EFECTIVO</t>
        </is>
      </c>
      <c r="J1776" s="8" t="inlineStr">
        <is>
          <t>108 GREGORIO RAMIREZ APAZA</t>
        </is>
      </c>
    </row>
    <row r="1777">
      <c r="A1777" s="5" t="inlineStr">
        <is>
          <t>CCAJ-LP02/73/2023</t>
        </is>
      </c>
      <c r="B1777" s="6" t="n">
        <v>44972.49953444445</v>
      </c>
      <c r="C1777" s="5" t="inlineStr">
        <is>
          <t>3884 RIBANA RUTH REA RUEDA</t>
        </is>
      </c>
      <c r="D1777" s="7" t="n"/>
      <c r="E1777" s="8" t="n"/>
      <c r="F1777" s="9" t="n">
        <v>10129.8</v>
      </c>
      <c r="I1777" s="10" t="inlineStr">
        <is>
          <t>EFECTIVO</t>
        </is>
      </c>
      <c r="J1777" s="5" t="inlineStr">
        <is>
          <t>266 SANTIAGO MACHACA CALCINA</t>
        </is>
      </c>
    </row>
    <row r="1778">
      <c r="A1778" s="5" t="inlineStr">
        <is>
          <t>CCAJ-LP02/73/2023</t>
        </is>
      </c>
      <c r="B1778" s="6" t="n">
        <v>44972.49953444445</v>
      </c>
      <c r="C1778" s="5" t="inlineStr">
        <is>
          <t>3884 RIBANA RUTH REA RUEDA</t>
        </is>
      </c>
      <c r="D1778" s="7" t="n"/>
      <c r="E1778" s="8" t="n"/>
      <c r="F1778" s="9" t="n">
        <v>19632.7</v>
      </c>
      <c r="I1778" s="10" t="inlineStr">
        <is>
          <t>EFECTIVO</t>
        </is>
      </c>
      <c r="J1778" s="5" t="inlineStr">
        <is>
          <t>331 CARLOS ALFREDO GUTIERREZ HUANCA</t>
        </is>
      </c>
    </row>
    <row r="1779">
      <c r="A1779" s="5" t="inlineStr">
        <is>
          <t>CCAJ-LP02/73/2023</t>
        </is>
      </c>
      <c r="B1779" s="6" t="n">
        <v>44972.49953444445</v>
      </c>
      <c r="C1779" s="5" t="inlineStr">
        <is>
          <t>3884 RIBANA RUTH REA RUEDA</t>
        </is>
      </c>
      <c r="D1779" s="7" t="n"/>
      <c r="E1779" s="8" t="n"/>
      <c r="F1779" s="9" t="n">
        <v>7576.8</v>
      </c>
      <c r="I1779" s="10" t="inlineStr">
        <is>
          <t>EFECTIVO</t>
        </is>
      </c>
      <c r="J1779" s="5" t="inlineStr">
        <is>
          <t>584 FREDDY FEDERICO FLORES MARIN</t>
        </is>
      </c>
    </row>
    <row r="1780">
      <c r="A1780" s="5" t="inlineStr">
        <is>
          <t>CCAJ-LP02/73/2023</t>
        </is>
      </c>
      <c r="B1780" s="6" t="n">
        <v>44972.49953444445</v>
      </c>
      <c r="C1780" s="5" t="inlineStr">
        <is>
          <t>3884 RIBANA RUTH REA RUEDA</t>
        </is>
      </c>
      <c r="D1780" s="7" t="n"/>
      <c r="E1780" s="8" t="n"/>
      <c r="F1780" s="9" t="n">
        <v>173.3</v>
      </c>
      <c r="I1780" s="10" t="inlineStr">
        <is>
          <t>EFECTIVO</t>
        </is>
      </c>
      <c r="J1780" s="5" t="inlineStr">
        <is>
          <t>667 WILLIAMS EDSON SANCHEZ SILVA</t>
        </is>
      </c>
    </row>
    <row r="1781">
      <c r="A1781" s="5" t="inlineStr">
        <is>
          <t>CCAJ-LP02/73/2023</t>
        </is>
      </c>
      <c r="B1781" s="6" t="n">
        <v>44972.49953444445</v>
      </c>
      <c r="C1781" s="5" t="inlineStr">
        <is>
          <t>3884 RIBANA RUTH REA RUEDA</t>
        </is>
      </c>
      <c r="D1781" s="7" t="n"/>
      <c r="E1781" s="8" t="n"/>
      <c r="F1781" s="9" t="n">
        <v>10706.4</v>
      </c>
      <c r="I1781" s="10" t="inlineStr">
        <is>
          <t>EFECTIVO</t>
        </is>
      </c>
      <c r="J1781" s="5" t="inlineStr">
        <is>
          <t>883 FRANKLIN CARDOZO RIVERA</t>
        </is>
      </c>
    </row>
    <row r="1782">
      <c r="A1782" s="5" t="inlineStr">
        <is>
          <t>CCAJ-LP02/73/2023</t>
        </is>
      </c>
      <c r="B1782" s="6" t="n">
        <v>44972.49953444445</v>
      </c>
      <c r="C1782" s="5" t="inlineStr">
        <is>
          <t>3884 RIBANA RUTH REA RUEDA</t>
        </is>
      </c>
      <c r="D1782" s="7" t="n"/>
      <c r="E1782" s="8" t="n"/>
      <c r="F1782" s="9" t="n">
        <v>16138.7</v>
      </c>
      <c r="I1782" s="10" t="inlineStr">
        <is>
          <t>EFECTIVO</t>
        </is>
      </c>
      <c r="J1782" s="5" t="inlineStr">
        <is>
          <t>1116 VLADIMIR FRANZ ATAHUACHI RODRIGUEZ</t>
        </is>
      </c>
    </row>
    <row r="1783">
      <c r="A1783" s="5" t="inlineStr">
        <is>
          <t>CCAJ-LP02/73/2023</t>
        </is>
      </c>
      <c r="B1783" s="6" t="n">
        <v>44972.49953444445</v>
      </c>
      <c r="C1783" s="5" t="inlineStr">
        <is>
          <t>3884 RIBANA RUTH REA RUEDA</t>
        </is>
      </c>
      <c r="D1783" s="7" t="n"/>
      <c r="E1783" s="8" t="n"/>
      <c r="F1783" s="9" t="n">
        <v>16044.6</v>
      </c>
      <c r="I1783" s="10" t="inlineStr">
        <is>
          <t>EFECTIVO</t>
        </is>
      </c>
      <c r="J1783" s="5" t="inlineStr">
        <is>
          <t>1180 JAIME RAMIRO CHACON PAREDES</t>
        </is>
      </c>
    </row>
    <row r="1784">
      <c r="A1784" s="5" t="inlineStr">
        <is>
          <t>CCAJ-LP02/73/2023</t>
        </is>
      </c>
      <c r="B1784" s="6" t="n">
        <v>44972.49953444445</v>
      </c>
      <c r="C1784" s="5" t="inlineStr">
        <is>
          <t>3884 RIBANA RUTH REA RUEDA</t>
        </is>
      </c>
      <c r="D1784" s="7" t="n"/>
      <c r="E1784" s="8" t="n"/>
      <c r="F1784" s="9" t="n">
        <v>10879.8</v>
      </c>
      <c r="I1784" s="10" t="inlineStr">
        <is>
          <t>EFECTIVO</t>
        </is>
      </c>
      <c r="J1784" s="5" t="inlineStr">
        <is>
          <t>3052 JUAN JOSE MACHACA TORREZ</t>
        </is>
      </c>
    </row>
    <row r="1785">
      <c r="A1785" s="5" t="inlineStr">
        <is>
          <t>CCAJ-LP02/73/2023</t>
        </is>
      </c>
      <c r="B1785" s="6" t="n">
        <v>44972.49953444445</v>
      </c>
      <c r="C1785" s="5" t="inlineStr">
        <is>
          <t>3884 RIBANA RUTH REA RUEDA</t>
        </is>
      </c>
      <c r="D1785" s="7" t="n"/>
      <c r="E1785" s="8" t="n"/>
      <c r="F1785" s="9" t="n">
        <v>5958.5</v>
      </c>
      <c r="I1785" s="10" t="inlineStr">
        <is>
          <t>EFECTIVO</t>
        </is>
      </c>
      <c r="J1785" s="8" t="inlineStr">
        <is>
          <t>2597 JOSE MAIDANA LP - T01</t>
        </is>
      </c>
    </row>
    <row r="1786">
      <c r="A1786" s="5" t="inlineStr">
        <is>
          <t>CCAJ-LP02/73/2023</t>
        </is>
      </c>
      <c r="B1786" s="6" t="n">
        <v>44972.49953444445</v>
      </c>
      <c r="C1786" s="5" t="inlineStr">
        <is>
          <t>3884 RIBANA RUTH REA RUEDA</t>
        </is>
      </c>
      <c r="D1786" s="7" t="n"/>
      <c r="E1786" s="8" t="n"/>
      <c r="F1786" s="9" t="n">
        <v>11093.2</v>
      </c>
      <c r="I1786" s="10" t="inlineStr">
        <is>
          <t>EFECTIVO</t>
        </is>
      </c>
      <c r="J1786" s="8" t="inlineStr">
        <is>
          <t>2597 JOSE MAIDANA LP - T02</t>
        </is>
      </c>
    </row>
    <row r="1787">
      <c r="A1787" s="5" t="inlineStr">
        <is>
          <t>CCAJ-LP02/73/2023</t>
        </is>
      </c>
      <c r="B1787" s="6" t="n">
        <v>44972.49953444445</v>
      </c>
      <c r="C1787" s="5" t="inlineStr">
        <is>
          <t>3884 RIBANA RUTH REA RUEDA</t>
        </is>
      </c>
      <c r="D1787" s="7" t="n"/>
      <c r="E1787" s="8" t="n"/>
      <c r="F1787" s="9" t="n">
        <v>11322.7</v>
      </c>
      <c r="I1787" s="10" t="inlineStr">
        <is>
          <t>EFECTIVO</t>
        </is>
      </c>
      <c r="J1787" s="8" t="inlineStr">
        <is>
          <t>2597 JOSE MAIDANA LP - T03</t>
        </is>
      </c>
    </row>
    <row r="1788">
      <c r="A1788" s="5" t="inlineStr">
        <is>
          <t>CCAJ-LP02/73/2023</t>
        </is>
      </c>
      <c r="B1788" s="6" t="n">
        <v>44972.49953444445</v>
      </c>
      <c r="C1788" s="5" t="inlineStr">
        <is>
          <t>3884 RIBANA RUTH REA RUEDA</t>
        </is>
      </c>
      <c r="D1788" s="7" t="n"/>
      <c r="E1788" s="8" t="n"/>
      <c r="F1788" s="9" t="n">
        <v>15371.6</v>
      </c>
      <c r="I1788" s="10" t="inlineStr">
        <is>
          <t>EFECTIVO</t>
        </is>
      </c>
      <c r="J1788" s="8" t="inlineStr">
        <is>
          <t>2597 JOSE MAIDANA LP - T04</t>
        </is>
      </c>
    </row>
    <row r="1789">
      <c r="A1789" s="5" t="inlineStr">
        <is>
          <t>CCAJ-LP02/73/2023</t>
        </is>
      </c>
      <c r="B1789" s="6" t="n">
        <v>44972.49953444445</v>
      </c>
      <c r="C1789" s="5" t="inlineStr">
        <is>
          <t>3884 RIBANA RUTH REA RUEDA</t>
        </is>
      </c>
      <c r="D1789" s="7" t="n"/>
      <c r="E1789" s="8" t="n"/>
      <c r="F1789" s="9" t="n">
        <v>9699.700000000001</v>
      </c>
      <c r="I1789" s="10" t="inlineStr">
        <is>
          <t>EFECTIVO</t>
        </is>
      </c>
      <c r="J1789" s="8" t="inlineStr">
        <is>
          <t>2597 JOSE MAIDANA LP - T05</t>
        </is>
      </c>
    </row>
    <row r="1790">
      <c r="A1790" s="5" t="inlineStr">
        <is>
          <t>CCAJ-LP02/73/2023</t>
        </is>
      </c>
      <c r="B1790" s="6" t="n">
        <v>44972.49953444445</v>
      </c>
      <c r="C1790" s="5" t="inlineStr">
        <is>
          <t>3884 RIBANA RUTH REA RUEDA</t>
        </is>
      </c>
      <c r="D1790" s="7" t="n"/>
      <c r="E1790" s="8" t="n"/>
      <c r="F1790" s="9" t="n">
        <v>102356</v>
      </c>
      <c r="I1790" s="10" t="inlineStr">
        <is>
          <t>EFECTIVO</t>
        </is>
      </c>
      <c r="J1790" s="8" t="inlineStr">
        <is>
          <t>2597 JOSE MAIDANA LP - T06</t>
        </is>
      </c>
    </row>
    <row r="1791">
      <c r="A1791" s="11" t="inlineStr">
        <is>
          <t>SAP</t>
        </is>
      </c>
      <c r="B1791" s="3" t="n"/>
      <c r="C1791" s="3" t="n"/>
      <c r="D1791" s="7" t="n"/>
      <c r="E1791" s="8" t="n"/>
      <c r="F1791" s="31">
        <f>SUM(F1776:G1790)</f>
        <v/>
      </c>
      <c r="H1791" s="9" t="n"/>
      <c r="I1791" s="10" t="n"/>
      <c r="J1791" s="5" t="n"/>
    </row>
    <row r="1792" ht="15.75" customHeight="1">
      <c r="A1792" s="13" t="inlineStr">
        <is>
          <t>FECHA</t>
        </is>
      </c>
      <c r="B1792" s="13" t="inlineStr">
        <is>
          <t>CIERRE DE CAJA</t>
        </is>
      </c>
      <c r="C1792" s="13" t="inlineStr">
        <is>
          <t>IMPORTE</t>
        </is>
      </c>
      <c r="D1792" s="14" t="n">
        <v>112782182</v>
      </c>
      <c r="E1792" s="8" t="n"/>
      <c r="H1792" s="9" t="n"/>
      <c r="I1792" s="10" t="n"/>
      <c r="J1792" s="5" t="n"/>
    </row>
    <row r="1793">
      <c r="A1793" s="5" t="n"/>
      <c r="B1793" s="6" t="n"/>
      <c r="C1793" s="5" t="n"/>
      <c r="D1793" s="7" t="n"/>
      <c r="E1793" s="8" t="n"/>
      <c r="H1793" s="9" t="n"/>
      <c r="I1793" s="10" t="n"/>
      <c r="J1793" s="5" t="n"/>
    </row>
    <row r="1794">
      <c r="A1794" s="5" t="n"/>
      <c r="B1794" s="6" t="n"/>
      <c r="C1794" s="5" t="n"/>
      <c r="D1794" s="7" t="n"/>
      <c r="E1794" s="8" t="n"/>
      <c r="H1794" s="9" t="n"/>
      <c r="I1794" s="10" t="n"/>
      <c r="J1794" s="5" t="n"/>
    </row>
    <row r="1795">
      <c r="A1795" s="5" t="inlineStr">
        <is>
          <t>CCAJ-LP02/74/202</t>
        </is>
      </c>
      <c r="B1795" s="6" t="n">
        <v>44972.78371092593</v>
      </c>
      <c r="C1795" s="5" t="inlineStr">
        <is>
          <t>3884 RIBANA RUTH REA RUEDA</t>
        </is>
      </c>
      <c r="D1795" s="15" t="n">
        <v>451531750911</v>
      </c>
      <c r="E1795" s="8" t="inlineStr">
        <is>
          <t>BISA-100070022</t>
        </is>
      </c>
      <c r="H1795" s="9" t="n">
        <v>2340</v>
      </c>
      <c r="I1795" s="5" t="inlineStr">
        <is>
          <t>DEPÓSITO BANCARIO</t>
        </is>
      </c>
      <c r="J1795" s="5" t="inlineStr">
        <is>
          <t>2464 LUIS FERNANDO GUEVARA PECA</t>
        </is>
      </c>
    </row>
    <row r="1796">
      <c r="A1796" s="5" t="inlineStr">
        <is>
          <t>CCAJ-LP02/74/2023</t>
        </is>
      </c>
      <c r="B1796" s="6" t="n">
        <v>44972.78371092593</v>
      </c>
      <c r="C1796" s="5" t="inlineStr">
        <is>
          <t>3884 RIBANA RUTH REA RUEDA</t>
        </is>
      </c>
      <c r="D1796" s="15" t="n">
        <v>45153175087</v>
      </c>
      <c r="E1796" s="8" t="inlineStr">
        <is>
          <t>BISA-100070022</t>
        </is>
      </c>
      <c r="H1796" s="9" t="n">
        <v>263.2</v>
      </c>
      <c r="I1796" s="5" t="inlineStr">
        <is>
          <t>DEPÓSITO BANCARIO</t>
        </is>
      </c>
      <c r="J1796" s="5" t="inlineStr">
        <is>
          <t>2464 LUIS FERNANDO GUEVARA PECA</t>
        </is>
      </c>
    </row>
    <row r="1797">
      <c r="A1797" s="5" t="inlineStr">
        <is>
          <t>CCAJ-LP02/74/2023</t>
        </is>
      </c>
      <c r="B1797" s="6" t="n">
        <v>44972.78371092593</v>
      </c>
      <c r="C1797" s="5" t="inlineStr">
        <is>
          <t>3884 RIBANA RUTH REA RUEDA</t>
        </is>
      </c>
      <c r="D1797" s="15" t="n">
        <v>451531750871</v>
      </c>
      <c r="E1797" s="8" t="inlineStr">
        <is>
          <t>BISA-100070022</t>
        </is>
      </c>
      <c r="H1797" s="9" t="n">
        <v>3429.3</v>
      </c>
      <c r="I1797" s="5" t="inlineStr">
        <is>
          <t>DEPÓSITO BANCARIO</t>
        </is>
      </c>
      <c r="J1797" s="5" t="inlineStr">
        <is>
          <t>2464 LUIS FERNANDO GUEVARA PECA</t>
        </is>
      </c>
    </row>
    <row r="1798">
      <c r="A1798" s="5" t="inlineStr">
        <is>
          <t>CCAJ-LP02/74/2023</t>
        </is>
      </c>
      <c r="B1798" s="6" t="n">
        <v>44972.78371092593</v>
      </c>
      <c r="C1798" s="5" t="inlineStr">
        <is>
          <t>3884 RIBANA RUTH REA RUEDA</t>
        </is>
      </c>
      <c r="D1798" s="15" t="n">
        <v>451531750872</v>
      </c>
      <c r="E1798" s="8" t="inlineStr">
        <is>
          <t>BISA-100070022</t>
        </is>
      </c>
      <c r="H1798" s="9" t="n">
        <v>3018</v>
      </c>
      <c r="I1798" s="5" t="inlineStr">
        <is>
          <t>DEPÓSITO BANCARIO</t>
        </is>
      </c>
      <c r="J1798" s="5" t="inlineStr">
        <is>
          <t>2464 LUIS FERNANDO GUEVARA PECA</t>
        </is>
      </c>
    </row>
    <row r="1799">
      <c r="A1799" s="5" t="inlineStr">
        <is>
          <t>CCAJ-LP02/74/2023</t>
        </is>
      </c>
      <c r="B1799" s="6" t="n">
        <v>44972.78371092593</v>
      </c>
      <c r="C1799" s="5" t="inlineStr">
        <is>
          <t>3884 RIBANA RUTH REA RUEDA</t>
        </is>
      </c>
      <c r="D1799" s="15" t="n">
        <v>451531750873</v>
      </c>
      <c r="E1799" s="8" t="inlineStr">
        <is>
          <t>BISA-100070022</t>
        </is>
      </c>
      <c r="H1799" s="9" t="n">
        <v>2085.6</v>
      </c>
      <c r="I1799" s="5" t="inlineStr">
        <is>
          <t>DEPÓSITO BANCARIO</t>
        </is>
      </c>
      <c r="J1799" s="5" t="inlineStr">
        <is>
          <t>2464 LUIS FERNANDO GUEVARA PECA</t>
        </is>
      </c>
    </row>
    <row r="1800">
      <c r="A1800" s="5" t="inlineStr">
        <is>
          <t>CCAJ-LP02/74/2023</t>
        </is>
      </c>
      <c r="B1800" s="6" t="n">
        <v>44972.78371092593</v>
      </c>
      <c r="C1800" s="5" t="inlineStr">
        <is>
          <t>3884 RIBANA RUTH REA RUEDA</t>
        </is>
      </c>
      <c r="D1800" s="15" t="n">
        <v>451531750874</v>
      </c>
      <c r="E1800" s="8" t="inlineStr">
        <is>
          <t>BISA-100070022</t>
        </is>
      </c>
      <c r="H1800" s="9" t="n">
        <v>4943</v>
      </c>
      <c r="I1800" s="5" t="inlineStr">
        <is>
          <t>DEPÓSITO BANCARIO</t>
        </is>
      </c>
      <c r="J1800" s="5" t="inlineStr">
        <is>
          <t>2464 LUIS FERNANDO GUEVARA PECA</t>
        </is>
      </c>
    </row>
    <row r="1801">
      <c r="A1801" s="5" t="inlineStr">
        <is>
          <t>CCAJ-LP02/74/2023</t>
        </is>
      </c>
      <c r="B1801" s="6" t="n">
        <v>44972.78371092593</v>
      </c>
      <c r="C1801" s="5" t="inlineStr">
        <is>
          <t>3884 RIBANA RUTH REA RUEDA</t>
        </is>
      </c>
      <c r="D1801" s="15" t="n">
        <v>451531750875</v>
      </c>
      <c r="E1801" s="8" t="inlineStr">
        <is>
          <t>BISA-100070022</t>
        </is>
      </c>
      <c r="H1801" s="9" t="n">
        <v>2716.8</v>
      </c>
      <c r="I1801" s="5" t="inlineStr">
        <is>
          <t>DEPÓSITO BANCARIO</t>
        </is>
      </c>
      <c r="J1801" s="5" t="inlineStr">
        <is>
          <t>2464 LUIS FERNANDO GUEVARA PECA</t>
        </is>
      </c>
    </row>
    <row r="1802">
      <c r="A1802" s="5" t="inlineStr">
        <is>
          <t>CCAJ-LP02/74/2023</t>
        </is>
      </c>
      <c r="B1802" s="6" t="n">
        <v>44972.78371092593</v>
      </c>
      <c r="C1802" s="5" t="inlineStr">
        <is>
          <t>3884 RIBANA RUTH REA RUEDA</t>
        </is>
      </c>
      <c r="D1802" s="15" t="n">
        <v>451531750876</v>
      </c>
      <c r="E1802" s="8" t="inlineStr">
        <is>
          <t>BISA-100070022</t>
        </is>
      </c>
      <c r="H1802" s="9" t="n">
        <v>2132.8</v>
      </c>
      <c r="I1802" s="5" t="inlineStr">
        <is>
          <t>DEPÓSITO BANCARIO</t>
        </is>
      </c>
      <c r="J1802" s="5" t="inlineStr">
        <is>
          <t>2464 LUIS FERNANDO GUEVARA PECA</t>
        </is>
      </c>
    </row>
    <row r="1803">
      <c r="A1803" s="5" t="inlineStr">
        <is>
          <t>CCAJ-LP02/74/2023</t>
        </is>
      </c>
      <c r="B1803" s="6" t="n">
        <v>44972.78371092593</v>
      </c>
      <c r="C1803" s="5" t="inlineStr">
        <is>
          <t>3884 RIBANA RUTH REA RUEDA</t>
        </is>
      </c>
      <c r="D1803" s="15" t="n">
        <v>451531750877</v>
      </c>
      <c r="E1803" s="8" t="inlineStr">
        <is>
          <t>BISA-100070022</t>
        </is>
      </c>
      <c r="H1803" s="9" t="n">
        <v>4746.6</v>
      </c>
      <c r="I1803" s="5" t="inlineStr">
        <is>
          <t>DEPÓSITO BANCARIO</t>
        </is>
      </c>
      <c r="J1803" s="5" t="inlineStr">
        <is>
          <t>2464 LUIS FERNANDO GUEVARA PECA</t>
        </is>
      </c>
    </row>
    <row r="1804">
      <c r="A1804" s="5" t="inlineStr">
        <is>
          <t>CCAJ-LP02/74/2023</t>
        </is>
      </c>
      <c r="B1804" s="6" t="n">
        <v>44972.78371092593</v>
      </c>
      <c r="C1804" s="5" t="inlineStr">
        <is>
          <t>3884 RIBANA RUTH REA RUEDA</t>
        </is>
      </c>
      <c r="D1804" s="15" t="n">
        <v>45173241740</v>
      </c>
      <c r="E1804" s="8" t="inlineStr">
        <is>
          <t>BISA-100070022</t>
        </is>
      </c>
      <c r="H1804" s="9" t="n">
        <v>10830.41</v>
      </c>
      <c r="I1804" s="5" t="inlineStr">
        <is>
          <t>DEPÓSITO BANCARIO</t>
        </is>
      </c>
      <c r="J1804" s="5" t="inlineStr">
        <is>
          <t>2464 LUIS FERNANDO GUEVARA PECA</t>
        </is>
      </c>
    </row>
    <row r="1805">
      <c r="A1805" s="5" t="inlineStr">
        <is>
          <t>CCAJ-LP02/74/2023</t>
        </is>
      </c>
      <c r="B1805" s="6" t="n">
        <v>44972.78371092593</v>
      </c>
      <c r="C1805" s="5" t="inlineStr">
        <is>
          <t>3884 RIBANA RUTH REA RUEDA</t>
        </is>
      </c>
      <c r="D1805" s="15" t="n">
        <v>451732417401</v>
      </c>
      <c r="E1805" s="8" t="inlineStr">
        <is>
          <t>BISA-100070022</t>
        </is>
      </c>
      <c r="H1805" s="9" t="n">
        <v>67075.55</v>
      </c>
      <c r="I1805" s="5" t="inlineStr">
        <is>
          <t>DEPÓSITO BANCARIO</t>
        </is>
      </c>
      <c r="J1805" s="5" t="inlineStr">
        <is>
          <t>2464 LUIS FERNANDO GUEVARA PECA</t>
        </is>
      </c>
    </row>
    <row r="1806">
      <c r="A1806" s="5" t="inlineStr">
        <is>
          <t>CCAJ-LP02/74/2023</t>
        </is>
      </c>
      <c r="B1806" s="6" t="n">
        <v>44972.78371092593</v>
      </c>
      <c r="C1806" s="5" t="inlineStr">
        <is>
          <t>3884 RIBANA RUTH REA RUEDA</t>
        </is>
      </c>
      <c r="D1806" s="15" t="n">
        <v>451732417402</v>
      </c>
      <c r="E1806" s="8" t="inlineStr">
        <is>
          <t>BISA-100070022</t>
        </is>
      </c>
      <c r="H1806" s="9" t="n">
        <v>470</v>
      </c>
      <c r="I1806" s="5" t="inlineStr">
        <is>
          <t>DEPÓSITO BANCARIO</t>
        </is>
      </c>
      <c r="J1806" s="5" t="inlineStr">
        <is>
          <t>2464 LUIS FERNANDO GUEVARA PECA</t>
        </is>
      </c>
    </row>
    <row r="1807">
      <c r="A1807" s="5" t="inlineStr">
        <is>
          <t>CCAJ-LP02/74/2023</t>
        </is>
      </c>
      <c r="B1807" s="6" t="n">
        <v>44972.78371092593</v>
      </c>
      <c r="C1807" s="5" t="inlineStr">
        <is>
          <t>3884 RIBANA RUTH REA RUEDA</t>
        </is>
      </c>
      <c r="D1807" s="15" t="n">
        <v>81600128114</v>
      </c>
      <c r="E1807" s="8" t="inlineStr">
        <is>
          <t>BISA-100070022</t>
        </is>
      </c>
      <c r="H1807" s="9" t="n">
        <v>900</v>
      </c>
      <c r="I1807" s="5" t="inlineStr">
        <is>
          <t>DEPÓSITO BANCARIO</t>
        </is>
      </c>
      <c r="J1807" s="5" t="inlineStr">
        <is>
          <t>4190 JESUS FELCY MENDOZA CAHUANA</t>
        </is>
      </c>
    </row>
    <row r="1808">
      <c r="A1808" s="5" t="inlineStr">
        <is>
          <t>CCAJ-LP02/74/2023</t>
        </is>
      </c>
      <c r="B1808" s="6" t="n">
        <v>44972.78371092593</v>
      </c>
      <c r="C1808" s="5" t="inlineStr">
        <is>
          <t>3884 RIBANA RUTH REA RUEDA</t>
        </is>
      </c>
      <c r="D1808" s="15" t="n">
        <v>451732417403</v>
      </c>
      <c r="E1808" s="8" t="inlineStr">
        <is>
          <t>BISA-100070022</t>
        </is>
      </c>
      <c r="H1808" s="9" t="n">
        <v>45717.59</v>
      </c>
      <c r="I1808" s="5" t="inlineStr">
        <is>
          <t>DEPÓSITO BANCARIO</t>
        </is>
      </c>
      <c r="J1808" s="5" t="inlineStr">
        <is>
          <t>2464 LUIS FERNANDO GUEVARA PECA</t>
        </is>
      </c>
    </row>
    <row r="1809">
      <c r="A1809" s="5" t="inlineStr">
        <is>
          <t>CCAJ-LP02/74/2023</t>
        </is>
      </c>
      <c r="B1809" s="6" t="n">
        <v>44972.78371092593</v>
      </c>
      <c r="C1809" s="5" t="inlineStr">
        <is>
          <t>3884 RIBANA RUTH REA RUEDA</t>
        </is>
      </c>
      <c r="D1809" s="15" t="n">
        <v>451732417404</v>
      </c>
      <c r="E1809" s="8" t="inlineStr">
        <is>
          <t>BISA-100070022</t>
        </is>
      </c>
      <c r="H1809" s="9" t="n">
        <v>34921.78</v>
      </c>
      <c r="I1809" s="5" t="inlineStr">
        <is>
          <t>DEPÓSITO BANCARIO</t>
        </is>
      </c>
      <c r="J1809" s="5" t="inlineStr">
        <is>
          <t>2464 LUIS FERNANDO GUEVARA PECA</t>
        </is>
      </c>
    </row>
    <row r="1810">
      <c r="A1810" s="5" t="inlineStr">
        <is>
          <t>CCAJ-LP02/74/2023</t>
        </is>
      </c>
      <c r="B1810" s="6" t="n">
        <v>44972.78371092593</v>
      </c>
      <c r="C1810" s="5" t="inlineStr">
        <is>
          <t>3884 RIBANA RUTH REA RUEDA</t>
        </is>
      </c>
      <c r="D1810" s="15" t="n">
        <v>451732417405</v>
      </c>
      <c r="E1810" s="8" t="inlineStr">
        <is>
          <t>BISA-100070022</t>
        </is>
      </c>
      <c r="H1810" s="9" t="n">
        <v>34879.76</v>
      </c>
      <c r="I1810" s="5" t="inlineStr">
        <is>
          <t>DEPÓSITO BANCARIO</t>
        </is>
      </c>
      <c r="J1810" s="5" t="inlineStr">
        <is>
          <t>2464 LUIS FERNANDO GUEVARA PECA</t>
        </is>
      </c>
    </row>
    <row r="1811">
      <c r="A1811" s="5" t="inlineStr">
        <is>
          <t>CCAJ-LP02/74/2023</t>
        </is>
      </c>
      <c r="B1811" s="6" t="n">
        <v>44972.78371092593</v>
      </c>
      <c r="C1811" s="5" t="inlineStr">
        <is>
          <t>3884 RIBANA RUTH REA RUEDA</t>
        </is>
      </c>
      <c r="D1811" s="15" t="n">
        <v>451732417406</v>
      </c>
      <c r="E1811" s="8" t="inlineStr">
        <is>
          <t>BISA-100070022</t>
        </is>
      </c>
      <c r="H1811" s="9" t="n">
        <v>43363.3</v>
      </c>
      <c r="I1811" s="5" t="inlineStr">
        <is>
          <t>DEPÓSITO BANCARIO</t>
        </is>
      </c>
      <c r="J1811" s="5" t="inlineStr">
        <is>
          <t>2464 LUIS FERNANDO GUEVARA PECA</t>
        </is>
      </c>
    </row>
    <row r="1812">
      <c r="A1812" s="5" t="inlineStr">
        <is>
          <t>CCAJ-LP02/74/2023</t>
        </is>
      </c>
      <c r="B1812" s="6" t="n">
        <v>44972.78371092593</v>
      </c>
      <c r="C1812" s="5" t="inlineStr">
        <is>
          <t>3884 RIBANA RUTH REA RUEDA</t>
        </is>
      </c>
      <c r="D1812" s="15" t="n">
        <v>451732417407</v>
      </c>
      <c r="E1812" s="8" t="inlineStr">
        <is>
          <t>BISA-100070022</t>
        </is>
      </c>
      <c r="H1812" s="9" t="n">
        <v>43876.89</v>
      </c>
      <c r="I1812" s="5" t="inlineStr">
        <is>
          <t>DEPÓSITO BANCARIO</t>
        </is>
      </c>
      <c r="J1812" s="5" t="inlineStr">
        <is>
          <t>2464 LUIS FERNANDO GUEVARA PECA</t>
        </is>
      </c>
    </row>
    <row r="1813">
      <c r="A1813" s="5" t="inlineStr">
        <is>
          <t>CCAJ-LP02/74/2023</t>
        </is>
      </c>
      <c r="B1813" s="6" t="n">
        <v>44972.78371092593</v>
      </c>
      <c r="C1813" s="5" t="inlineStr">
        <is>
          <t>3884 RIBANA RUTH REA RUEDA</t>
        </is>
      </c>
      <c r="D1813" s="7" t="n">
        <v>242544</v>
      </c>
      <c r="E1813" s="8" t="inlineStr">
        <is>
          <t>BISA-100070022</t>
        </is>
      </c>
      <c r="H1813" s="9" t="n">
        <v>10830</v>
      </c>
      <c r="I1813" s="5" t="inlineStr">
        <is>
          <t>DEPÓSITO BANCARIO</t>
        </is>
      </c>
      <c r="J1813" s="8" t="inlineStr">
        <is>
          <t>5103 JOSE LUIS VARGAS SANTOS</t>
        </is>
      </c>
    </row>
    <row r="1814">
      <c r="A1814" s="5" t="inlineStr">
        <is>
          <t>CCAJ-LP02/74/2023</t>
        </is>
      </c>
      <c r="B1814" s="6" t="n">
        <v>44972.78371092593</v>
      </c>
      <c r="C1814" s="5" t="inlineStr">
        <is>
          <t>3884 RIBANA RUTH REA RUEDA</t>
        </is>
      </c>
      <c r="D1814" s="15" t="n">
        <v>451732417408</v>
      </c>
      <c r="E1814" s="8" t="inlineStr">
        <is>
          <t>BISA-100070022</t>
        </is>
      </c>
      <c r="H1814" s="9" t="n">
        <v>59201.76</v>
      </c>
      <c r="I1814" s="5" t="inlineStr">
        <is>
          <t>DEPÓSITO BANCARIO</t>
        </is>
      </c>
      <c r="J1814" s="5" t="inlineStr">
        <is>
          <t>2464 LUIS FERNANDO GUEVARA PECA</t>
        </is>
      </c>
    </row>
    <row r="1815">
      <c r="A1815" s="5" t="inlineStr">
        <is>
          <t>CCAJ-LP02/74/2023</t>
        </is>
      </c>
      <c r="B1815" s="6" t="n">
        <v>44972.78371092593</v>
      </c>
      <c r="C1815" s="5" t="inlineStr">
        <is>
          <t>3884 RIBANA RUTH REA RUEDA</t>
        </is>
      </c>
      <c r="D1815" s="15" t="n">
        <v>45153175091</v>
      </c>
      <c r="E1815" s="8" t="inlineStr">
        <is>
          <t>BISA-100070022</t>
        </is>
      </c>
      <c r="H1815" s="9" t="n">
        <v>39</v>
      </c>
      <c r="I1815" s="5" t="inlineStr">
        <is>
          <t>DEPÓSITO BANCARIO</t>
        </is>
      </c>
      <c r="J1815" s="5" t="inlineStr">
        <is>
          <t>2464 LUIS FERNANDO GUEVARA PECA</t>
        </is>
      </c>
    </row>
    <row r="1816">
      <c r="A1816" s="5" t="inlineStr">
        <is>
          <t>CCAJ-LP02/74/2023</t>
        </is>
      </c>
      <c r="B1816" s="6" t="n">
        <v>44972.78371092593</v>
      </c>
      <c r="C1816" s="5" t="inlineStr">
        <is>
          <t>3884 RIBANA RUTH REA RUEDA</t>
        </is>
      </c>
      <c r="D1816" s="7" t="n">
        <v>457755</v>
      </c>
      <c r="E1816" s="8" t="inlineStr">
        <is>
          <t>BISA-100070022</t>
        </is>
      </c>
      <c r="H1816" s="9" t="n">
        <v>11384.9</v>
      </c>
      <c r="I1816" s="5" t="inlineStr">
        <is>
          <t>DEPÓSITO BANCARIO</t>
        </is>
      </c>
      <c r="J1816" s="5" t="inlineStr">
        <is>
          <t>4276 CARLOS MARCELO REQUENA TERAN</t>
        </is>
      </c>
    </row>
    <row r="1817">
      <c r="A1817" s="5" t="inlineStr">
        <is>
          <t>CCAJ-LP02/74/2023</t>
        </is>
      </c>
      <c r="B1817" s="6" t="n">
        <v>44972.78371092593</v>
      </c>
      <c r="C1817" s="5" t="inlineStr">
        <is>
          <t>3884 RIBANA RUTH REA RUEDA</t>
        </is>
      </c>
      <c r="D1817" s="15" t="n">
        <v>451531750912</v>
      </c>
      <c r="E1817" s="8" t="inlineStr">
        <is>
          <t>BISA-100070022</t>
        </is>
      </c>
      <c r="H1817" s="9" t="n">
        <v>17264.9</v>
      </c>
      <c r="I1817" s="5" t="inlineStr">
        <is>
          <t>DEPÓSITO BANCARIO</t>
        </is>
      </c>
      <c r="J1817" s="5" t="inlineStr">
        <is>
          <t>2464 LUIS FERNANDO GUEVARA PECA</t>
        </is>
      </c>
    </row>
    <row r="1818">
      <c r="A1818" s="5" t="inlineStr">
        <is>
          <t>CCAJ-LP02/74/2023</t>
        </is>
      </c>
      <c r="B1818" s="6" t="n">
        <v>44972.78371092593</v>
      </c>
      <c r="C1818" s="5" t="inlineStr">
        <is>
          <t>3884 RIBANA RUTH REA RUEDA</t>
        </is>
      </c>
      <c r="D1818" s="15" t="n">
        <v>45143552870</v>
      </c>
      <c r="E1818" s="8" t="inlineStr">
        <is>
          <t>BISA-100070022</t>
        </is>
      </c>
      <c r="H1818" s="9" t="n">
        <v>3820.18</v>
      </c>
      <c r="I1818" s="5" t="inlineStr">
        <is>
          <t>DEPÓSITO BANCARIO</t>
        </is>
      </c>
      <c r="J1818" s="5" t="inlineStr">
        <is>
          <t>4190 JESUS FELCY MENDOZA CAHUANA</t>
        </is>
      </c>
    </row>
    <row r="1819">
      <c r="A1819" s="5" t="inlineStr">
        <is>
          <t>CCAJ-LP02/74/2023</t>
        </is>
      </c>
      <c r="B1819" s="6" t="n">
        <v>44972.78371092593</v>
      </c>
      <c r="C1819" s="5" t="inlineStr">
        <is>
          <t>3884 RIBANA RUTH REA RUEDA</t>
        </is>
      </c>
      <c r="D1819" s="15" t="n">
        <v>45163273954</v>
      </c>
      <c r="E1819" s="8" t="inlineStr">
        <is>
          <t>BISA-100070022</t>
        </is>
      </c>
      <c r="H1819" s="9" t="n">
        <v>270.6</v>
      </c>
      <c r="I1819" s="5" t="inlineStr">
        <is>
          <t>DEPÓSITO BANCARIO</t>
        </is>
      </c>
      <c r="J1819" s="5" t="inlineStr">
        <is>
          <t>4190 JESUS FELCY MENDOZA CAHUANA</t>
        </is>
      </c>
    </row>
    <row r="1820">
      <c r="A1820" s="5" t="inlineStr">
        <is>
          <t>CCAJ-LP02/74/2023</t>
        </is>
      </c>
      <c r="B1820" s="6" t="n">
        <v>44972.78371092593</v>
      </c>
      <c r="C1820" s="5" t="inlineStr">
        <is>
          <t>3884 RIBANA RUTH REA RUEDA</t>
        </is>
      </c>
      <c r="D1820" s="15" t="n">
        <v>451531750913</v>
      </c>
      <c r="E1820" s="8" t="inlineStr">
        <is>
          <t>BISA-100070022</t>
        </is>
      </c>
      <c r="H1820" s="9" t="n">
        <v>3174</v>
      </c>
      <c r="I1820" s="5" t="inlineStr">
        <is>
          <t>DEPÓSITO BANCARIO</t>
        </is>
      </c>
      <c r="J1820" s="5" t="inlineStr">
        <is>
          <t>2464 LUIS FERNANDO GUEVARA PECA</t>
        </is>
      </c>
    </row>
    <row r="1821">
      <c r="A1821" s="5" t="inlineStr">
        <is>
          <t>CCAJ-LP02/74/2023</t>
        </is>
      </c>
      <c r="B1821" s="6" t="n">
        <v>44972.78371092593</v>
      </c>
      <c r="C1821" s="5" t="inlineStr">
        <is>
          <t>3884 RIBANA RUTH REA RUEDA</t>
        </is>
      </c>
      <c r="D1821" s="15" t="n">
        <v>451531750914</v>
      </c>
      <c r="E1821" s="8" t="inlineStr">
        <is>
          <t>BISA-100070022</t>
        </is>
      </c>
      <c r="H1821" s="9" t="n">
        <v>25420.57</v>
      </c>
      <c r="I1821" s="5" t="inlineStr">
        <is>
          <t>DEPÓSITO BANCARIO</t>
        </is>
      </c>
      <c r="J1821" s="5" t="inlineStr">
        <is>
          <t>2464 LUIS FERNANDO GUEVARA PECA</t>
        </is>
      </c>
    </row>
    <row r="1822">
      <c r="A1822" s="5" t="inlineStr">
        <is>
          <t>CCAJ-LP02/74/2023</t>
        </is>
      </c>
      <c r="B1822" s="6" t="n">
        <v>44972.78371092593</v>
      </c>
      <c r="C1822" s="5" t="inlineStr">
        <is>
          <t>3884 RIBANA RUTH REA RUEDA</t>
        </is>
      </c>
      <c r="D1822" s="15" t="n">
        <v>451531750915</v>
      </c>
      <c r="E1822" s="8" t="inlineStr">
        <is>
          <t>BISA-100070022</t>
        </is>
      </c>
      <c r="H1822" s="9" t="n">
        <v>15628.8</v>
      </c>
      <c r="I1822" s="5" t="inlineStr">
        <is>
          <t>DEPÓSITO BANCARIO</t>
        </is>
      </c>
      <c r="J1822" s="5" t="inlineStr">
        <is>
          <t>2464 LUIS FERNANDO GUEVARA PECA</t>
        </is>
      </c>
    </row>
    <row r="1823">
      <c r="A1823" s="5" t="inlineStr">
        <is>
          <t>CCAJ-LP02/74/2023</t>
        </is>
      </c>
      <c r="B1823" s="6" t="n">
        <v>44972.78371092593</v>
      </c>
      <c r="C1823" s="5" t="inlineStr">
        <is>
          <t>3884 RIBANA RUTH REA RUEDA</t>
        </is>
      </c>
      <c r="D1823" s="7" t="n">
        <v>206884</v>
      </c>
      <c r="E1823" s="8" t="inlineStr">
        <is>
          <t>BISA-100070022</t>
        </is>
      </c>
      <c r="H1823" s="9" t="n">
        <v>7017.5</v>
      </c>
      <c r="I1823" s="5" t="inlineStr">
        <is>
          <t>DEPÓSITO BANCARIO</t>
        </is>
      </c>
      <c r="J1823" s="5" t="inlineStr">
        <is>
          <t>4190 JESUS FELCY MENDOZA CAHUANA</t>
        </is>
      </c>
    </row>
    <row r="1824">
      <c r="A1824" s="5" t="inlineStr">
        <is>
          <t>CCAJ-LP02/74/2023</t>
        </is>
      </c>
      <c r="B1824" s="6" t="n">
        <v>44972.78371092593</v>
      </c>
      <c r="C1824" s="5" t="inlineStr">
        <is>
          <t>3884 RIBANA RUTH REA RUEDA</t>
        </is>
      </c>
      <c r="D1824" s="7" t="n">
        <v>206885</v>
      </c>
      <c r="E1824" s="8" t="inlineStr">
        <is>
          <t>BISA-100070022</t>
        </is>
      </c>
      <c r="H1824" s="9" t="n">
        <v>2867.96</v>
      </c>
      <c r="I1824" s="5" t="inlineStr">
        <is>
          <t>DEPÓSITO BANCARIO</t>
        </is>
      </c>
      <c r="J1824" s="5" t="inlineStr">
        <is>
          <t>4190 JESUS FELCY MENDOZA CAHUANA</t>
        </is>
      </c>
    </row>
    <row r="1825">
      <c r="A1825" s="5" t="inlineStr">
        <is>
          <t>CCAJ-LP02/74/2023</t>
        </is>
      </c>
      <c r="B1825" s="6" t="n">
        <v>44972.78371092593</v>
      </c>
      <c r="C1825" s="5" t="inlineStr">
        <is>
          <t>3884 RIBANA RUTH REA RUEDA</t>
        </is>
      </c>
      <c r="D1825" s="15" t="n">
        <v>51217634229</v>
      </c>
      <c r="E1825" s="8" t="inlineStr">
        <is>
          <t>BISA-100070022</t>
        </is>
      </c>
      <c r="H1825" s="9" t="n">
        <v>1594</v>
      </c>
      <c r="I1825" s="5" t="inlineStr">
        <is>
          <t>DEPÓSITO BANCARIO</t>
        </is>
      </c>
      <c r="J1825" s="5" t="inlineStr">
        <is>
          <t>2464 LUIS FERNANDO GUEVARA PECA</t>
        </is>
      </c>
    </row>
    <row r="1826">
      <c r="A1826" s="5" t="inlineStr">
        <is>
          <t>CCAJ-LP02/74/2023</t>
        </is>
      </c>
      <c r="B1826" s="6" t="n">
        <v>44972.78371092593</v>
      </c>
      <c r="C1826" s="5" t="inlineStr">
        <is>
          <t>3884 RIBANA RUTH REA RUEDA</t>
        </is>
      </c>
      <c r="D1826" s="15" t="n">
        <v>45163271347</v>
      </c>
      <c r="E1826" s="8" t="inlineStr">
        <is>
          <t>BISA-100070022</t>
        </is>
      </c>
      <c r="H1826" s="9" t="n">
        <v>50</v>
      </c>
      <c r="I1826" s="5" t="inlineStr">
        <is>
          <t>DEPÓSITO BANCARIO</t>
        </is>
      </c>
      <c r="J1826" s="5" t="inlineStr">
        <is>
          <t>2464 LUIS FERNANDO GUEVARA PECA</t>
        </is>
      </c>
    </row>
    <row r="1827">
      <c r="A1827" s="5" t="inlineStr">
        <is>
          <t>CCAJ-LP02/74/2023</t>
        </is>
      </c>
      <c r="B1827" s="6" t="n">
        <v>44972.78371092593</v>
      </c>
      <c r="C1827" s="5" t="inlineStr">
        <is>
          <t>3884 RIBANA RUTH REA RUEDA</t>
        </is>
      </c>
      <c r="D1827" s="15" t="n">
        <v>45113332981</v>
      </c>
      <c r="E1827" s="8" t="inlineStr">
        <is>
          <t>BISA-100070022</t>
        </is>
      </c>
      <c r="H1827" s="9" t="n">
        <v>1085.5</v>
      </c>
      <c r="I1827" s="5" t="inlineStr">
        <is>
          <t>DEPÓSITO BANCARIO</t>
        </is>
      </c>
      <c r="J1827" s="5" t="inlineStr">
        <is>
          <t>2464 LUIS FERNANDO GUEVARA PECA</t>
        </is>
      </c>
    </row>
    <row r="1828">
      <c r="A1828" s="5" t="inlineStr">
        <is>
          <t>CCAJ-LP02/74/2023</t>
        </is>
      </c>
      <c r="B1828" s="6" t="n">
        <v>44972.78371092593</v>
      </c>
      <c r="C1828" s="5" t="inlineStr">
        <is>
          <t>3884 RIBANA RUTH REA RUEDA</t>
        </is>
      </c>
      <c r="D1828" s="15" t="n">
        <v>45133184236</v>
      </c>
      <c r="E1828" s="8" t="inlineStr">
        <is>
          <t>BISA-100070022</t>
        </is>
      </c>
      <c r="H1828" s="9" t="n">
        <v>181.6</v>
      </c>
      <c r="I1828" s="5" t="inlineStr">
        <is>
          <t>DEPÓSITO BANCARIO</t>
        </is>
      </c>
      <c r="J1828" s="5" t="inlineStr">
        <is>
          <t>2464 LUIS FERNANDO GUEVARA PECA</t>
        </is>
      </c>
    </row>
    <row r="1829">
      <c r="A1829" s="5" t="inlineStr">
        <is>
          <t>CCAJ-LP02/74/2023</t>
        </is>
      </c>
      <c r="B1829" s="6" t="n">
        <v>44972.78371092593</v>
      </c>
      <c r="C1829" s="5" t="inlineStr">
        <is>
          <t>3884 RIBANA RUTH REA RUEDA</t>
        </is>
      </c>
      <c r="D1829" s="15" t="n">
        <v>51117596189</v>
      </c>
      <c r="E1829" s="8" t="inlineStr">
        <is>
          <t>BISA-100070022</t>
        </is>
      </c>
      <c r="H1829" s="9" t="n">
        <v>942.0599999999999</v>
      </c>
      <c r="I1829" s="5" t="inlineStr">
        <is>
          <t>DEPÓSITO BANCARIO</t>
        </is>
      </c>
      <c r="J1829" s="5" t="inlineStr">
        <is>
          <t>2464 LUIS FERNANDO GUEVARA PECA</t>
        </is>
      </c>
    </row>
    <row r="1830">
      <c r="A1830" s="5" t="inlineStr">
        <is>
          <t>CCAJ-LP02/74/2023</t>
        </is>
      </c>
      <c r="B1830" s="6" t="n">
        <v>44972.78371092593</v>
      </c>
      <c r="C1830" s="5" t="inlineStr">
        <is>
          <t>3884 RIBANA RUTH REA RUEDA</t>
        </is>
      </c>
      <c r="D1830" s="15" t="n">
        <v>45133181011</v>
      </c>
      <c r="E1830" s="8" t="inlineStr">
        <is>
          <t>BISA-100070022</t>
        </is>
      </c>
      <c r="H1830" s="9" t="n">
        <v>84</v>
      </c>
      <c r="I1830" s="5" t="inlineStr">
        <is>
          <t>DEPÓSITO BANCARIO</t>
        </is>
      </c>
      <c r="J1830" s="5" t="inlineStr">
        <is>
          <t>2464 LUIS FERNANDO GUEVARA PECA</t>
        </is>
      </c>
    </row>
    <row r="1831">
      <c r="A1831" s="5" t="inlineStr">
        <is>
          <t>CCAJ-LP02/74/2023</t>
        </is>
      </c>
      <c r="B1831" s="6" t="n">
        <v>44972.78371092593</v>
      </c>
      <c r="C1831" s="5" t="inlineStr">
        <is>
          <t>3884 RIBANA RUTH REA RUEDA</t>
        </is>
      </c>
      <c r="D1831" s="7" t="n"/>
      <c r="E1831" s="8" t="n"/>
      <c r="F1831" s="9" t="n">
        <v>10108.8</v>
      </c>
      <c r="I1831" s="10" t="inlineStr">
        <is>
          <t>EFECTIVO</t>
        </is>
      </c>
      <c r="J1831" s="8" t="inlineStr">
        <is>
          <t>108 GREGORIO RAMIREZ APAZA</t>
        </is>
      </c>
    </row>
    <row r="1832">
      <c r="A1832" s="5" t="inlineStr">
        <is>
          <t>CCAJ-LP02/74/2023</t>
        </is>
      </c>
      <c r="B1832" s="6" t="n">
        <v>44972.78371092593</v>
      </c>
      <c r="C1832" s="5" t="inlineStr">
        <is>
          <t>3884 RIBANA RUTH REA RUEDA</t>
        </is>
      </c>
      <c r="D1832" s="7" t="n"/>
      <c r="E1832" s="8" t="n"/>
      <c r="F1832" s="9" t="n">
        <v>9722.9</v>
      </c>
      <c r="I1832" s="10" t="inlineStr">
        <is>
          <t>EFECTIVO</t>
        </is>
      </c>
      <c r="J1832" s="8" t="inlineStr">
        <is>
          <t>304 ALFREDO MENDOZA APAZA</t>
        </is>
      </c>
    </row>
    <row r="1833">
      <c r="A1833" s="5" t="inlineStr">
        <is>
          <t>CCAJ-LP02/74/2023</t>
        </is>
      </c>
      <c r="B1833" s="6" t="n">
        <v>44972.78371092593</v>
      </c>
      <c r="C1833" s="5" t="inlineStr">
        <is>
          <t>3884 RIBANA RUTH REA RUEDA</t>
        </is>
      </c>
      <c r="D1833" s="7" t="n"/>
      <c r="E1833" s="8" t="n"/>
      <c r="F1833" s="9" t="n">
        <v>9794.5</v>
      </c>
      <c r="I1833" s="10" t="inlineStr">
        <is>
          <t>EFECTIVO</t>
        </is>
      </c>
      <c r="J1833" s="5" t="inlineStr">
        <is>
          <t>584 FREDDY FEDERICO FLORES MARIN</t>
        </is>
      </c>
    </row>
    <row r="1834">
      <c r="A1834" s="5" t="inlineStr">
        <is>
          <t>CCAJ-LP02/74/2023</t>
        </is>
      </c>
      <c r="B1834" s="6" t="n">
        <v>44972.78371092593</v>
      </c>
      <c r="C1834" s="5" t="inlineStr">
        <is>
          <t>3884 RIBANA RUTH REA RUEDA</t>
        </is>
      </c>
      <c r="D1834" s="7" t="n"/>
      <c r="E1834" s="8" t="n"/>
      <c r="F1834" s="9" t="n">
        <v>12574.3</v>
      </c>
      <c r="I1834" s="10" t="inlineStr">
        <is>
          <t>EFECTIVO</t>
        </is>
      </c>
      <c r="J1834" s="5" t="inlineStr">
        <is>
          <t>3052 JUAN JOSE MACHACA TORREZ</t>
        </is>
      </c>
    </row>
    <row r="1835">
      <c r="A1835" s="5" t="inlineStr">
        <is>
          <t>CCAJ-LP02/74/2023</t>
        </is>
      </c>
      <c r="B1835" s="6" t="n">
        <v>44972.78371092593</v>
      </c>
      <c r="C1835" s="5" t="inlineStr">
        <is>
          <t>3884 RIBANA RUTH REA RUEDA</t>
        </is>
      </c>
      <c r="D1835" s="7" t="n"/>
      <c r="E1835" s="8" t="n"/>
      <c r="F1835" s="9" t="n">
        <v>10251.2</v>
      </c>
      <c r="I1835" s="10" t="inlineStr">
        <is>
          <t>EFECTIVO</t>
        </is>
      </c>
      <c r="J1835" s="8" t="inlineStr">
        <is>
          <t>2597 JOSE MAIDANA LP - T05</t>
        </is>
      </c>
    </row>
    <row r="1836">
      <c r="A1836" s="5" t="inlineStr">
        <is>
          <t>CCAJ-LP02/74/2023</t>
        </is>
      </c>
      <c r="B1836" s="6" t="n">
        <v>44972.78371092593</v>
      </c>
      <c r="C1836" s="5" t="inlineStr">
        <is>
          <t>3884 RIBANA RUTH REA RUEDA</t>
        </is>
      </c>
      <c r="D1836" s="7" t="n"/>
      <c r="E1836" s="8" t="n"/>
      <c r="F1836" s="9" t="n">
        <v>26432</v>
      </c>
      <c r="I1836" s="10" t="inlineStr">
        <is>
          <t>EFECTIVO</t>
        </is>
      </c>
      <c r="J1836" s="8" t="inlineStr">
        <is>
          <t>2597 JOSE MAIDANA LP - T06</t>
        </is>
      </c>
    </row>
    <row r="1837">
      <c r="A1837" s="11" t="inlineStr">
        <is>
          <t>SAP</t>
        </is>
      </c>
      <c r="B1837" s="3" t="n"/>
      <c r="C1837" s="3" t="n"/>
      <c r="D1837" s="7" t="n"/>
      <c r="E1837" s="8" t="n"/>
      <c r="F1837" s="31">
        <f>SUM(F1795:G1836)</f>
        <v/>
      </c>
      <c r="H1837" s="9" t="n"/>
      <c r="I1837" s="10" t="n"/>
      <c r="J1837" s="5" t="n"/>
    </row>
    <row r="1838" ht="15.75" customHeight="1">
      <c r="A1838" s="13" t="inlineStr">
        <is>
          <t>FECHA</t>
        </is>
      </c>
      <c r="B1838" s="13" t="inlineStr">
        <is>
          <t>CIERRE DE CAJA</t>
        </is>
      </c>
      <c r="C1838" s="13" t="inlineStr">
        <is>
          <t>IMPORTE</t>
        </is>
      </c>
      <c r="D1838" s="14" t="n">
        <v>112799864</v>
      </c>
      <c r="E1838" s="8" t="n"/>
      <c r="H1838" s="9" t="n"/>
      <c r="I1838" s="10" t="n"/>
      <c r="J1838" s="5" t="n"/>
    </row>
    <row r="1839">
      <c r="A1839" s="5" t="n"/>
      <c r="B1839" s="6" t="n"/>
      <c r="C1839" s="5" t="n"/>
      <c r="D1839" s="7" t="n"/>
      <c r="E1839" s="8" t="n"/>
      <c r="H1839" s="9" t="n"/>
      <c r="I1839" s="10" t="n"/>
      <c r="J1839" s="5" t="n"/>
    </row>
    <row r="1840"/>
    <row r="1841">
      <c r="A1841" s="1" t="inlineStr">
        <is>
          <t>Cierre Caja</t>
        </is>
      </c>
      <c r="B1841" s="2" t="n"/>
      <c r="C1841" s="2" t="n"/>
      <c r="D1841" s="2" t="n"/>
      <c r="E1841" s="2" t="n"/>
      <c r="F1841" s="2" t="n"/>
      <c r="G1841" s="2" t="n"/>
      <c r="H1841" s="2" t="n"/>
      <c r="I1841" s="2" t="n"/>
      <c r="J1841" s="2" t="n"/>
    </row>
    <row r="1842">
      <c r="A1842" s="3" t="inlineStr">
        <is>
          <t>Del 16/02/2023</t>
        </is>
      </c>
      <c r="B1842" s="2" t="n"/>
      <c r="C1842" s="2" t="n"/>
      <c r="D1842" s="2" t="n"/>
      <c r="E1842" s="2" t="n"/>
      <c r="F1842" s="2" t="n"/>
      <c r="G1842" s="2" t="n"/>
      <c r="H1842" s="2" t="n"/>
      <c r="I1842" s="2" t="n"/>
      <c r="J1842" s="2" t="n"/>
    </row>
    <row r="1843">
      <c r="A1843" s="74" t="inlineStr">
        <is>
          <t>Cierre Caja</t>
        </is>
      </c>
      <c r="B1843" s="74" t="inlineStr">
        <is>
          <t>Fecha</t>
        </is>
      </c>
      <c r="C1843" s="74" t="inlineStr">
        <is>
          <t>Cajero</t>
        </is>
      </c>
      <c r="D1843" s="74" t="inlineStr">
        <is>
          <t>Nro Voucher</t>
        </is>
      </c>
      <c r="E1843" s="74" t="inlineStr">
        <is>
          <t>Nro Cuenta</t>
        </is>
      </c>
      <c r="F1843" s="74" t="inlineStr">
        <is>
          <t>Tipo Ingreso</t>
        </is>
      </c>
      <c r="G1843" s="75" t="n"/>
      <c r="H1843" s="76" t="n"/>
      <c r="I1843" s="74" t="inlineStr">
        <is>
          <t>TIPO DE INGRESO</t>
        </is>
      </c>
      <c r="J1843" s="74" t="inlineStr">
        <is>
          <t>Cobrador</t>
        </is>
      </c>
    </row>
    <row r="1844">
      <c r="A1844" s="77" t="n"/>
      <c r="B1844" s="77" t="n"/>
      <c r="C1844" s="77" t="n"/>
      <c r="D1844" s="77" t="n"/>
      <c r="E1844" s="77" t="n"/>
      <c r="F1844" s="4" t="inlineStr">
        <is>
          <t>EFECTIVO</t>
        </is>
      </c>
      <c r="G1844" s="4" t="inlineStr">
        <is>
          <t>CHEQUE</t>
        </is>
      </c>
      <c r="H1844" s="4" t="inlineStr">
        <is>
          <t>TRANSFERENCIA</t>
        </is>
      </c>
      <c r="I1844" s="77" t="n"/>
      <c r="J1844" s="77" t="n"/>
    </row>
    <row r="1845">
      <c r="A1845" s="5" t="inlineStr">
        <is>
          <t>CCAJ-LP02/75/2023</t>
        </is>
      </c>
      <c r="B1845" s="6" t="n">
        <v>44973.51153644676</v>
      </c>
      <c r="C1845" s="5" t="inlineStr">
        <is>
          <t>3884 RIBANA RUTH REA RUEDA</t>
        </is>
      </c>
      <c r="D1845" s="7" t="n"/>
      <c r="E1845" s="8" t="n"/>
      <c r="F1845" s="9" t="n">
        <v>11499.8</v>
      </c>
      <c r="I1845" s="10" t="inlineStr">
        <is>
          <t>EFECTIVO</t>
        </is>
      </c>
      <c r="J1845" s="5" t="inlineStr">
        <is>
          <t>136 OSCAR REYNALDO LIMACHI SURCO</t>
        </is>
      </c>
    </row>
    <row r="1846">
      <c r="A1846" s="5" t="inlineStr">
        <is>
          <t>CCAJ-LP02/75/2023</t>
        </is>
      </c>
      <c r="B1846" s="6" t="n">
        <v>44973.51153644676</v>
      </c>
      <c r="C1846" s="5" t="inlineStr">
        <is>
          <t>3884 RIBANA RUTH REA RUEDA</t>
        </is>
      </c>
      <c r="D1846" s="7" t="n"/>
      <c r="E1846" s="8" t="n"/>
      <c r="F1846" s="9" t="n">
        <v>8084.2</v>
      </c>
      <c r="I1846" s="10" t="inlineStr">
        <is>
          <t>EFECTIVO</t>
        </is>
      </c>
      <c r="J1846" s="5" t="inlineStr">
        <is>
          <t>266 SANTIAGO MACHACA CALCINA</t>
        </is>
      </c>
    </row>
    <row r="1847">
      <c r="A1847" s="5" t="inlineStr">
        <is>
          <t>CCAJ-LP02/75/2023</t>
        </is>
      </c>
      <c r="B1847" s="6" t="n">
        <v>44973.51153644676</v>
      </c>
      <c r="C1847" s="5" t="inlineStr">
        <is>
          <t>3884 RIBANA RUTH REA RUEDA</t>
        </is>
      </c>
      <c r="D1847" s="7" t="n"/>
      <c r="E1847" s="8" t="n"/>
      <c r="F1847" s="9" t="n">
        <v>19724.4</v>
      </c>
      <c r="I1847" s="10" t="inlineStr">
        <is>
          <t>EFECTIVO</t>
        </is>
      </c>
      <c r="J1847" s="5" t="inlineStr">
        <is>
          <t>331 CARLOS ALFREDO GUTIERREZ HUANCA</t>
        </is>
      </c>
    </row>
    <row r="1848">
      <c r="A1848" s="5" t="inlineStr">
        <is>
          <t>CCAJ-LP02/75/2023</t>
        </is>
      </c>
      <c r="B1848" s="6" t="n">
        <v>44973.51153644676</v>
      </c>
      <c r="C1848" s="5" t="inlineStr">
        <is>
          <t>3884 RIBANA RUTH REA RUEDA</t>
        </is>
      </c>
      <c r="D1848" s="7" t="n"/>
      <c r="E1848" s="8" t="n"/>
      <c r="F1848" s="9" t="n">
        <v>14193</v>
      </c>
      <c r="I1848" s="10" t="inlineStr">
        <is>
          <t>EFECTIVO</t>
        </is>
      </c>
      <c r="J1848" s="5" t="inlineStr">
        <is>
          <t>883 FRANKLIN CARDOZO RIVERA</t>
        </is>
      </c>
    </row>
    <row r="1849">
      <c r="A1849" s="5" t="inlineStr">
        <is>
          <t>CCAJ-LP02/75/2023</t>
        </is>
      </c>
      <c r="B1849" s="6" t="n">
        <v>44973.51153644676</v>
      </c>
      <c r="C1849" s="5" t="inlineStr">
        <is>
          <t>3884 RIBANA RUTH REA RUEDA</t>
        </is>
      </c>
      <c r="D1849" s="7" t="n"/>
      <c r="E1849" s="8" t="n"/>
      <c r="F1849" s="9" t="n">
        <v>18067.1</v>
      </c>
      <c r="I1849" s="10" t="inlineStr">
        <is>
          <t>EFECTIVO</t>
        </is>
      </c>
      <c r="J1849" s="5" t="inlineStr">
        <is>
          <t>1116 VLADIMIR FRANZ ATAHUACHI RODRIGUEZ</t>
        </is>
      </c>
    </row>
    <row r="1850">
      <c r="A1850" s="5" t="inlineStr">
        <is>
          <t>CCAJ-LP02/75/2023</t>
        </is>
      </c>
      <c r="B1850" s="6" t="n">
        <v>44973.51153644676</v>
      </c>
      <c r="C1850" s="5" t="inlineStr">
        <is>
          <t>3884 RIBANA RUTH REA RUEDA</t>
        </is>
      </c>
      <c r="D1850" s="7" t="n"/>
      <c r="E1850" s="8" t="n"/>
      <c r="F1850" s="9" t="n">
        <v>15592.6</v>
      </c>
      <c r="I1850" s="10" t="inlineStr">
        <is>
          <t>EFECTIVO</t>
        </is>
      </c>
      <c r="J1850" s="5" t="inlineStr">
        <is>
          <t>1180 JAIME RAMIRO CHACON PAREDES</t>
        </is>
      </c>
    </row>
    <row r="1851">
      <c r="A1851" s="5" t="inlineStr">
        <is>
          <t>CCAJ-LP02/75/2023</t>
        </is>
      </c>
      <c r="B1851" s="6" t="n">
        <v>44973.51153644676</v>
      </c>
      <c r="C1851" s="5" t="inlineStr">
        <is>
          <t>3884 RIBANA RUTH REA RUEDA</t>
        </is>
      </c>
      <c r="D1851" s="7" t="n"/>
      <c r="E1851" s="8" t="n"/>
      <c r="F1851" s="9" t="n">
        <v>66432</v>
      </c>
      <c r="I1851" s="10" t="inlineStr">
        <is>
          <t>EFECTIVO</t>
        </is>
      </c>
      <c r="J1851" s="5" t="inlineStr">
        <is>
          <t>2309 FERNANDO POMA ESCOBAR</t>
        </is>
      </c>
    </row>
    <row r="1852">
      <c r="A1852" s="5" t="inlineStr">
        <is>
          <t>CCAJ-LP02/75/2023</t>
        </is>
      </c>
      <c r="B1852" s="6" t="n">
        <v>44973.51153644676</v>
      </c>
      <c r="C1852" s="5" t="inlineStr">
        <is>
          <t>3884 RIBANA RUTH REA RUEDA</t>
        </is>
      </c>
      <c r="D1852" s="7" t="n"/>
      <c r="E1852" s="8" t="n"/>
      <c r="F1852" s="9" t="n">
        <v>7405.5</v>
      </c>
      <c r="I1852" s="10" t="inlineStr">
        <is>
          <t>EFECTIVO</t>
        </is>
      </c>
      <c r="J1852" s="8" t="inlineStr">
        <is>
          <t>2597 JOSE MAIDANA LP - T01</t>
        </is>
      </c>
    </row>
    <row r="1853">
      <c r="A1853" s="5" t="inlineStr">
        <is>
          <t>CCAJ-LP02/75/2023</t>
        </is>
      </c>
      <c r="B1853" s="6" t="n">
        <v>44973.51153644676</v>
      </c>
      <c r="C1853" s="5" t="inlineStr">
        <is>
          <t>3884 RIBANA RUTH REA RUEDA</t>
        </is>
      </c>
      <c r="D1853" s="7" t="n"/>
      <c r="E1853" s="8" t="n"/>
      <c r="F1853" s="9" t="n">
        <v>13908.3</v>
      </c>
      <c r="I1853" s="10" t="inlineStr">
        <is>
          <t>EFECTIVO</t>
        </is>
      </c>
      <c r="J1853" s="8" t="inlineStr">
        <is>
          <t>2597 JOSE MAIDANA LP - T02</t>
        </is>
      </c>
    </row>
    <row r="1854">
      <c r="A1854" s="5" t="inlineStr">
        <is>
          <t>CCAJ-LP02/75/2023</t>
        </is>
      </c>
      <c r="B1854" s="6" t="n">
        <v>44973.51153644676</v>
      </c>
      <c r="C1854" s="5" t="inlineStr">
        <is>
          <t>3884 RIBANA RUTH REA RUEDA</t>
        </is>
      </c>
      <c r="D1854" s="7" t="n"/>
      <c r="E1854" s="8" t="n"/>
      <c r="F1854" s="9" t="n">
        <v>9669.9</v>
      </c>
      <c r="I1854" s="10" t="inlineStr">
        <is>
          <t>EFECTIVO</t>
        </is>
      </c>
      <c r="J1854" s="8" t="inlineStr">
        <is>
          <t>2597 JOSE MAIDANA LP - T03</t>
        </is>
      </c>
    </row>
    <row r="1855">
      <c r="A1855" s="5" t="inlineStr">
        <is>
          <t>CCAJ-LP02/75/2023</t>
        </is>
      </c>
      <c r="B1855" s="6" t="n">
        <v>44973.51153644676</v>
      </c>
      <c r="C1855" s="5" t="inlineStr">
        <is>
          <t>3884 RIBANA RUTH REA RUEDA</t>
        </is>
      </c>
      <c r="D1855" s="7" t="n"/>
      <c r="E1855" s="8" t="n"/>
      <c r="F1855" s="9" t="n">
        <v>18164.4</v>
      </c>
      <c r="I1855" s="10" t="inlineStr">
        <is>
          <t>EFECTIVO</t>
        </is>
      </c>
      <c r="J1855" s="8" t="inlineStr">
        <is>
          <t>2597 JOSE MAIDANA LP - T04</t>
        </is>
      </c>
    </row>
    <row r="1856">
      <c r="A1856" s="11" t="inlineStr">
        <is>
          <t>SAP</t>
        </is>
      </c>
      <c r="B1856" s="3" t="n"/>
      <c r="C1856" s="3" t="n"/>
      <c r="D1856" s="7" t="n"/>
      <c r="E1856" s="8" t="n"/>
      <c r="F1856" s="31">
        <f>SUM(F1845:G1855)</f>
        <v/>
      </c>
      <c r="H1856" s="9" t="n"/>
      <c r="I1856" s="10" t="n"/>
      <c r="J1856" s="8" t="n"/>
    </row>
    <row r="1857" ht="15.75" customHeight="1">
      <c r="A1857" s="13" t="inlineStr">
        <is>
          <t>FECHA</t>
        </is>
      </c>
      <c r="B1857" s="13" t="inlineStr">
        <is>
          <t>CIERRE DE CAJA</t>
        </is>
      </c>
      <c r="C1857" s="13" t="inlineStr">
        <is>
          <t>IMPORTE</t>
        </is>
      </c>
      <c r="D1857" s="14" t="n">
        <v>112799863</v>
      </c>
      <c r="E1857" s="8" t="n"/>
      <c r="H1857" s="9" t="n"/>
      <c r="I1857" s="10" t="n"/>
      <c r="J1857" s="8" t="n"/>
    </row>
    <row r="1858">
      <c r="A1858" s="5" t="n"/>
      <c r="B1858" s="6" t="n"/>
      <c r="C1858" s="5" t="n"/>
      <c r="D1858" s="7" t="n"/>
      <c r="E1858" s="8" t="n"/>
      <c r="H1858" s="9" t="n"/>
      <c r="I1858" s="10" t="n"/>
      <c r="J1858" s="8" t="n"/>
    </row>
    <row r="1859">
      <c r="A1859" s="5" t="n"/>
      <c r="B1859" s="6" t="n"/>
      <c r="C1859" s="5" t="n"/>
      <c r="D1859" s="7" t="n"/>
      <c r="E1859" s="8" t="n"/>
      <c r="H1859" s="9" t="n"/>
      <c r="I1859" s="10" t="n"/>
      <c r="J1859" s="8" t="n"/>
    </row>
    <row r="1860">
      <c r="A1860" s="5" t="inlineStr">
        <is>
          <t>CCAJ-LP02/76/202</t>
        </is>
      </c>
      <c r="B1860" s="6" t="n">
        <v>44973.7196225463</v>
      </c>
      <c r="C1860" s="5" t="inlineStr">
        <is>
          <t>3884 RIBANA RUTH REA RUEDA</t>
        </is>
      </c>
      <c r="D1860" s="7" t="n">
        <v>142207</v>
      </c>
      <c r="E1860" s="8" t="inlineStr">
        <is>
          <t>BISA-100070022</t>
        </is>
      </c>
      <c r="H1860" s="9" t="n">
        <v>19508.1</v>
      </c>
      <c r="I1860" s="5" t="inlineStr">
        <is>
          <t>DEPÓSITO BANCARIO</t>
        </is>
      </c>
      <c r="J1860" s="8" t="inlineStr">
        <is>
          <t>5103 JOSE LUIS VARGAS SANTOS</t>
        </is>
      </c>
    </row>
    <row r="1861">
      <c r="A1861" s="5" t="inlineStr">
        <is>
          <t>CCAJ-LP02/76/2023</t>
        </is>
      </c>
      <c r="B1861" s="6" t="n">
        <v>44973.7196225463</v>
      </c>
      <c r="C1861" s="5" t="inlineStr">
        <is>
          <t>3884 RIBANA RUTH REA RUEDA</t>
        </is>
      </c>
      <c r="D1861" s="15" t="n">
        <v>45153175092</v>
      </c>
      <c r="E1861" s="8" t="inlineStr">
        <is>
          <t>BISA-100070022</t>
        </is>
      </c>
      <c r="H1861" s="9" t="n">
        <v>4375.27</v>
      </c>
      <c r="I1861" s="5" t="inlineStr">
        <is>
          <t>DEPÓSITO BANCARIO</t>
        </is>
      </c>
      <c r="J1861" s="5" t="inlineStr">
        <is>
          <t>2464 LUIS FERNANDO GUEVARA PECA</t>
        </is>
      </c>
    </row>
    <row r="1862">
      <c r="A1862" s="5" t="inlineStr">
        <is>
          <t>CCAJ-LP02/76/2023</t>
        </is>
      </c>
      <c r="B1862" s="6" t="n">
        <v>44973.7196225463</v>
      </c>
      <c r="C1862" s="5" t="inlineStr">
        <is>
          <t>3884 RIBANA RUTH REA RUEDA</t>
        </is>
      </c>
      <c r="D1862" s="15" t="n">
        <v>451531750921</v>
      </c>
      <c r="E1862" s="8" t="inlineStr">
        <is>
          <t>BISA-100070022</t>
        </is>
      </c>
      <c r="H1862" s="9" t="n">
        <v>68651.3</v>
      </c>
      <c r="I1862" s="5" t="inlineStr">
        <is>
          <t>DEPÓSITO BANCARIO</t>
        </is>
      </c>
      <c r="J1862" s="5" t="inlineStr">
        <is>
          <t>2464 LUIS FERNANDO GUEVARA PECA</t>
        </is>
      </c>
    </row>
    <row r="1863">
      <c r="A1863" s="5" t="inlineStr">
        <is>
          <t>CCAJ-LP02/76/2023</t>
        </is>
      </c>
      <c r="B1863" s="6" t="n">
        <v>44973.7196225463</v>
      </c>
      <c r="C1863" s="5" t="inlineStr">
        <is>
          <t>3884 RIBANA RUTH REA RUEDA</t>
        </is>
      </c>
      <c r="D1863" s="15" t="n">
        <v>451531750922</v>
      </c>
      <c r="E1863" s="8" t="inlineStr">
        <is>
          <t>BISA-100070022</t>
        </is>
      </c>
      <c r="H1863" s="9" t="n">
        <v>1344</v>
      </c>
      <c r="I1863" s="5" t="inlineStr">
        <is>
          <t>DEPÓSITO BANCARIO</t>
        </is>
      </c>
      <c r="J1863" s="5" t="inlineStr">
        <is>
          <t>2464 LUIS FERNANDO GUEVARA PECA</t>
        </is>
      </c>
    </row>
    <row r="1864">
      <c r="A1864" s="5" t="inlineStr">
        <is>
          <t>CCAJ-LP02/76/2023</t>
        </is>
      </c>
      <c r="B1864" s="6" t="n">
        <v>44973.7196225463</v>
      </c>
      <c r="C1864" s="5" t="inlineStr">
        <is>
          <t>3884 RIBANA RUTH REA RUEDA</t>
        </is>
      </c>
      <c r="D1864" s="15" t="n">
        <v>451531750923</v>
      </c>
      <c r="E1864" s="8" t="inlineStr">
        <is>
          <t>BISA-100070022</t>
        </is>
      </c>
      <c r="H1864" s="9" t="n">
        <v>38638.76</v>
      </c>
      <c r="I1864" s="5" t="inlineStr">
        <is>
          <t>DEPÓSITO BANCARIO</t>
        </is>
      </c>
      <c r="J1864" s="5" t="inlineStr">
        <is>
          <t>2464 LUIS FERNANDO GUEVARA PECA</t>
        </is>
      </c>
    </row>
    <row r="1865">
      <c r="A1865" s="5" t="inlineStr">
        <is>
          <t>CCAJ-LP02/76/2023</t>
        </is>
      </c>
      <c r="B1865" s="6" t="n">
        <v>44973.7196225463</v>
      </c>
      <c r="C1865" s="5" t="inlineStr">
        <is>
          <t>3884 RIBANA RUTH REA RUEDA</t>
        </is>
      </c>
      <c r="D1865" s="15" t="n">
        <v>451531750924</v>
      </c>
      <c r="E1865" s="8" t="inlineStr">
        <is>
          <t>BISA-100070022</t>
        </is>
      </c>
      <c r="H1865" s="9" t="n">
        <v>672</v>
      </c>
      <c r="I1865" s="5" t="inlineStr">
        <is>
          <t>DEPÓSITO BANCARIO</t>
        </is>
      </c>
      <c r="J1865" s="5" t="inlineStr">
        <is>
          <t>2464 LUIS FERNANDO GUEVARA PECA</t>
        </is>
      </c>
    </row>
    <row r="1866">
      <c r="A1866" s="5" t="inlineStr">
        <is>
          <t>CCAJ-LP02/76/2023</t>
        </is>
      </c>
      <c r="B1866" s="6" t="n">
        <v>44973.7196225463</v>
      </c>
      <c r="C1866" s="5" t="inlineStr">
        <is>
          <t>3884 RIBANA RUTH REA RUEDA</t>
        </is>
      </c>
      <c r="D1866" s="15" t="n">
        <v>451531750925</v>
      </c>
      <c r="E1866" s="8" t="inlineStr">
        <is>
          <t>BISA-100070022</t>
        </is>
      </c>
      <c r="H1866" s="9" t="n">
        <v>56447.1</v>
      </c>
      <c r="I1866" s="5" t="inlineStr">
        <is>
          <t>DEPÓSITO BANCARIO</t>
        </is>
      </c>
      <c r="J1866" s="5" t="inlineStr">
        <is>
          <t>2464 LUIS FERNANDO GUEVARA PECA</t>
        </is>
      </c>
    </row>
    <row r="1867">
      <c r="A1867" s="5" t="inlineStr">
        <is>
          <t>CCAJ-LP02/76/2023</t>
        </is>
      </c>
      <c r="B1867" s="6" t="n">
        <v>44973.7196225463</v>
      </c>
      <c r="C1867" s="5" t="inlineStr">
        <is>
          <t>3884 RIBANA RUTH REA RUEDA</t>
        </is>
      </c>
      <c r="D1867" s="15" t="n">
        <v>451531750926</v>
      </c>
      <c r="E1867" s="8" t="inlineStr">
        <is>
          <t>BISA-100070022</t>
        </is>
      </c>
      <c r="H1867" s="9" t="n">
        <v>20541.69</v>
      </c>
      <c r="I1867" s="5" t="inlineStr">
        <is>
          <t>DEPÓSITO BANCARIO</t>
        </is>
      </c>
      <c r="J1867" s="5" t="inlineStr">
        <is>
          <t>2464 LUIS FERNANDO GUEVARA PECA</t>
        </is>
      </c>
    </row>
    <row r="1868">
      <c r="A1868" s="5" t="inlineStr">
        <is>
          <t>CCAJ-LP02/76/2023</t>
        </is>
      </c>
      <c r="B1868" s="6" t="n">
        <v>44973.7196225463</v>
      </c>
      <c r="C1868" s="5" t="inlineStr">
        <is>
          <t>3884 RIBANA RUTH REA RUEDA</t>
        </is>
      </c>
      <c r="D1868" s="15" t="n">
        <v>451531750927</v>
      </c>
      <c r="E1868" s="8" t="inlineStr">
        <is>
          <t>BISA-100070022</t>
        </is>
      </c>
      <c r="H1868" s="9" t="n">
        <v>39143.64</v>
      </c>
      <c r="I1868" s="5" t="inlineStr">
        <is>
          <t>DEPÓSITO BANCARIO</t>
        </is>
      </c>
      <c r="J1868" s="5" t="inlineStr">
        <is>
          <t>2464 LUIS FERNANDO GUEVARA PECA</t>
        </is>
      </c>
    </row>
    <row r="1869">
      <c r="A1869" s="5" t="inlineStr">
        <is>
          <t>CCAJ-LP02/76/2023</t>
        </is>
      </c>
      <c r="B1869" s="6" t="n">
        <v>44973.7196225463</v>
      </c>
      <c r="C1869" s="5" t="inlineStr">
        <is>
          <t>3884 RIBANA RUTH REA RUEDA</t>
        </is>
      </c>
      <c r="D1869" s="15" t="n">
        <v>451531750928</v>
      </c>
      <c r="E1869" s="8" t="inlineStr">
        <is>
          <t>BISA-100070022</t>
        </is>
      </c>
      <c r="H1869" s="9" t="n">
        <v>65346.19</v>
      </c>
      <c r="I1869" s="5" t="inlineStr">
        <is>
          <t>DEPÓSITO BANCARIO</t>
        </is>
      </c>
      <c r="J1869" s="5" t="inlineStr">
        <is>
          <t>2464 LUIS FERNANDO GUEVARA PECA</t>
        </is>
      </c>
    </row>
    <row r="1870">
      <c r="A1870" s="5" t="inlineStr">
        <is>
          <t>CCAJ-LP02/76/2023</t>
        </is>
      </c>
      <c r="B1870" s="6" t="n">
        <v>44973.7196225463</v>
      </c>
      <c r="C1870" s="5" t="inlineStr">
        <is>
          <t>3884 RIBANA RUTH REA RUEDA</t>
        </is>
      </c>
      <c r="D1870" s="15" t="n">
        <v>451531750929</v>
      </c>
      <c r="E1870" s="8" t="inlineStr">
        <is>
          <t>BISA-100070022</t>
        </is>
      </c>
      <c r="H1870" s="9" t="n">
        <v>51645.8</v>
      </c>
      <c r="I1870" s="5" t="inlineStr">
        <is>
          <t>DEPÓSITO BANCARIO</t>
        </is>
      </c>
      <c r="J1870" s="5" t="inlineStr">
        <is>
          <t>2464 LUIS FERNANDO GUEVARA PECA</t>
        </is>
      </c>
    </row>
    <row r="1871">
      <c r="A1871" s="5" t="inlineStr">
        <is>
          <t>CCAJ-LP02/76/2023</t>
        </is>
      </c>
      <c r="B1871" s="6" t="n">
        <v>44973.7196225463</v>
      </c>
      <c r="C1871" s="5" t="inlineStr">
        <is>
          <t>3884 RIBANA RUTH REA RUEDA</t>
        </is>
      </c>
      <c r="D1871" s="15" t="n">
        <v>51417518423</v>
      </c>
      <c r="E1871" s="8" t="inlineStr">
        <is>
          <t>BISA-100070022</t>
        </is>
      </c>
      <c r="H1871" s="9" t="n">
        <v>9649.15</v>
      </c>
      <c r="I1871" s="5" t="inlineStr">
        <is>
          <t>DEPÓSITO BANCARIO</t>
        </is>
      </c>
      <c r="J1871" s="5" t="inlineStr">
        <is>
          <t>4190 JESUS FELCY MENDOZA CAHUANA</t>
        </is>
      </c>
    </row>
    <row r="1872">
      <c r="A1872" s="5" t="inlineStr">
        <is>
          <t>CCAJ-LP02/76/2023</t>
        </is>
      </c>
      <c r="B1872" s="6" t="n">
        <v>44973.7196225463</v>
      </c>
      <c r="C1872" s="5" t="inlineStr">
        <is>
          <t>3884 RIBANA RUTH REA RUEDA</t>
        </is>
      </c>
      <c r="D1872" s="15" t="n">
        <v>45143556362</v>
      </c>
      <c r="E1872" s="8" t="inlineStr">
        <is>
          <t>BISA-100070022</t>
        </is>
      </c>
      <c r="H1872" s="9" t="n">
        <v>4524.89</v>
      </c>
      <c r="I1872" s="5" t="inlineStr">
        <is>
          <t>DEPÓSITO BANCARIO</t>
        </is>
      </c>
      <c r="J1872" s="5" t="inlineStr">
        <is>
          <t>2464 LUIS FERNANDO GUEVARA PECA</t>
        </is>
      </c>
    </row>
    <row r="1873">
      <c r="A1873" s="5" t="inlineStr">
        <is>
          <t>CCAJ-LP02/76/2023</t>
        </is>
      </c>
      <c r="B1873" s="6" t="n">
        <v>44973.7196225463</v>
      </c>
      <c r="C1873" s="5" t="inlineStr">
        <is>
          <t>3884 RIBANA RUTH REA RUEDA</t>
        </is>
      </c>
      <c r="D1873" s="15" t="n">
        <v>19120637221</v>
      </c>
      <c r="E1873" s="8" t="inlineStr">
        <is>
          <t>BISA-100070022</t>
        </is>
      </c>
      <c r="H1873" s="9" t="n">
        <v>936.88</v>
      </c>
      <c r="I1873" s="5" t="inlineStr">
        <is>
          <t>DEPÓSITO BANCARIO</t>
        </is>
      </c>
      <c r="J1873" s="5" t="inlineStr">
        <is>
          <t>2464 LUIS FERNANDO GUEVARA PECA</t>
        </is>
      </c>
    </row>
    <row r="1874">
      <c r="A1874" s="5" t="inlineStr">
        <is>
          <t>CCAJ-LP02/76/2023</t>
        </is>
      </c>
      <c r="B1874" s="6" t="n">
        <v>44973.7196225463</v>
      </c>
      <c r="C1874" s="5" t="inlineStr">
        <is>
          <t>3884 RIBANA RUTH REA RUEDA</t>
        </is>
      </c>
      <c r="D1874" s="15" t="n">
        <v>45173250355</v>
      </c>
      <c r="E1874" s="8" t="inlineStr">
        <is>
          <t>BISA-100070022</t>
        </is>
      </c>
      <c r="H1874" s="9" t="n">
        <v>634.9400000000001</v>
      </c>
      <c r="I1874" s="5" t="inlineStr">
        <is>
          <t>DEPÓSITO BANCARIO</t>
        </is>
      </c>
      <c r="J1874" s="5" t="inlineStr">
        <is>
          <t>2464 LUIS FERNANDO GUEVARA PECA</t>
        </is>
      </c>
    </row>
    <row r="1875">
      <c r="A1875" s="5" t="inlineStr">
        <is>
          <t>CCAJ-LP02/76/2023</t>
        </is>
      </c>
      <c r="B1875" s="6" t="n">
        <v>44973.7196225463</v>
      </c>
      <c r="C1875" s="5" t="inlineStr">
        <is>
          <t>3884 RIBANA RUTH REA RUEDA</t>
        </is>
      </c>
      <c r="D1875" s="7" t="n">
        <v>6948766358</v>
      </c>
      <c r="E1875" s="5" t="inlineStr">
        <is>
          <t>MERCANTIL SANTA CRUZ-4010374232</t>
        </is>
      </c>
      <c r="H1875" s="9" t="n">
        <v>113.4</v>
      </c>
      <c r="I1875" s="5" t="inlineStr">
        <is>
          <t>DEPÓSITO BANCARIO</t>
        </is>
      </c>
      <c r="J1875" s="5" t="inlineStr">
        <is>
          <t>2464 LUIS FERNANDO GUEVARA PECA</t>
        </is>
      </c>
    </row>
    <row r="1876">
      <c r="A1876" s="5" t="inlineStr">
        <is>
          <t>CCAJ-LP02/76/2023</t>
        </is>
      </c>
      <c r="B1876" s="6" t="n">
        <v>44973.7196225463</v>
      </c>
      <c r="C1876" s="5" t="inlineStr">
        <is>
          <t>3884 RIBANA RUTH REA RUEDA</t>
        </is>
      </c>
      <c r="D1876" s="15" t="n">
        <v>45153181132</v>
      </c>
      <c r="E1876" s="8" t="inlineStr">
        <is>
          <t>BISA-100070022</t>
        </is>
      </c>
      <c r="H1876" s="9" t="n">
        <v>1501.8</v>
      </c>
      <c r="I1876" s="5" t="inlineStr">
        <is>
          <t>DEPÓSITO BANCARIO</t>
        </is>
      </c>
      <c r="J1876" s="5" t="inlineStr">
        <is>
          <t>2464 LUIS FERNANDO GUEVARA PECA</t>
        </is>
      </c>
    </row>
    <row r="1877">
      <c r="A1877" s="5" t="inlineStr">
        <is>
          <t>CCAJ-LP02/76/2023</t>
        </is>
      </c>
      <c r="B1877" s="6" t="n">
        <v>44973.7196225463</v>
      </c>
      <c r="C1877" s="5" t="inlineStr">
        <is>
          <t>3884 RIBANA RUTH REA RUEDA</t>
        </is>
      </c>
      <c r="D1877" s="15" t="n">
        <v>51517548016</v>
      </c>
      <c r="E1877" s="8" t="inlineStr">
        <is>
          <t>BISA-100070022</t>
        </is>
      </c>
      <c r="H1877" s="9" t="n">
        <v>728</v>
      </c>
      <c r="I1877" s="5" t="inlineStr">
        <is>
          <t>DEPÓSITO BANCARIO</t>
        </is>
      </c>
      <c r="J1877" s="5" t="inlineStr">
        <is>
          <t>2464 LUIS FERNANDO GUEVARA PECA</t>
        </is>
      </c>
    </row>
    <row r="1878">
      <c r="A1878" s="5" t="inlineStr">
        <is>
          <t>CCAJ-LP02/76/2023</t>
        </is>
      </c>
      <c r="B1878" s="6" t="n">
        <v>44973.7196225463</v>
      </c>
      <c r="C1878" s="5" t="inlineStr">
        <is>
          <t>3884 RIBANA RUTH REA RUEDA</t>
        </is>
      </c>
      <c r="D1878" s="15" t="n">
        <v>51517554173</v>
      </c>
      <c r="E1878" s="8" t="inlineStr">
        <is>
          <t>BISA-100070022</t>
        </is>
      </c>
      <c r="H1878" s="9" t="n">
        <v>2894.63</v>
      </c>
      <c r="I1878" s="5" t="inlineStr">
        <is>
          <t>DEPÓSITO BANCARIO</t>
        </is>
      </c>
      <c r="J1878" s="8" t="inlineStr">
        <is>
          <t>5103 JOSE LUIS VARGAS SANTOS</t>
        </is>
      </c>
    </row>
    <row r="1879">
      <c r="A1879" s="5" t="inlineStr">
        <is>
          <t>CCAJ-LP02/76/2023</t>
        </is>
      </c>
      <c r="B1879" s="6" t="n">
        <v>44973.7196225463</v>
      </c>
      <c r="C1879" s="5" t="inlineStr">
        <is>
          <t>3884 RIBANA RUTH REA RUEDA</t>
        </is>
      </c>
      <c r="D1879" s="15" t="n">
        <v>45173247619</v>
      </c>
      <c r="E1879" s="8" t="inlineStr">
        <is>
          <t>BISA-100070022</t>
        </is>
      </c>
      <c r="H1879" s="9" t="n">
        <v>143.6</v>
      </c>
      <c r="I1879" s="5" t="inlineStr">
        <is>
          <t>DEPÓSITO BANCARIO</t>
        </is>
      </c>
      <c r="J1879" s="5" t="inlineStr">
        <is>
          <t>2464 LUIS FERNANDO GUEVARA PECA</t>
        </is>
      </c>
    </row>
    <row r="1880">
      <c r="A1880" s="5" t="inlineStr">
        <is>
          <t>CCAJ-LP02/76/2023</t>
        </is>
      </c>
      <c r="B1880" s="6" t="n">
        <v>44973.7196225463</v>
      </c>
      <c r="C1880" s="5" t="inlineStr">
        <is>
          <t>3884 RIBANA RUTH REA RUEDA</t>
        </is>
      </c>
      <c r="D1880" s="15" t="n">
        <v>45143557491</v>
      </c>
      <c r="E1880" s="8" t="inlineStr">
        <is>
          <t>BISA-100070022</t>
        </is>
      </c>
      <c r="H1880" s="9" t="n">
        <v>2673.63</v>
      </c>
      <c r="I1880" s="5" t="inlineStr">
        <is>
          <t>DEPÓSITO BANCARIO</t>
        </is>
      </c>
      <c r="J1880" s="5" t="inlineStr">
        <is>
          <t>4190 JESUS FELCY MENDOZA CAHUANA</t>
        </is>
      </c>
    </row>
    <row r="1881">
      <c r="A1881" s="5" t="inlineStr">
        <is>
          <t>CCAJ-LP02/76/2023</t>
        </is>
      </c>
      <c r="B1881" s="6" t="n">
        <v>44973.7196225463</v>
      </c>
      <c r="C1881" s="5" t="inlineStr">
        <is>
          <t>3884 RIBANA RUTH REA RUEDA</t>
        </is>
      </c>
      <c r="D1881" s="7" t="n">
        <v>474210</v>
      </c>
      <c r="E1881" s="8" t="inlineStr">
        <is>
          <t>BISA-100070022</t>
        </is>
      </c>
      <c r="H1881" s="9" t="n">
        <v>18627.3</v>
      </c>
      <c r="I1881" s="5" t="inlineStr">
        <is>
          <t>DEPÓSITO BANCARIO</t>
        </is>
      </c>
      <c r="J1881" s="5" t="inlineStr">
        <is>
          <t>4276 CARLOS MARCELO REQUENA TERAN</t>
        </is>
      </c>
    </row>
    <row r="1882">
      <c r="A1882" s="5" t="inlineStr">
        <is>
          <t>CCAJ-LP02/76/2023</t>
        </is>
      </c>
      <c r="B1882" s="6" t="n">
        <v>44973.7196225463</v>
      </c>
      <c r="C1882" s="5" t="inlineStr">
        <is>
          <t>3884 RIBANA RUTH REA RUEDA</t>
        </is>
      </c>
      <c r="D1882" s="7" t="n">
        <v>505781</v>
      </c>
      <c r="E1882" s="8" t="inlineStr">
        <is>
          <t>BISA-100070022</t>
        </is>
      </c>
      <c r="H1882" s="9" t="n">
        <v>2677.2</v>
      </c>
      <c r="I1882" s="5" t="inlineStr">
        <is>
          <t>DEPÓSITO BANCARIO</t>
        </is>
      </c>
      <c r="J1882" s="5" t="inlineStr">
        <is>
          <t>4190 JESUS FELCY MENDOZA CAHUANA</t>
        </is>
      </c>
    </row>
    <row r="1883">
      <c r="A1883" s="5" t="inlineStr">
        <is>
          <t>CCAJ-LP02/76/2023</t>
        </is>
      </c>
      <c r="B1883" s="6" t="n">
        <v>44973.7196225463</v>
      </c>
      <c r="C1883" s="5" t="inlineStr">
        <is>
          <t>3884 RIBANA RUTH REA RUEDA</t>
        </is>
      </c>
      <c r="D1883" s="7" t="n">
        <v>505777</v>
      </c>
      <c r="E1883" s="8" t="inlineStr">
        <is>
          <t>BISA-100070022</t>
        </is>
      </c>
      <c r="H1883" s="9" t="n">
        <v>714.0599999999999</v>
      </c>
      <c r="I1883" s="5" t="inlineStr">
        <is>
          <t>DEPÓSITO BANCARIO</t>
        </is>
      </c>
      <c r="J1883" s="5" t="inlineStr">
        <is>
          <t>4190 JESUS FELCY MENDOZA CAHUANA</t>
        </is>
      </c>
    </row>
    <row r="1884">
      <c r="A1884" s="5" t="inlineStr">
        <is>
          <t>CCAJ-LP02/76/2023</t>
        </is>
      </c>
      <c r="B1884" s="6" t="n">
        <v>44973.7196225463</v>
      </c>
      <c r="C1884" s="5" t="inlineStr">
        <is>
          <t>3884 RIBANA RUTH REA RUEDA</t>
        </is>
      </c>
      <c r="D1884" s="7" t="n">
        <v>505780</v>
      </c>
      <c r="E1884" s="8" t="inlineStr">
        <is>
          <t>BISA-100070022</t>
        </is>
      </c>
      <c r="H1884" s="9" t="n">
        <v>5987.88</v>
      </c>
      <c r="I1884" s="5" t="inlineStr">
        <is>
          <t>DEPÓSITO BANCARIO</t>
        </is>
      </c>
      <c r="J1884" s="5" t="inlineStr">
        <is>
          <t>4190 JESUS FELCY MENDOZA CAHUANA</t>
        </is>
      </c>
    </row>
    <row r="1885">
      <c r="A1885" s="5" t="inlineStr">
        <is>
          <t>CCAJ-LP02/76/2023</t>
        </is>
      </c>
      <c r="B1885" s="6" t="n">
        <v>44973.7196225463</v>
      </c>
      <c r="C1885" s="5" t="inlineStr">
        <is>
          <t>3884 RIBANA RUTH REA RUEDA</t>
        </is>
      </c>
      <c r="D1885" s="7" t="n">
        <v>505779</v>
      </c>
      <c r="E1885" s="8" t="inlineStr">
        <is>
          <t>BISA-100070022</t>
        </is>
      </c>
      <c r="H1885" s="9" t="n">
        <v>1571.37</v>
      </c>
      <c r="I1885" s="5" t="inlineStr">
        <is>
          <t>DEPÓSITO BANCARIO</t>
        </is>
      </c>
      <c r="J1885" s="5" t="inlineStr">
        <is>
          <t>4190 JESUS FELCY MENDOZA CAHUANA</t>
        </is>
      </c>
    </row>
    <row r="1886">
      <c r="A1886" s="5" t="inlineStr">
        <is>
          <t>CCAJ-LP02/76/2023</t>
        </is>
      </c>
      <c r="B1886" s="6" t="n">
        <v>44973.7196225463</v>
      </c>
      <c r="C1886" s="5" t="inlineStr">
        <is>
          <t>3884 RIBANA RUTH REA RUEDA</t>
        </is>
      </c>
      <c r="D1886" s="7" t="n">
        <v>505778</v>
      </c>
      <c r="E1886" s="8" t="inlineStr">
        <is>
          <t>BISA-100070022</t>
        </is>
      </c>
      <c r="H1886" s="9" t="n">
        <v>10977.6</v>
      </c>
      <c r="I1886" s="5" t="inlineStr">
        <is>
          <t>DEPÓSITO BANCARIO</t>
        </is>
      </c>
      <c r="J1886" s="5" t="inlineStr">
        <is>
          <t>4190 JESUS FELCY MENDOZA CAHUANA</t>
        </is>
      </c>
    </row>
    <row r="1887">
      <c r="A1887" s="5" t="inlineStr">
        <is>
          <t>CCAJ-LP02/76/2023</t>
        </is>
      </c>
      <c r="B1887" s="6" t="n">
        <v>44973.7196225463</v>
      </c>
      <c r="C1887" s="5" t="inlineStr">
        <is>
          <t>3884 RIBANA RUTH REA RUEDA</t>
        </is>
      </c>
      <c r="D1887" s="15" t="n">
        <v>45173247863</v>
      </c>
      <c r="E1887" s="8" t="inlineStr">
        <is>
          <t>BISA-100070022</t>
        </is>
      </c>
      <c r="H1887" s="9" t="n">
        <v>90.94</v>
      </c>
      <c r="I1887" s="5" t="inlineStr">
        <is>
          <t>DEPÓSITO BANCARIO</t>
        </is>
      </c>
      <c r="J1887" s="5" t="inlineStr">
        <is>
          <t>2464 LUIS FERNANDO GUEVARA PECA</t>
        </is>
      </c>
    </row>
    <row r="1888">
      <c r="A1888" s="5" t="inlineStr">
        <is>
          <t>CCAJ-LP02/76/2023</t>
        </is>
      </c>
      <c r="B1888" s="6" t="n">
        <v>44973.7196225463</v>
      </c>
      <c r="C1888" s="5" t="inlineStr">
        <is>
          <t>3884 RIBANA RUTH REA RUEDA</t>
        </is>
      </c>
      <c r="D1888" s="15" t="n">
        <v>45163278634</v>
      </c>
      <c r="E1888" s="8" t="inlineStr">
        <is>
          <t>BISA-100070022</t>
        </is>
      </c>
      <c r="H1888" s="9" t="n">
        <v>405.96</v>
      </c>
      <c r="I1888" s="5" t="inlineStr">
        <is>
          <t>DEPÓSITO BANCARIO</t>
        </is>
      </c>
      <c r="J1888" s="5" t="inlineStr">
        <is>
          <t>2464 LUIS FERNANDO GUEVARA PECA</t>
        </is>
      </c>
    </row>
    <row r="1889">
      <c r="A1889" s="5" t="inlineStr">
        <is>
          <t>CCAJ-LP02/76/2023</t>
        </is>
      </c>
      <c r="B1889" s="6" t="n">
        <v>44973.7196225463</v>
      </c>
      <c r="C1889" s="5" t="inlineStr">
        <is>
          <t>3884 RIBANA RUTH REA RUEDA</t>
        </is>
      </c>
      <c r="D1889" s="15" t="n">
        <v>51517555334</v>
      </c>
      <c r="E1889" s="8" t="inlineStr">
        <is>
          <t>BISA-100070022</t>
        </is>
      </c>
      <c r="H1889" s="9" t="n">
        <v>469</v>
      </c>
      <c r="I1889" s="5" t="inlineStr">
        <is>
          <t>DEPÓSITO BANCARIO</t>
        </is>
      </c>
      <c r="J1889" s="5" t="inlineStr">
        <is>
          <t>2464 LUIS FERNANDO GUEVARA PECA</t>
        </is>
      </c>
    </row>
    <row r="1890">
      <c r="A1890" s="5" t="inlineStr">
        <is>
          <t>CCAJ-LP02/76/2023</t>
        </is>
      </c>
      <c r="B1890" s="6" t="n">
        <v>44973.7196225463</v>
      </c>
      <c r="C1890" s="5" t="inlineStr">
        <is>
          <t>3884 RIBANA RUTH REA RUEDA</t>
        </is>
      </c>
      <c r="D1890" s="15" t="n">
        <v>45163278417</v>
      </c>
      <c r="E1890" s="8" t="inlineStr">
        <is>
          <t>BISA-100070022</t>
        </is>
      </c>
      <c r="H1890" s="9" t="n">
        <v>237.95</v>
      </c>
      <c r="I1890" s="5" t="inlineStr">
        <is>
          <t>DEPÓSITO BANCARIO</t>
        </is>
      </c>
      <c r="J1890" s="5" t="inlineStr">
        <is>
          <t>2464 LUIS FERNANDO GUEVARA PECA</t>
        </is>
      </c>
    </row>
    <row r="1891">
      <c r="A1891" s="5" t="inlineStr">
        <is>
          <t>CCAJ-LP02/76/2023</t>
        </is>
      </c>
      <c r="B1891" s="6" t="n">
        <v>44973.7196225463</v>
      </c>
      <c r="C1891" s="5" t="inlineStr">
        <is>
          <t>3884 RIBANA RUTH REA RUEDA</t>
        </is>
      </c>
      <c r="D1891" s="15" t="n">
        <v>45153183962</v>
      </c>
      <c r="E1891" s="8" t="inlineStr">
        <is>
          <t>BISA-100070022</t>
        </is>
      </c>
      <c r="H1891" s="9" t="n">
        <v>595.58</v>
      </c>
      <c r="I1891" s="5" t="inlineStr">
        <is>
          <t>DEPÓSITO BANCARIO</t>
        </is>
      </c>
      <c r="J1891" s="5" t="inlineStr">
        <is>
          <t>2464 LUIS FERNANDO GUEVARA PECA</t>
        </is>
      </c>
    </row>
    <row r="1892">
      <c r="A1892" s="5" t="inlineStr">
        <is>
          <t>CCAJ-LP02/76/2023</t>
        </is>
      </c>
      <c r="B1892" s="6" t="n">
        <v>44973.7196225463</v>
      </c>
      <c r="C1892" s="5" t="inlineStr">
        <is>
          <t>3884 RIBANA RUTH REA RUEDA</t>
        </is>
      </c>
      <c r="D1892" s="15" t="n">
        <v>45153183999</v>
      </c>
      <c r="E1892" s="8" t="inlineStr">
        <is>
          <t>BISA-100070022</t>
        </is>
      </c>
      <c r="H1892" s="9" t="n">
        <v>1046.28</v>
      </c>
      <c r="I1892" s="5" t="inlineStr">
        <is>
          <t>DEPÓSITO BANCARIO</t>
        </is>
      </c>
      <c r="J1892" s="5" t="inlineStr">
        <is>
          <t>2464 LUIS FERNANDO GUEVARA PECA</t>
        </is>
      </c>
    </row>
    <row r="1893">
      <c r="A1893" s="5" t="inlineStr">
        <is>
          <t>CCAJ-LP02/76/2023</t>
        </is>
      </c>
      <c r="B1893" s="6" t="n">
        <v>44973.7196225463</v>
      </c>
      <c r="C1893" s="5" t="inlineStr">
        <is>
          <t>3884 RIBANA RUTH REA RUEDA</t>
        </is>
      </c>
      <c r="D1893" s="7" t="n"/>
      <c r="E1893" s="8" t="n"/>
      <c r="F1893" s="9" t="n">
        <v>1829.3</v>
      </c>
      <c r="I1893" s="10" t="inlineStr">
        <is>
          <t>EFECTIVO</t>
        </is>
      </c>
      <c r="J1893" s="8" t="inlineStr">
        <is>
          <t>304 ALFREDO MENDOZA APAZA</t>
        </is>
      </c>
    </row>
    <row r="1894">
      <c r="A1894" s="5" t="inlineStr">
        <is>
          <t>CCAJ-LP02/76/2023</t>
        </is>
      </c>
      <c r="B1894" s="6" t="n">
        <v>44973.7196225463</v>
      </c>
      <c r="C1894" s="5" t="inlineStr">
        <is>
          <t>3884 RIBANA RUTH REA RUEDA</t>
        </is>
      </c>
      <c r="D1894" s="7" t="n"/>
      <c r="E1894" s="8" t="n"/>
      <c r="F1894" s="9" t="n">
        <v>10276.8</v>
      </c>
      <c r="I1894" s="10" t="inlineStr">
        <is>
          <t>EFECTIVO</t>
        </is>
      </c>
      <c r="J1894" s="5" t="inlineStr">
        <is>
          <t>3052 JUAN JOSE MACHACA TORREZ</t>
        </is>
      </c>
    </row>
    <row r="1895">
      <c r="A1895" s="5" t="inlineStr">
        <is>
          <t>CCAJ-LP02/76/2023</t>
        </is>
      </c>
      <c r="B1895" s="6" t="n">
        <v>44973.7196225463</v>
      </c>
      <c r="C1895" s="5" t="inlineStr">
        <is>
          <t>3884 RIBANA RUTH REA RUEDA</t>
        </is>
      </c>
      <c r="D1895" s="7" t="n"/>
      <c r="E1895" s="8" t="n"/>
      <c r="F1895" s="9" t="n">
        <v>0.1</v>
      </c>
      <c r="I1895" s="10" t="inlineStr">
        <is>
          <t>EFECTIVO</t>
        </is>
      </c>
      <c r="J1895" s="5" t="inlineStr">
        <is>
          <t>2464 LUIS FERNANDO GUEVARA PECA</t>
        </is>
      </c>
    </row>
    <row r="1896">
      <c r="A1896" s="5" t="inlineStr">
        <is>
          <t>CCAJ-LP02/76/2023</t>
        </is>
      </c>
      <c r="B1896" s="6" t="n">
        <v>44973.7196225463</v>
      </c>
      <c r="C1896" s="5" t="inlineStr">
        <is>
          <t>3884 RIBANA RUTH REA RUEDA</t>
        </is>
      </c>
      <c r="D1896" s="7" t="n"/>
      <c r="E1896" s="8" t="n"/>
      <c r="F1896" s="9" t="n">
        <v>5610.3</v>
      </c>
      <c r="I1896" s="10" t="inlineStr">
        <is>
          <t>EFECTIVO</t>
        </is>
      </c>
      <c r="J1896" s="8" t="inlineStr">
        <is>
          <t>2597 JOSE MAIDANA LP - T05</t>
        </is>
      </c>
    </row>
    <row r="1897">
      <c r="A1897" s="11" t="inlineStr">
        <is>
          <t>SAP</t>
        </is>
      </c>
      <c r="B1897" s="3" t="n"/>
      <c r="C1897" s="3" t="n"/>
      <c r="D1897" s="7" t="n"/>
      <c r="E1897" s="8" t="n"/>
      <c r="F1897" s="31">
        <f>SUM(F1860:G1896)</f>
        <v/>
      </c>
      <c r="H1897" s="9" t="n"/>
      <c r="I1897" s="10" t="n"/>
      <c r="J1897" s="8" t="n"/>
    </row>
    <row r="1898" ht="15.75" customHeight="1">
      <c r="A1898" s="13" t="inlineStr">
        <is>
          <t>FECHA</t>
        </is>
      </c>
      <c r="B1898" s="13" t="inlineStr">
        <is>
          <t>CIERRE DE CAJA</t>
        </is>
      </c>
      <c r="C1898" s="13" t="inlineStr">
        <is>
          <t>IMPORTE</t>
        </is>
      </c>
      <c r="D1898" s="14" t="n">
        <v>112799817</v>
      </c>
      <c r="E1898" s="8" t="n">
        <v>112808069</v>
      </c>
      <c r="H1898" s="9" t="n"/>
      <c r="I1898" s="10" t="n"/>
      <c r="J1898" s="8" t="n"/>
    </row>
    <row r="1899">
      <c r="A1899" s="5" t="n"/>
      <c r="B1899" s="6" t="n"/>
      <c r="C1899" s="5" t="n"/>
      <c r="D1899" s="7" t="n"/>
      <c r="E1899" s="8" t="n"/>
      <c r="H1899" s="9" t="n"/>
      <c r="I1899" s="10" t="n"/>
      <c r="J1899" s="8" t="n"/>
    </row>
    <row r="1900"/>
    <row r="1901">
      <c r="A1901" s="1" t="inlineStr">
        <is>
          <t>Cierre Caja</t>
        </is>
      </c>
      <c r="B1901" s="2" t="n"/>
      <c r="C1901" s="2" t="n"/>
      <c r="D1901" s="2" t="n"/>
      <c r="E1901" s="2" t="n"/>
      <c r="F1901" s="2" t="n"/>
      <c r="G1901" s="2" t="n"/>
      <c r="H1901" s="2" t="n"/>
      <c r="I1901" s="2" t="n"/>
      <c r="J1901" s="2" t="n"/>
    </row>
    <row r="1902">
      <c r="A1902" s="3" t="inlineStr">
        <is>
          <t>Del 17/02/2023</t>
        </is>
      </c>
      <c r="B1902" s="2" t="n"/>
      <c r="C1902" s="2" t="n"/>
      <c r="D1902" s="2" t="n"/>
      <c r="E1902" s="2" t="n"/>
      <c r="F1902" s="2" t="n"/>
      <c r="G1902" s="2" t="n"/>
      <c r="H1902" s="2" t="n"/>
      <c r="I1902" s="2" t="n"/>
      <c r="J1902" s="2" t="n"/>
    </row>
    <row r="1903">
      <c r="A1903" s="74" t="inlineStr">
        <is>
          <t>Cierre Caja</t>
        </is>
      </c>
      <c r="B1903" s="74" t="inlineStr">
        <is>
          <t>Fecha</t>
        </is>
      </c>
      <c r="C1903" s="74" t="inlineStr">
        <is>
          <t>Cajero</t>
        </is>
      </c>
      <c r="D1903" s="74" t="inlineStr">
        <is>
          <t>Nro Voucher</t>
        </is>
      </c>
      <c r="E1903" s="74" t="inlineStr">
        <is>
          <t>Nro Cuenta</t>
        </is>
      </c>
      <c r="F1903" s="74" t="inlineStr">
        <is>
          <t>Tipo Ingreso</t>
        </is>
      </c>
      <c r="G1903" s="75" t="n"/>
      <c r="H1903" s="76" t="n"/>
      <c r="I1903" s="74" t="inlineStr">
        <is>
          <t>TIPO DE INGRESO</t>
        </is>
      </c>
      <c r="J1903" s="74" t="inlineStr">
        <is>
          <t>Cobrador</t>
        </is>
      </c>
    </row>
    <row r="1904">
      <c r="A1904" s="77" t="n"/>
      <c r="B1904" s="77" t="n"/>
      <c r="C1904" s="77" t="n"/>
      <c r="D1904" s="77" t="n"/>
      <c r="E1904" s="77" t="n"/>
      <c r="F1904" s="4" t="inlineStr">
        <is>
          <t>EFECTIVO</t>
        </is>
      </c>
      <c r="G1904" s="4" t="inlineStr">
        <is>
          <t>CHEQUE</t>
        </is>
      </c>
      <c r="H1904" s="4" t="inlineStr">
        <is>
          <t>TRANSFERENCIA</t>
        </is>
      </c>
      <c r="I1904" s="77" t="n"/>
      <c r="J1904" s="77" t="n"/>
    </row>
    <row r="1905">
      <c r="A1905" s="5" t="inlineStr">
        <is>
          <t>CCAJ-LP02/77/2023</t>
        </is>
      </c>
      <c r="B1905" s="6" t="n">
        <v>44974.47405454861</v>
      </c>
      <c r="C1905" s="5" t="inlineStr">
        <is>
          <t>3884 RIBANA RUTH REA RUEDA</t>
        </is>
      </c>
      <c r="D1905" s="7" t="n"/>
      <c r="E1905" s="8" t="n"/>
      <c r="F1905" s="9" t="n">
        <v>9206.6</v>
      </c>
      <c r="I1905" s="10" t="inlineStr">
        <is>
          <t>EFECTIVO</t>
        </is>
      </c>
      <c r="J1905" s="8" t="inlineStr">
        <is>
          <t>108 GREGORIO RAMIREZ APAZA</t>
        </is>
      </c>
    </row>
    <row r="1906">
      <c r="A1906" s="5" t="inlineStr">
        <is>
          <t>CCAJ-LP02/77/2023</t>
        </is>
      </c>
      <c r="B1906" s="6" t="n">
        <v>44974.47405454861</v>
      </c>
      <c r="C1906" s="5" t="inlineStr">
        <is>
          <t>3884 RIBANA RUTH REA RUEDA</t>
        </is>
      </c>
      <c r="D1906" s="7" t="n"/>
      <c r="E1906" s="8" t="n"/>
      <c r="F1906" s="9" t="n">
        <v>6139.4</v>
      </c>
      <c r="I1906" s="10" t="inlineStr">
        <is>
          <t>EFECTIVO</t>
        </is>
      </c>
      <c r="J1906" s="5" t="inlineStr">
        <is>
          <t>136 OSCAR REYNALDO LIMACHI SURCO</t>
        </is>
      </c>
    </row>
    <row r="1907">
      <c r="A1907" s="5" t="inlineStr">
        <is>
          <t>CCAJ-LP02/77/2023</t>
        </is>
      </c>
      <c r="B1907" s="6" t="n">
        <v>44974.47405454861</v>
      </c>
      <c r="C1907" s="5" t="inlineStr">
        <is>
          <t>3884 RIBANA RUTH REA RUEDA</t>
        </is>
      </c>
      <c r="D1907" s="7" t="n"/>
      <c r="E1907" s="8" t="n"/>
      <c r="F1907" s="9" t="n">
        <v>2838.1</v>
      </c>
      <c r="I1907" s="10" t="inlineStr">
        <is>
          <t>EFECTIVO</t>
        </is>
      </c>
      <c r="J1907" s="5" t="inlineStr">
        <is>
          <t>266 SANTIAGO MACHACA CALCINA</t>
        </is>
      </c>
    </row>
    <row r="1908">
      <c r="A1908" s="5" t="inlineStr">
        <is>
          <t>CCAJ-LP02/77/2023</t>
        </is>
      </c>
      <c r="B1908" s="6" t="n">
        <v>44974.47405454861</v>
      </c>
      <c r="C1908" s="5" t="inlineStr">
        <is>
          <t>3884 RIBANA RUTH REA RUEDA</t>
        </is>
      </c>
      <c r="D1908" s="7" t="n"/>
      <c r="E1908" s="8" t="n"/>
      <c r="F1908" s="9" t="n">
        <v>10748.2</v>
      </c>
      <c r="I1908" s="10" t="inlineStr">
        <is>
          <t>EFECTIVO</t>
        </is>
      </c>
      <c r="J1908" s="5" t="inlineStr">
        <is>
          <t>331 CARLOS ALFREDO GUTIERREZ HUANCA</t>
        </is>
      </c>
    </row>
    <row r="1909">
      <c r="A1909" s="5" t="inlineStr">
        <is>
          <t>CCAJ-LP02/77/2023</t>
        </is>
      </c>
      <c r="B1909" s="6" t="n">
        <v>44974.47405454861</v>
      </c>
      <c r="C1909" s="5" t="inlineStr">
        <is>
          <t>3884 RIBANA RUTH REA RUEDA</t>
        </is>
      </c>
      <c r="D1909" s="7" t="n"/>
      <c r="E1909" s="8" t="n"/>
      <c r="F1909" s="9" t="n">
        <v>11406.7</v>
      </c>
      <c r="I1909" s="10" t="inlineStr">
        <is>
          <t>EFECTIVO</t>
        </is>
      </c>
      <c r="J1909" s="5" t="inlineStr">
        <is>
          <t>584 FREDDY FEDERICO FLORES MARIN</t>
        </is>
      </c>
    </row>
    <row r="1910">
      <c r="A1910" s="5" t="inlineStr">
        <is>
          <t>CCAJ-LP02/77/2023</t>
        </is>
      </c>
      <c r="B1910" s="6" t="n">
        <v>44974.47405454861</v>
      </c>
      <c r="C1910" s="5" t="inlineStr">
        <is>
          <t>3884 RIBANA RUTH REA RUEDA</t>
        </is>
      </c>
      <c r="D1910" s="7" t="n"/>
      <c r="E1910" s="8" t="n"/>
      <c r="F1910" s="9" t="n">
        <v>6210</v>
      </c>
      <c r="I1910" s="10" t="inlineStr">
        <is>
          <t>EFECTIVO</t>
        </is>
      </c>
      <c r="J1910" s="5" t="inlineStr">
        <is>
          <t>883 FRANKLIN CARDOZO RIVERA</t>
        </is>
      </c>
    </row>
    <row r="1911">
      <c r="A1911" s="5" t="inlineStr">
        <is>
          <t>CCAJ-LP02/77/2023</t>
        </is>
      </c>
      <c r="B1911" s="6" t="n">
        <v>44974.47405454861</v>
      </c>
      <c r="C1911" s="5" t="inlineStr">
        <is>
          <t>3884 RIBANA RUTH REA RUEDA</t>
        </is>
      </c>
      <c r="D1911" s="7" t="n"/>
      <c r="E1911" s="8" t="n"/>
      <c r="F1911" s="9" t="n">
        <v>19135.3</v>
      </c>
      <c r="I1911" s="10" t="inlineStr">
        <is>
          <t>EFECTIVO</t>
        </is>
      </c>
      <c r="J1911" s="5" t="inlineStr">
        <is>
          <t>1116 VLADIMIR FRANZ ATAHUACHI RODRIGUEZ</t>
        </is>
      </c>
    </row>
    <row r="1912">
      <c r="A1912" s="5" t="inlineStr">
        <is>
          <t>CCAJ-LP02/77/2023</t>
        </is>
      </c>
      <c r="B1912" s="6" t="n">
        <v>44974.47405454861</v>
      </c>
      <c r="C1912" s="5" t="inlineStr">
        <is>
          <t>3884 RIBANA RUTH REA RUEDA</t>
        </is>
      </c>
      <c r="D1912" s="7" t="n"/>
      <c r="E1912" s="8" t="n"/>
      <c r="F1912" s="9" t="n">
        <v>15748.3</v>
      </c>
      <c r="I1912" s="10" t="inlineStr">
        <is>
          <t>EFECTIVO</t>
        </is>
      </c>
      <c r="J1912" s="5" t="inlineStr">
        <is>
          <t>3052 JUAN JOSE MACHACA TORREZ</t>
        </is>
      </c>
    </row>
    <row r="1913">
      <c r="A1913" s="5" t="inlineStr">
        <is>
          <t>CCAJ-LP02/77/2023</t>
        </is>
      </c>
      <c r="B1913" s="6" t="n">
        <v>44974.47405454861</v>
      </c>
      <c r="C1913" s="5" t="inlineStr">
        <is>
          <t>3884 RIBANA RUTH REA RUEDA</t>
        </is>
      </c>
      <c r="D1913" s="7" t="n"/>
      <c r="E1913" s="8" t="n"/>
      <c r="F1913" s="9" t="n">
        <v>9275.4</v>
      </c>
      <c r="I1913" s="10" t="inlineStr">
        <is>
          <t>EFECTIVO</t>
        </is>
      </c>
      <c r="J1913" s="8" t="inlineStr">
        <is>
          <t>2597 JOSE MAIDANA LP - T01</t>
        </is>
      </c>
    </row>
    <row r="1914">
      <c r="A1914" s="5" t="inlineStr">
        <is>
          <t>CCAJ-LP02/77/2023</t>
        </is>
      </c>
      <c r="B1914" s="6" t="n">
        <v>44974.47405454861</v>
      </c>
      <c r="C1914" s="5" t="inlineStr">
        <is>
          <t>3884 RIBANA RUTH REA RUEDA</t>
        </is>
      </c>
      <c r="D1914" s="7" t="n"/>
      <c r="E1914" s="8" t="n"/>
      <c r="F1914" s="9" t="n">
        <v>9084.6</v>
      </c>
      <c r="I1914" s="10" t="inlineStr">
        <is>
          <t>EFECTIVO</t>
        </is>
      </c>
      <c r="J1914" s="8" t="inlineStr">
        <is>
          <t>2597 JOSE MAIDANA LP - T03</t>
        </is>
      </c>
    </row>
    <row r="1915">
      <c r="A1915" s="5" t="inlineStr">
        <is>
          <t>CCAJ-LP02/77/2023</t>
        </is>
      </c>
      <c r="B1915" s="6" t="n">
        <v>44974.47405454861</v>
      </c>
      <c r="C1915" s="5" t="inlineStr">
        <is>
          <t>3884 RIBANA RUTH REA RUEDA</t>
        </is>
      </c>
      <c r="D1915" s="7" t="n"/>
      <c r="E1915" s="8" t="n"/>
      <c r="F1915" s="9" t="n">
        <v>7901.8</v>
      </c>
      <c r="I1915" s="10" t="inlineStr">
        <is>
          <t>EFECTIVO</t>
        </is>
      </c>
      <c r="J1915" s="8" t="inlineStr">
        <is>
          <t>2597 JOSE MAIDANA LP - T04</t>
        </is>
      </c>
    </row>
    <row r="1916">
      <c r="A1916" s="11" t="inlineStr">
        <is>
          <t>SAP</t>
        </is>
      </c>
      <c r="B1916" s="3" t="n"/>
      <c r="C1916" s="3" t="n"/>
      <c r="D1916" s="7" t="n"/>
      <c r="E1916" s="8" t="n"/>
      <c r="F1916" s="31">
        <f>SUM(F1905:G1915)</f>
        <v/>
      </c>
      <c r="G1916" s="9" t="n"/>
      <c r="I1916" s="10" t="n"/>
      <c r="J1916" s="8" t="n"/>
    </row>
    <row r="1917" ht="15.75" customHeight="1">
      <c r="A1917" s="13" t="inlineStr">
        <is>
          <t>FECHA</t>
        </is>
      </c>
      <c r="B1917" s="13" t="inlineStr">
        <is>
          <t>CIERRE DE CAJA</t>
        </is>
      </c>
      <c r="C1917" s="13" t="inlineStr">
        <is>
          <t>IMPORTE</t>
        </is>
      </c>
      <c r="D1917" s="14" t="n">
        <v>112799816</v>
      </c>
      <c r="E1917" s="8" t="n">
        <v>112808068</v>
      </c>
      <c r="G1917" s="9" t="n"/>
      <c r="I1917" s="10" t="n"/>
      <c r="J1917" s="8" t="n"/>
    </row>
    <row r="1918">
      <c r="A1918" s="5" t="n"/>
      <c r="B1918" s="6" t="n"/>
      <c r="C1918" s="5" t="n"/>
      <c r="D1918" s="7" t="n"/>
      <c r="E1918" s="8" t="n"/>
      <c r="G1918" s="9" t="n"/>
      <c r="I1918" s="10" t="n"/>
      <c r="J1918" s="8" t="n"/>
    </row>
    <row r="1919">
      <c r="A1919" s="5" t="n"/>
      <c r="B1919" s="6" t="n"/>
      <c r="C1919" s="5" t="n"/>
      <c r="D1919" s="7" t="n"/>
      <c r="E1919" s="8" t="n"/>
      <c r="G1919" s="9" t="n"/>
      <c r="I1919" s="10" t="n"/>
      <c r="J1919" s="8" t="n"/>
    </row>
    <row r="1920">
      <c r="A1920" s="5" t="inlineStr">
        <is>
          <t>CCAJ-LP02/78/2023</t>
        </is>
      </c>
      <c r="B1920" s="6" t="n">
        <v>44974.86709293981</v>
      </c>
      <c r="C1920" s="5" t="inlineStr">
        <is>
          <t>3884 RIBANA RUTH REA RUEDA</t>
        </is>
      </c>
      <c r="D1920" s="7" t="n">
        <v>458178</v>
      </c>
      <c r="E1920" s="8" t="inlineStr">
        <is>
          <t>BISA-100070022</t>
        </is>
      </c>
      <c r="H1920" s="9" t="n">
        <v>19733.8</v>
      </c>
      <c r="I1920" s="5" t="inlineStr">
        <is>
          <t>DEPÓSITO BANCARIO</t>
        </is>
      </c>
      <c r="J1920" s="5" t="inlineStr">
        <is>
          <t>4276 CARLOS MARCELO REQUENA TERAN</t>
        </is>
      </c>
    </row>
    <row r="1921">
      <c r="A1921" s="5" t="inlineStr">
        <is>
          <t>CCAJ-LP02/78/2023</t>
        </is>
      </c>
      <c r="B1921" s="6" t="n">
        <v>44974.86709293981</v>
      </c>
      <c r="C1921" s="5" t="inlineStr">
        <is>
          <t>3884 RIBANA RUTH REA RUEDA</t>
        </is>
      </c>
      <c r="D1921" s="15" t="n">
        <v>45133177890</v>
      </c>
      <c r="E1921" s="8" t="inlineStr">
        <is>
          <t>BISA-100070022</t>
        </is>
      </c>
      <c r="H1921" s="9" t="n">
        <v>198.7</v>
      </c>
      <c r="I1921" s="5" t="inlineStr">
        <is>
          <t>DEPÓSITO BANCARIO</t>
        </is>
      </c>
      <c r="J1921" s="5" t="inlineStr">
        <is>
          <t>2464 LUIS FERNANDO GUEVARA PECA</t>
        </is>
      </c>
    </row>
    <row r="1922">
      <c r="A1922" s="5" t="inlineStr">
        <is>
          <t>CCAJ-LP02/78/2023</t>
        </is>
      </c>
      <c r="B1922" s="6" t="n">
        <v>44974.86709293981</v>
      </c>
      <c r="C1922" s="5" t="inlineStr">
        <is>
          <t>3884 RIBANA RUTH REA RUEDA</t>
        </is>
      </c>
      <c r="D1922" s="7" t="n">
        <v>38729897</v>
      </c>
      <c r="E1922" s="5" t="inlineStr">
        <is>
          <t>BANCO UNION-10000020161539</t>
        </is>
      </c>
      <c r="H1922" s="9" t="n">
        <v>8845.07</v>
      </c>
      <c r="I1922" s="5" t="inlineStr">
        <is>
          <t>DEPÓSITO BANCARIO</t>
        </is>
      </c>
      <c r="J1922" s="5" t="inlineStr">
        <is>
          <t>2464 LUIS FERNANDO GUEVARA PECA</t>
        </is>
      </c>
    </row>
    <row r="1923">
      <c r="A1923" s="5" t="inlineStr">
        <is>
          <t>CCAJ-LP02/78/2023</t>
        </is>
      </c>
      <c r="B1923" s="6" t="n">
        <v>44974.86709293981</v>
      </c>
      <c r="C1923" s="5" t="inlineStr">
        <is>
          <t>3884 RIBANA RUTH REA RUEDA</t>
        </is>
      </c>
      <c r="D1923" s="7" t="n">
        <v>387298971</v>
      </c>
      <c r="E1923" s="5" t="inlineStr">
        <is>
          <t>BANCO UNION-10000020161539</t>
        </is>
      </c>
      <c r="H1923" s="9" t="n">
        <v>379.44</v>
      </c>
      <c r="I1923" s="5" t="inlineStr">
        <is>
          <t>DEPÓSITO BANCARIO</t>
        </is>
      </c>
      <c r="J1923" s="5" t="inlineStr">
        <is>
          <t>2464 LUIS FERNANDO GUEVARA PECA</t>
        </is>
      </c>
    </row>
    <row r="1924">
      <c r="A1924" s="5" t="inlineStr">
        <is>
          <t>CCAJ-LP02/78/2023</t>
        </is>
      </c>
      <c r="B1924" s="6" t="n">
        <v>44974.86709293981</v>
      </c>
      <c r="C1924" s="5" t="inlineStr">
        <is>
          <t>3884 RIBANA RUTH REA RUEDA</t>
        </is>
      </c>
      <c r="D1924" s="7" t="n">
        <v>387298972</v>
      </c>
      <c r="E1924" s="5" t="inlineStr">
        <is>
          <t>BANCO UNION-10000020161539</t>
        </is>
      </c>
      <c r="H1924" s="9" t="n">
        <v>3436.49</v>
      </c>
      <c r="I1924" s="5" t="inlineStr">
        <is>
          <t>DEPÓSITO BANCARIO</t>
        </is>
      </c>
      <c r="J1924" s="5" t="inlineStr">
        <is>
          <t>2464 LUIS FERNANDO GUEVARA PECA</t>
        </is>
      </c>
    </row>
    <row r="1925">
      <c r="A1925" s="5" t="inlineStr">
        <is>
          <t>CCAJ-LP02/78/2023</t>
        </is>
      </c>
      <c r="B1925" s="6" t="n">
        <v>44974.86709293981</v>
      </c>
      <c r="C1925" s="5" t="inlineStr">
        <is>
          <t>3884 RIBANA RUTH REA RUEDA</t>
        </is>
      </c>
      <c r="D1925" s="15" t="n">
        <v>45153184496</v>
      </c>
      <c r="E1925" s="8" t="inlineStr">
        <is>
          <t>BISA-100070022</t>
        </is>
      </c>
      <c r="H1925" s="9" t="n">
        <v>473.95</v>
      </c>
      <c r="I1925" s="5" t="inlineStr">
        <is>
          <t>DEPÓSITO BANCARIO</t>
        </is>
      </c>
      <c r="J1925" s="5" t="inlineStr">
        <is>
          <t>2464 LUIS FERNANDO GUEVARA PECA</t>
        </is>
      </c>
    </row>
    <row r="1926">
      <c r="A1926" s="5" t="inlineStr">
        <is>
          <t>CCAJ-LP02/78/2023</t>
        </is>
      </c>
      <c r="B1926" s="6" t="n">
        <v>44974.86709293981</v>
      </c>
      <c r="C1926" s="5" t="inlineStr">
        <is>
          <t>3884 RIBANA RUTH REA RUEDA</t>
        </is>
      </c>
      <c r="D1926" s="15" t="n">
        <v>11780870830</v>
      </c>
      <c r="E1926" s="8" t="inlineStr">
        <is>
          <t>BISA-100070022</t>
        </is>
      </c>
      <c r="H1926" s="9" t="n">
        <v>4724.72</v>
      </c>
      <c r="I1926" s="5" t="inlineStr">
        <is>
          <t>DEPÓSITO BANCARIO</t>
        </is>
      </c>
      <c r="J1926" s="5" t="inlineStr">
        <is>
          <t>4190 JESUS FELCY MENDOZA CAHUANA</t>
        </is>
      </c>
    </row>
    <row r="1927">
      <c r="A1927" s="5" t="inlineStr">
        <is>
          <t>CCAJ-LP02/78/2023</t>
        </is>
      </c>
      <c r="B1927" s="6" t="n">
        <v>44974.86709293981</v>
      </c>
      <c r="C1927" s="5" t="inlineStr">
        <is>
          <t>3884 RIBANA RUTH REA RUEDA</t>
        </is>
      </c>
      <c r="D1927" s="15" t="n">
        <v>45153184664</v>
      </c>
      <c r="E1927" s="8" t="inlineStr">
        <is>
          <t>BISA-100070022</t>
        </is>
      </c>
      <c r="H1927" s="9" t="n">
        <v>201</v>
      </c>
      <c r="I1927" s="5" t="inlineStr">
        <is>
          <t>DEPÓSITO BANCARIO</t>
        </is>
      </c>
      <c r="J1927" s="5" t="inlineStr">
        <is>
          <t>2464 LUIS FERNANDO GUEVARA PECA</t>
        </is>
      </c>
    </row>
    <row r="1928">
      <c r="A1928" s="5" t="inlineStr">
        <is>
          <t>CCAJ-LP02/78/2023</t>
        </is>
      </c>
      <c r="B1928" s="6" t="n">
        <v>44974.86709293981</v>
      </c>
      <c r="C1928" s="5" t="inlineStr">
        <is>
          <t>3884 RIBANA RUTH REA RUEDA</t>
        </is>
      </c>
      <c r="D1928" s="15" t="n">
        <v>45143558402</v>
      </c>
      <c r="E1928" s="8" t="inlineStr">
        <is>
          <t>BISA-100070022</t>
        </is>
      </c>
      <c r="H1928" s="9" t="n">
        <v>69.3</v>
      </c>
      <c r="I1928" s="5" t="inlineStr">
        <is>
          <t>DEPÓSITO BANCARIO</t>
        </is>
      </c>
      <c r="J1928" s="5" t="inlineStr">
        <is>
          <t>2464 LUIS FERNANDO GUEVARA PECA</t>
        </is>
      </c>
    </row>
    <row r="1929">
      <c r="A1929" s="5" t="inlineStr">
        <is>
          <t>CCAJ-LP02/78/2023</t>
        </is>
      </c>
      <c r="B1929" s="6" t="n">
        <v>44974.86709293981</v>
      </c>
      <c r="C1929" s="5" t="inlineStr">
        <is>
          <t>3884 RIBANA RUTH REA RUEDA</t>
        </is>
      </c>
      <c r="D1929" s="15" t="n">
        <v>45163279798</v>
      </c>
      <c r="E1929" s="8" t="inlineStr">
        <is>
          <t>BISA-100070022</t>
        </is>
      </c>
      <c r="H1929" s="9" t="n">
        <v>1602.7</v>
      </c>
      <c r="I1929" s="5" t="inlineStr">
        <is>
          <t>DEPÓSITO BANCARIO</t>
        </is>
      </c>
      <c r="J1929" s="5" t="inlineStr">
        <is>
          <t>2464 LUIS FERNANDO GUEVARA PECA</t>
        </is>
      </c>
    </row>
    <row r="1930">
      <c r="A1930" s="5" t="inlineStr">
        <is>
          <t>CCAJ-LP02/78/2023</t>
        </is>
      </c>
      <c r="B1930" s="6" t="n">
        <v>44974.86709293981</v>
      </c>
      <c r="C1930" s="5" t="inlineStr">
        <is>
          <t>3884 RIBANA RUTH REA RUEDA</t>
        </is>
      </c>
      <c r="D1930" s="15" t="n">
        <v>45163277602</v>
      </c>
      <c r="E1930" s="5" t="inlineStr">
        <is>
          <t>BANCO INDUSTRIAL-100070049</t>
        </is>
      </c>
      <c r="H1930" s="9" t="n">
        <v>1156.72</v>
      </c>
      <c r="I1930" s="5" t="inlineStr">
        <is>
          <t>DEPÓSITO BANCARIO</t>
        </is>
      </c>
      <c r="J1930" s="5" t="inlineStr">
        <is>
          <t>4190 JESUS FELCY MENDOZA CAHUANA</t>
        </is>
      </c>
    </row>
    <row r="1931">
      <c r="A1931" s="5" t="inlineStr">
        <is>
          <t>CCAJ-LP02/78/2023</t>
        </is>
      </c>
      <c r="B1931" s="6" t="n">
        <v>44974.86709293981</v>
      </c>
      <c r="C1931" s="5" t="inlineStr">
        <is>
          <t>3884 RIBANA RUTH REA RUEDA</t>
        </is>
      </c>
      <c r="D1931" s="15" t="n">
        <v>451632776021</v>
      </c>
      <c r="E1931" s="5" t="inlineStr">
        <is>
          <t>BANCO INDUSTRIAL-100070049</t>
        </is>
      </c>
      <c r="H1931" s="9" t="n">
        <v>486.18</v>
      </c>
      <c r="I1931" s="5" t="inlineStr">
        <is>
          <t>DEPÓSITO BANCARIO</t>
        </is>
      </c>
      <c r="J1931" s="5" t="inlineStr">
        <is>
          <t>4190 JESUS FELCY MENDOZA CAHUANA</t>
        </is>
      </c>
    </row>
    <row r="1932">
      <c r="A1932" s="5" t="inlineStr">
        <is>
          <t>CCAJ-LP02/78/2023</t>
        </is>
      </c>
      <c r="B1932" s="6" t="n">
        <v>44974.86709293981</v>
      </c>
      <c r="C1932" s="5" t="inlineStr">
        <is>
          <t>3884 RIBANA RUTH REA RUEDA</t>
        </is>
      </c>
      <c r="D1932" s="15" t="n">
        <v>45113344132</v>
      </c>
      <c r="E1932" s="8" t="inlineStr">
        <is>
          <t>BISA-100070022</t>
        </is>
      </c>
      <c r="H1932" s="9" t="n">
        <v>18381.5</v>
      </c>
      <c r="I1932" s="5" t="inlineStr">
        <is>
          <t>DEPÓSITO BANCARIO</t>
        </is>
      </c>
      <c r="J1932" s="5" t="inlineStr">
        <is>
          <t>2464 LUIS FERNANDO GUEVARA PECA</t>
        </is>
      </c>
    </row>
    <row r="1933">
      <c r="A1933" s="5" t="inlineStr">
        <is>
          <t>CCAJ-LP02/78/2023</t>
        </is>
      </c>
      <c r="B1933" s="6" t="n">
        <v>44974.86709293981</v>
      </c>
      <c r="C1933" s="5" t="inlineStr">
        <is>
          <t>3884 RIBANA RUTH REA RUEDA</t>
        </is>
      </c>
      <c r="D1933" s="7" t="n">
        <v>3131369079</v>
      </c>
      <c r="E1933" s="5" t="inlineStr">
        <is>
          <t>BANCO UNION-10000020161539</t>
        </is>
      </c>
      <c r="H1933" s="9" t="n">
        <v>499.51</v>
      </c>
      <c r="I1933" s="5" t="inlineStr">
        <is>
          <t>DEPÓSITO BANCARIO</t>
        </is>
      </c>
      <c r="J1933" s="5" t="inlineStr">
        <is>
          <t>2464 LUIS FERNANDO GUEVARA PECA</t>
        </is>
      </c>
    </row>
    <row r="1934">
      <c r="A1934" s="5" t="inlineStr">
        <is>
          <t>CCAJ-LP02/78/2023</t>
        </is>
      </c>
      <c r="B1934" s="6" t="n">
        <v>44974.86709293981</v>
      </c>
      <c r="C1934" s="5" t="inlineStr">
        <is>
          <t>3884 RIBANA RUTH REA RUEDA</t>
        </is>
      </c>
      <c r="D1934" s="15" t="n">
        <v>31313690791</v>
      </c>
      <c r="E1934" s="5" t="inlineStr">
        <is>
          <t>BANCO UNION-10000020161539</t>
        </is>
      </c>
      <c r="H1934" s="9" t="n">
        <v>0.49</v>
      </c>
      <c r="I1934" s="5" t="inlineStr">
        <is>
          <t>DEPÓSITO BANCARIO</t>
        </is>
      </c>
      <c r="J1934" s="5" t="inlineStr">
        <is>
          <t>2464 LUIS FERNANDO GUEVARA PECA</t>
        </is>
      </c>
    </row>
    <row r="1935">
      <c r="A1935" s="5" t="inlineStr">
        <is>
          <t>CCAJ-LP02/78/2023</t>
        </is>
      </c>
      <c r="B1935" s="6" t="n">
        <v>44974.86709293981</v>
      </c>
      <c r="C1935" s="5" t="inlineStr">
        <is>
          <t>3884 RIBANA RUTH REA RUEDA</t>
        </is>
      </c>
      <c r="D1935" s="7" t="n">
        <v>242862</v>
      </c>
      <c r="E1935" s="8" t="inlineStr">
        <is>
          <t>BISA-100070022</t>
        </is>
      </c>
      <c r="H1935" s="9" t="n">
        <v>5000</v>
      </c>
      <c r="I1935" s="5" t="inlineStr">
        <is>
          <t>DEPÓSITO BANCARIO</t>
        </is>
      </c>
      <c r="J1935" s="8" t="inlineStr">
        <is>
          <t>5103 JOSE LUIS VARGAS SANTOS</t>
        </is>
      </c>
    </row>
    <row r="1936">
      <c r="A1936" s="5" t="inlineStr">
        <is>
          <t>CCAJ-LP02/78/2023</t>
        </is>
      </c>
      <c r="B1936" s="6" t="n">
        <v>44974.86709293981</v>
      </c>
      <c r="C1936" s="5" t="inlineStr">
        <is>
          <t>3884 RIBANA RUTH REA RUEDA</t>
        </is>
      </c>
      <c r="D1936" s="7" t="n">
        <v>142325</v>
      </c>
      <c r="E1936" s="8" t="inlineStr">
        <is>
          <t>BISA-100070022</t>
        </is>
      </c>
      <c r="H1936" s="9" t="n">
        <v>17194.1</v>
      </c>
      <c r="I1936" s="5" t="inlineStr">
        <is>
          <t>DEPÓSITO BANCARIO</t>
        </is>
      </c>
      <c r="J1936" s="8" t="inlineStr">
        <is>
          <t>5103 JOSE LUIS VARGAS SANTOS</t>
        </is>
      </c>
    </row>
    <row r="1937">
      <c r="A1937" s="5" t="inlineStr">
        <is>
          <t>CCAJ-LP02/78/2023</t>
        </is>
      </c>
      <c r="B1937" s="6" t="n">
        <v>44974.86709293981</v>
      </c>
      <c r="C1937" s="5" t="inlineStr">
        <is>
          <t>3884 RIBANA RUTH REA RUEDA</t>
        </is>
      </c>
      <c r="D1937" s="7" t="n">
        <v>505923</v>
      </c>
      <c r="E1937" s="8" t="inlineStr">
        <is>
          <t>BISA-100070022</t>
        </is>
      </c>
      <c r="H1937" s="9" t="n">
        <v>20088.8</v>
      </c>
      <c r="I1937" s="5" t="inlineStr">
        <is>
          <t>DEPÓSITO BANCARIO</t>
        </is>
      </c>
      <c r="J1937" s="5" t="inlineStr">
        <is>
          <t>4190 JESUS FELCY MENDOZA CAHUANA</t>
        </is>
      </c>
    </row>
    <row r="1938">
      <c r="A1938" s="5" t="inlineStr">
        <is>
          <t>CCAJ-LP02/78/2023</t>
        </is>
      </c>
      <c r="B1938" s="6" t="n">
        <v>44974.86709293981</v>
      </c>
      <c r="C1938" s="5" t="inlineStr">
        <is>
          <t>3884 RIBANA RUTH REA RUEDA</t>
        </is>
      </c>
      <c r="D1938" s="7" t="n"/>
      <c r="E1938" s="8" t="n"/>
      <c r="F1938" s="9" t="n">
        <v>11166.4</v>
      </c>
      <c r="I1938" s="10" t="inlineStr">
        <is>
          <t>EFECTIVO</t>
        </is>
      </c>
      <c r="J1938" s="8" t="inlineStr">
        <is>
          <t>108 GREGORIO RAMIREZ APAZA</t>
        </is>
      </c>
    </row>
    <row r="1939">
      <c r="A1939" s="5" t="inlineStr">
        <is>
          <t>CCAJ-LP02/78/2023</t>
        </is>
      </c>
      <c r="B1939" s="6" t="n">
        <v>44974.86709293981</v>
      </c>
      <c r="C1939" s="5" t="inlineStr">
        <is>
          <t>3884 RIBANA RUTH REA RUEDA</t>
        </is>
      </c>
      <c r="D1939" s="7" t="n"/>
      <c r="E1939" s="8" t="n"/>
      <c r="F1939" s="9" t="n">
        <v>8812</v>
      </c>
      <c r="I1939" s="10" t="inlineStr">
        <is>
          <t>EFECTIVO</t>
        </is>
      </c>
      <c r="J1939" s="5" t="inlineStr">
        <is>
          <t>136 OSCAR REYNALDO LIMACHI SURCO</t>
        </is>
      </c>
    </row>
    <row r="1940">
      <c r="A1940" s="5" t="inlineStr">
        <is>
          <t>CCAJ-LP02/78/2023</t>
        </is>
      </c>
      <c r="B1940" s="6" t="n">
        <v>44974.86709293981</v>
      </c>
      <c r="C1940" s="5" t="inlineStr">
        <is>
          <t>3884 RIBANA RUTH REA RUEDA</t>
        </is>
      </c>
      <c r="D1940" s="7" t="n"/>
      <c r="E1940" s="8" t="n"/>
      <c r="F1940" s="9" t="n">
        <v>9107.4</v>
      </c>
      <c r="I1940" s="10" t="inlineStr">
        <is>
          <t>EFECTIVO</t>
        </is>
      </c>
      <c r="J1940" s="8" t="inlineStr">
        <is>
          <t>304 ALFREDO MENDOZA APAZA</t>
        </is>
      </c>
    </row>
    <row r="1941">
      <c r="A1941" s="5" t="inlineStr">
        <is>
          <t>CCAJ-LP02/78/2023</t>
        </is>
      </c>
      <c r="B1941" s="6" t="n">
        <v>44974.86709293981</v>
      </c>
      <c r="C1941" s="5" t="inlineStr">
        <is>
          <t>3884 RIBANA RUTH REA RUEDA</t>
        </is>
      </c>
      <c r="D1941" s="7" t="n"/>
      <c r="E1941" s="8" t="n"/>
      <c r="F1941" s="9" t="n">
        <v>20232.2</v>
      </c>
      <c r="I1941" s="10" t="inlineStr">
        <is>
          <t>EFECTIVO</t>
        </is>
      </c>
      <c r="J1941" s="5" t="inlineStr">
        <is>
          <t>584 FREDDY FEDERICO FLORES MARIN</t>
        </is>
      </c>
    </row>
    <row r="1942">
      <c r="A1942" s="5" t="inlineStr">
        <is>
          <t>CCAJ-LP02/78/2023</t>
        </is>
      </c>
      <c r="B1942" s="6" t="n">
        <v>44974.86709293981</v>
      </c>
      <c r="C1942" s="5" t="inlineStr">
        <is>
          <t>3884 RIBANA RUTH REA RUEDA</t>
        </is>
      </c>
      <c r="D1942" s="7" t="n"/>
      <c r="E1942" s="8" t="n"/>
      <c r="F1942" s="9" t="n">
        <v>11985.4</v>
      </c>
      <c r="I1942" s="10" t="inlineStr">
        <is>
          <t>EFECTIVO</t>
        </is>
      </c>
      <c r="J1942" s="5" t="inlineStr">
        <is>
          <t>883 FRANKLIN CARDOZO RIVERA</t>
        </is>
      </c>
    </row>
    <row r="1943">
      <c r="A1943" s="5" t="inlineStr">
        <is>
          <t>CCAJ-LP02/78/2023</t>
        </is>
      </c>
      <c r="B1943" s="6" t="n">
        <v>44974.86709293981</v>
      </c>
      <c r="C1943" s="5" t="inlineStr">
        <is>
          <t>3884 RIBANA RUTH REA RUEDA</t>
        </is>
      </c>
      <c r="D1943" s="7" t="n"/>
      <c r="E1943" s="8" t="n"/>
      <c r="F1943" s="9" t="n">
        <v>24312.8</v>
      </c>
      <c r="I1943" s="10" t="inlineStr">
        <is>
          <t>EFECTIVO</t>
        </is>
      </c>
      <c r="J1943" s="5" t="inlineStr">
        <is>
          <t>1116 VLADIMIR FRANZ ATAHUACHI RODRIGUEZ</t>
        </is>
      </c>
    </row>
    <row r="1944">
      <c r="A1944" s="5" t="inlineStr">
        <is>
          <t>CCAJ-LP02/78/2023</t>
        </is>
      </c>
      <c r="B1944" s="6" t="n">
        <v>44974.86709293981</v>
      </c>
      <c r="C1944" s="5" t="inlineStr">
        <is>
          <t>3884 RIBANA RUTH REA RUEDA</t>
        </is>
      </c>
      <c r="D1944" s="7" t="n"/>
      <c r="E1944" s="8" t="n"/>
      <c r="F1944" s="9" t="n">
        <v>20819.9</v>
      </c>
      <c r="I1944" s="10" t="inlineStr">
        <is>
          <t>EFECTIVO</t>
        </is>
      </c>
      <c r="J1944" s="5" t="inlineStr">
        <is>
          <t>1180 JAIME RAMIRO CHACON PAREDES</t>
        </is>
      </c>
    </row>
    <row r="1945">
      <c r="A1945" s="5" t="inlineStr">
        <is>
          <t>CCAJ-LP02/78/2023</t>
        </is>
      </c>
      <c r="B1945" s="6" t="n">
        <v>44974.86709293981</v>
      </c>
      <c r="C1945" s="5" t="inlineStr">
        <is>
          <t>3884 RIBANA RUTH REA RUEDA</t>
        </is>
      </c>
      <c r="D1945" s="7" t="n"/>
      <c r="E1945" s="8" t="n"/>
      <c r="F1945" s="9" t="n">
        <v>55523.7</v>
      </c>
      <c r="I1945" s="10" t="inlineStr">
        <is>
          <t>EFECTIVO</t>
        </is>
      </c>
      <c r="J1945" s="5" t="inlineStr">
        <is>
          <t>2309 FERNANDO POMA ESCOBAR</t>
        </is>
      </c>
    </row>
    <row r="1946">
      <c r="A1946" s="5" t="inlineStr">
        <is>
          <t>CCAJ-LP02/78/2023</t>
        </is>
      </c>
      <c r="B1946" s="6" t="n">
        <v>44974.86709293981</v>
      </c>
      <c r="C1946" s="5" t="inlineStr">
        <is>
          <t>3884 RIBANA RUTH REA RUEDA</t>
        </is>
      </c>
      <c r="D1946" s="7" t="n"/>
      <c r="E1946" s="8" t="n"/>
      <c r="F1946" s="9" t="n">
        <v>16691.6</v>
      </c>
      <c r="I1946" s="10" t="inlineStr">
        <is>
          <t>EFECTIVO</t>
        </is>
      </c>
      <c r="J1946" s="5" t="inlineStr">
        <is>
          <t>3052 JUAN JOSE MACHACA TORREZ</t>
        </is>
      </c>
    </row>
    <row r="1947">
      <c r="A1947" s="5" t="inlineStr">
        <is>
          <t>CCAJ-LP02/78/2023</t>
        </is>
      </c>
      <c r="B1947" s="6" t="n">
        <v>44974.86709293981</v>
      </c>
      <c r="C1947" s="5" t="inlineStr">
        <is>
          <t>3884 RIBANA RUTH REA RUEDA</t>
        </is>
      </c>
      <c r="D1947" s="7" t="n"/>
      <c r="E1947" s="8" t="n"/>
      <c r="F1947" s="9" t="n">
        <v>7426.3</v>
      </c>
      <c r="I1947" s="10" t="inlineStr">
        <is>
          <t>EFECTIVO</t>
        </is>
      </c>
      <c r="J1947" s="8" t="inlineStr">
        <is>
          <t>0 GERSON VELASCO LP - T02</t>
        </is>
      </c>
    </row>
    <row r="1948">
      <c r="A1948" s="5" t="inlineStr">
        <is>
          <t>CCAJ-LP02/78/2023</t>
        </is>
      </c>
      <c r="B1948" s="6" t="n">
        <v>44974.86709293981</v>
      </c>
      <c r="C1948" s="5" t="inlineStr">
        <is>
          <t>3884 RIBANA RUTH REA RUEDA</t>
        </is>
      </c>
      <c r="D1948" s="7" t="n"/>
      <c r="E1948" s="8" t="n"/>
      <c r="F1948" s="9" t="n">
        <v>12257.8</v>
      </c>
      <c r="I1948" s="10" t="inlineStr">
        <is>
          <t>EFECTIVO</t>
        </is>
      </c>
      <c r="J1948" s="8" t="inlineStr">
        <is>
          <t>0 GERSON VELASCO LP - T03</t>
        </is>
      </c>
    </row>
    <row r="1949">
      <c r="A1949" s="5" t="inlineStr">
        <is>
          <t>CCAJ-LP02/78/2023</t>
        </is>
      </c>
      <c r="B1949" s="6" t="n">
        <v>44974.86709293981</v>
      </c>
      <c r="C1949" s="5" t="inlineStr">
        <is>
          <t>3884 RIBANA RUTH REA RUEDA</t>
        </is>
      </c>
      <c r="D1949" s="7" t="n"/>
      <c r="E1949" s="8" t="n"/>
      <c r="F1949" s="9" t="n">
        <v>14738.8</v>
      </c>
      <c r="I1949" s="10" t="inlineStr">
        <is>
          <t>EFECTIVO</t>
        </is>
      </c>
      <c r="J1949" s="8" t="inlineStr">
        <is>
          <t>0 GERSON VELASCO LP - T04</t>
        </is>
      </c>
    </row>
    <row r="1950">
      <c r="A1950" s="5" t="inlineStr">
        <is>
          <t>CCAJ-LP02/78/2023</t>
        </is>
      </c>
      <c r="B1950" s="6" t="n">
        <v>44974.86709293981</v>
      </c>
      <c r="C1950" s="5" t="inlineStr">
        <is>
          <t>3884 RIBANA RUTH REA RUEDA</t>
        </is>
      </c>
      <c r="D1950" s="7" t="n"/>
      <c r="E1950" s="8" t="n"/>
      <c r="F1950" s="9" t="n">
        <v>7675.7</v>
      </c>
      <c r="I1950" s="10" t="inlineStr">
        <is>
          <t>EFECTIVO</t>
        </is>
      </c>
      <c r="J1950" s="8" t="inlineStr">
        <is>
          <t>0 GERSON VELASCO LP - T05</t>
        </is>
      </c>
    </row>
    <row r="1951">
      <c r="A1951" s="11" t="inlineStr">
        <is>
          <t>SAP</t>
        </is>
      </c>
      <c r="B1951" s="3" t="n"/>
      <c r="C1951" s="3" t="n"/>
      <c r="D1951" s="7" t="n"/>
      <c r="E1951" s="8" t="n"/>
      <c r="F1951" s="31">
        <f>SUM(F1920:G1950)</f>
        <v/>
      </c>
      <c r="G1951" s="9" t="n"/>
      <c r="I1951" s="10" t="n"/>
      <c r="J1951" s="8" t="n"/>
    </row>
    <row r="1952" ht="15.75" customHeight="1">
      <c r="A1952" s="13" t="inlineStr">
        <is>
          <t>FECHA</t>
        </is>
      </c>
      <c r="B1952" s="13" t="inlineStr">
        <is>
          <t>CIERRE DE CAJA</t>
        </is>
      </c>
      <c r="C1952" s="13" t="inlineStr">
        <is>
          <t>IMPORTE</t>
        </is>
      </c>
      <c r="D1952" s="67" t="n">
        <v>112808035</v>
      </c>
      <c r="E1952" s="14" t="n">
        <v>112814241</v>
      </c>
      <c r="G1952" s="9" t="n"/>
      <c r="I1952" s="10" t="n"/>
      <c r="J1952" s="8" t="n"/>
    </row>
    <row r="1953">
      <c r="A1953" s="25" t="n"/>
      <c r="B1953" s="25" t="n"/>
      <c r="C1953" s="25" t="n"/>
      <c r="D1953" s="57" t="inlineStr">
        <is>
          <t>BOOT</t>
        </is>
      </c>
      <c r="E1953" s="8" t="n"/>
      <c r="G1953" s="9" t="n"/>
      <c r="I1953" s="10" t="n"/>
      <c r="J1953" s="8" t="n"/>
    </row>
    <row r="1954">
      <c r="A1954" s="25" t="n"/>
      <c r="B1954" s="25" t="n"/>
      <c r="C1954" s="25" t="n"/>
      <c r="D1954" s="7" t="n"/>
      <c r="E1954" s="8" t="n"/>
      <c r="G1954" s="9" t="n"/>
      <c r="I1954" s="10" t="n"/>
      <c r="J1954" s="8" t="n"/>
    </row>
    <row r="1955">
      <c r="A1955" s="34" t="inlineStr">
        <is>
          <t>Enviaron el siguiente mensaje a whatsap debido a que el cierre no migro a SAP</t>
        </is>
      </c>
      <c r="B1955" s="35" t="n"/>
      <c r="C1955" s="36" t="n"/>
      <c r="D1955" s="50" t="n"/>
      <c r="E1955" s="8" t="n"/>
      <c r="G1955" s="9" t="n"/>
      <c r="I1955" s="10" t="n"/>
      <c r="J1955" s="8" t="n"/>
    </row>
    <row r="1956">
      <c r="A1956" s="5" t="n"/>
      <c r="B1956" s="6" t="n"/>
      <c r="C1956" s="5" t="n"/>
      <c r="D1956" s="7" t="n"/>
      <c r="E1956" s="8" t="n"/>
      <c r="G1956" s="9" t="n"/>
      <c r="I1956" s="10" t="n"/>
      <c r="J1956" s="8" t="n"/>
    </row>
    <row r="1957">
      <c r="A1957" s="5" t="n"/>
      <c r="B1957" s="6" t="n"/>
      <c r="C1957" s="5" t="n"/>
      <c r="D1957" s="7" t="n"/>
      <c r="E1957" s="8" t="n"/>
      <c r="G1957" s="9" t="n"/>
      <c r="I1957" s="10" t="n"/>
      <c r="J1957" s="8" t="n"/>
    </row>
    <row r="1958">
      <c r="A1958" s="5" t="n"/>
      <c r="B1958" s="6" t="n"/>
      <c r="C1958" s="5" t="n"/>
      <c r="D1958" s="7" t="n"/>
      <c r="E1958" s="8" t="n"/>
      <c r="G1958" s="9" t="n"/>
      <c r="I1958" s="10" t="n"/>
      <c r="J1958" s="8" t="n"/>
    </row>
    <row r="1959">
      <c r="A1959" s="1" t="inlineStr">
        <is>
          <t>Cierre Caja</t>
        </is>
      </c>
      <c r="B1959" s="2" t="n"/>
      <c r="C1959" s="2" t="n"/>
      <c r="D1959" s="2" t="n"/>
      <c r="E1959" s="2" t="n"/>
      <c r="F1959" s="2" t="n"/>
      <c r="G1959" s="2" t="n"/>
      <c r="H1959" s="2" t="n"/>
      <c r="I1959" s="2" t="n"/>
      <c r="J1959" s="2" t="n"/>
    </row>
    <row r="1960">
      <c r="A1960" s="3" t="inlineStr">
        <is>
          <t>Del 18/02/2023</t>
        </is>
      </c>
      <c r="B1960" s="2" t="n"/>
      <c r="C1960" s="2" t="n"/>
      <c r="D1960" s="2" t="n"/>
      <c r="E1960" s="2" t="n"/>
      <c r="F1960" s="2" t="n"/>
      <c r="G1960" s="2" t="n"/>
      <c r="H1960" s="2" t="n"/>
      <c r="I1960" s="2" t="n"/>
      <c r="J1960" s="2" t="n"/>
    </row>
    <row r="1961">
      <c r="A1961" s="74" t="inlineStr">
        <is>
          <t>Cierre Caja</t>
        </is>
      </c>
      <c r="B1961" s="74" t="inlineStr">
        <is>
          <t>Fecha</t>
        </is>
      </c>
      <c r="C1961" s="74" t="inlineStr">
        <is>
          <t>Cajero</t>
        </is>
      </c>
      <c r="D1961" s="74" t="inlineStr">
        <is>
          <t>Nro Voucher</t>
        </is>
      </c>
      <c r="E1961" s="74" t="inlineStr">
        <is>
          <t>Nro Cuenta</t>
        </is>
      </c>
      <c r="F1961" s="74" t="inlineStr">
        <is>
          <t>Tipo Ingreso</t>
        </is>
      </c>
      <c r="G1961" s="75" t="n"/>
      <c r="H1961" s="76" t="n"/>
      <c r="I1961" s="74" t="inlineStr">
        <is>
          <t>TIPO DE INGRESO</t>
        </is>
      </c>
      <c r="J1961" s="74" t="inlineStr">
        <is>
          <t>Cobrador</t>
        </is>
      </c>
    </row>
    <row r="1962">
      <c r="A1962" s="77" t="n"/>
      <c r="B1962" s="77" t="n"/>
      <c r="C1962" s="77" t="n"/>
      <c r="D1962" s="77" t="n"/>
      <c r="E1962" s="77" t="n"/>
      <c r="F1962" s="4" t="inlineStr">
        <is>
          <t>EFECTIVO</t>
        </is>
      </c>
      <c r="G1962" s="4" t="inlineStr">
        <is>
          <t>CHEQUE</t>
        </is>
      </c>
      <c r="H1962" s="4" t="inlineStr">
        <is>
          <t>TRANSFERENCIA</t>
        </is>
      </c>
      <c r="I1962" s="77" t="n"/>
      <c r="J1962" s="77" t="n"/>
    </row>
    <row r="1963">
      <c r="A1963" s="5" t="inlineStr">
        <is>
          <t>CCAJ-LP02/79/2023</t>
        </is>
      </c>
      <c r="B1963" s="6" t="n">
        <v>44975.56581113426</v>
      </c>
      <c r="C1963" s="5" t="inlineStr">
        <is>
          <t>3884 RIBANA RUTH REA RUEDA</t>
        </is>
      </c>
      <c r="D1963" s="15" t="n">
        <v>45173252607</v>
      </c>
      <c r="E1963" s="8" t="inlineStr">
        <is>
          <t>BISA-100070022</t>
        </is>
      </c>
      <c r="H1963" s="9" t="n">
        <v>422.4</v>
      </c>
      <c r="I1963" s="5" t="inlineStr">
        <is>
          <t>DEPÓSITO BANCARIO</t>
        </is>
      </c>
      <c r="J1963" s="5" t="inlineStr">
        <is>
          <t>2464 LUIS FERNANDO GUEVARA PECA</t>
        </is>
      </c>
    </row>
    <row r="1964">
      <c r="A1964" s="5" t="inlineStr">
        <is>
          <t>CCAJ-LP02/79/2023</t>
        </is>
      </c>
      <c r="B1964" s="6" t="n">
        <v>44975.56581113426</v>
      </c>
      <c r="C1964" s="5" t="inlineStr">
        <is>
          <t>3884 RIBANA RUTH REA RUEDA</t>
        </is>
      </c>
      <c r="D1964" s="15" t="n">
        <v>451732526071</v>
      </c>
      <c r="E1964" s="8" t="inlineStr">
        <is>
          <t>BISA-100070022</t>
        </is>
      </c>
      <c r="H1964" s="9" t="n">
        <v>422.4</v>
      </c>
      <c r="I1964" s="5" t="inlineStr">
        <is>
          <t>DEPÓSITO BANCARIO</t>
        </is>
      </c>
      <c r="J1964" s="5" t="inlineStr">
        <is>
          <t>2464 LUIS FERNANDO GUEVARA PECA</t>
        </is>
      </c>
    </row>
    <row r="1965">
      <c r="A1965" s="5" t="inlineStr">
        <is>
          <t>CCAJ-LP02/79/2023</t>
        </is>
      </c>
      <c r="B1965" s="6" t="n">
        <v>44975.56581113426</v>
      </c>
      <c r="C1965" s="5" t="inlineStr">
        <is>
          <t>3884 RIBANA RUTH REA RUEDA</t>
        </is>
      </c>
      <c r="D1965" s="15" t="n">
        <v>51517561356</v>
      </c>
      <c r="E1965" s="8" t="inlineStr">
        <is>
          <t>BISA-100070022</t>
        </is>
      </c>
      <c r="H1965" s="9" t="n">
        <v>1901.67</v>
      </c>
      <c r="I1965" s="5" t="inlineStr">
        <is>
          <t>DEPÓSITO BANCARIO</t>
        </is>
      </c>
      <c r="J1965" s="5" t="inlineStr">
        <is>
          <t>2464 LUIS FERNANDO GUEVARA PECA</t>
        </is>
      </c>
    </row>
    <row r="1966">
      <c r="A1966" s="5" t="inlineStr">
        <is>
          <t>CCAJ-LP02/79/2023</t>
        </is>
      </c>
      <c r="B1966" s="6" t="n">
        <v>44975.56581113426</v>
      </c>
      <c r="C1966" s="5" t="inlineStr">
        <is>
          <t>3884 RIBANA RUTH REA RUEDA</t>
        </is>
      </c>
      <c r="D1966" s="15" t="n">
        <v>45173253380</v>
      </c>
      <c r="E1966" s="8" t="inlineStr">
        <is>
          <t>BISA-100070022</t>
        </is>
      </c>
      <c r="H1966" s="9" t="n">
        <v>1469.72</v>
      </c>
      <c r="I1966" s="5" t="inlineStr">
        <is>
          <t>DEPÓSITO BANCARIO</t>
        </is>
      </c>
      <c r="J1966" s="5" t="inlineStr">
        <is>
          <t>2464 LUIS FERNANDO GUEVARA PECA</t>
        </is>
      </c>
    </row>
    <row r="1967">
      <c r="A1967" s="5" t="inlineStr">
        <is>
          <t>CCAJ-LP02/79/2023</t>
        </is>
      </c>
      <c r="B1967" s="6" t="n">
        <v>44975.56581113426</v>
      </c>
      <c r="C1967" s="5" t="inlineStr">
        <is>
          <t>3884 RIBANA RUTH REA RUEDA</t>
        </is>
      </c>
      <c r="D1967" s="7" t="n">
        <v>142395</v>
      </c>
      <c r="E1967" s="8" t="inlineStr">
        <is>
          <t>BISA-100070022</t>
        </is>
      </c>
      <c r="H1967" s="9" t="n">
        <v>2970</v>
      </c>
      <c r="I1967" s="5" t="inlineStr">
        <is>
          <t>DEPÓSITO BANCARIO</t>
        </is>
      </c>
      <c r="J1967" s="8" t="inlineStr">
        <is>
          <t>5103 JOSE LUIS VARGAS SANTOS</t>
        </is>
      </c>
    </row>
    <row r="1968">
      <c r="A1968" s="5" t="inlineStr">
        <is>
          <t>CCAJ-LP02/79/2023</t>
        </is>
      </c>
      <c r="B1968" s="6" t="n">
        <v>44975.56581113426</v>
      </c>
      <c r="C1968" s="5" t="inlineStr">
        <is>
          <t>3884 RIBANA RUTH REA RUEDA</t>
        </is>
      </c>
      <c r="D1968" s="7" t="n">
        <v>612685</v>
      </c>
      <c r="E1968" s="8" t="inlineStr">
        <is>
          <t>BISA-100070022</t>
        </is>
      </c>
      <c r="H1968" s="9" t="n">
        <v>8332.6</v>
      </c>
      <c r="I1968" s="5" t="inlineStr">
        <is>
          <t>DEPÓSITO BANCARIO</t>
        </is>
      </c>
      <c r="J1968" s="5" t="inlineStr">
        <is>
          <t>4190 JESUS FELCY MENDOZA CAHUANA</t>
        </is>
      </c>
    </row>
    <row r="1969">
      <c r="A1969" s="5" t="inlineStr">
        <is>
          <t>CCAJ-LP02/79/2023</t>
        </is>
      </c>
      <c r="B1969" s="6" t="n">
        <v>44975.56581113426</v>
      </c>
      <c r="C1969" s="5" t="inlineStr">
        <is>
          <t>3884 RIBANA RUTH REA RUEDA</t>
        </is>
      </c>
      <c r="D1969" s="7" t="n">
        <v>458295</v>
      </c>
      <c r="E1969" s="8" t="inlineStr">
        <is>
          <t>BISA-100070022</t>
        </is>
      </c>
      <c r="H1969" s="9" t="n">
        <v>12599.6</v>
      </c>
      <c r="I1969" s="5" t="inlineStr">
        <is>
          <t>DEPÓSITO BANCARIO</t>
        </is>
      </c>
      <c r="J1969" s="5" t="inlineStr">
        <is>
          <t>4276 CARLOS MARCELO REQUENA TERAN</t>
        </is>
      </c>
    </row>
    <row r="1970">
      <c r="A1970" s="11" t="inlineStr">
        <is>
          <t>SAP</t>
        </is>
      </c>
      <c r="B1970" s="3" t="n"/>
      <c r="C1970" s="3" t="n"/>
      <c r="D1970" s="7" t="n"/>
      <c r="E1970" s="8" t="n"/>
      <c r="G1970" s="9" t="n"/>
      <c r="I1970" s="10" t="n"/>
      <c r="J1970" s="8" t="n"/>
    </row>
    <row r="1971">
      <c r="A1971" s="13" t="inlineStr">
        <is>
          <t>FECHA</t>
        </is>
      </c>
      <c r="B1971" s="13" t="inlineStr">
        <is>
          <t>CIERRE DE CAJA</t>
        </is>
      </c>
      <c r="C1971" s="13" t="inlineStr">
        <is>
          <t>IMPORTE</t>
        </is>
      </c>
      <c r="D1971" s="7" t="n"/>
      <c r="E1971" s="8" t="n"/>
      <c r="G1971" s="9" t="n"/>
      <c r="I1971" s="10" t="n"/>
      <c r="J1971" s="8" t="n"/>
    </row>
    <row r="1972">
      <c r="A1972" s="34" t="inlineStr">
        <is>
          <t>TODOS FUERON DEPOSITOS</t>
        </is>
      </c>
    </row>
    <row r="1973"/>
    <row r="1974">
      <c r="A1974" s="1" t="inlineStr">
        <is>
          <t>Cierre Caja</t>
        </is>
      </c>
      <c r="B1974" s="2" t="n"/>
      <c r="C1974" s="2" t="n"/>
      <c r="D1974" s="2" t="n"/>
      <c r="E1974" s="2" t="n"/>
      <c r="F1974" s="2" t="n"/>
      <c r="G1974" s="2" t="n"/>
      <c r="H1974" s="2" t="n"/>
      <c r="I1974" s="2" t="n"/>
      <c r="J1974" s="2" t="n"/>
    </row>
    <row r="1975">
      <c r="A1975" s="3" t="inlineStr">
        <is>
          <t>Del 20/02/2023</t>
        </is>
      </c>
      <c r="B1975" s="2" t="n"/>
      <c r="C1975" s="2" t="n"/>
      <c r="D1975" s="2" t="n"/>
      <c r="E1975" s="2" t="n"/>
      <c r="F1975" s="2" t="n"/>
      <c r="G1975" s="2" t="n"/>
      <c r="H1975" s="2" t="n"/>
      <c r="I1975" s="2" t="n"/>
      <c r="J1975" s="2" t="n"/>
    </row>
    <row r="1976">
      <c r="A1976" s="74" t="inlineStr">
        <is>
          <t>Cierre Caja</t>
        </is>
      </c>
      <c r="B1976" s="74" t="inlineStr">
        <is>
          <t>Fecha</t>
        </is>
      </c>
      <c r="C1976" s="74" t="inlineStr">
        <is>
          <t>Cajero</t>
        </is>
      </c>
      <c r="D1976" s="74" t="inlineStr">
        <is>
          <t>Nro Voucher</t>
        </is>
      </c>
      <c r="E1976" s="74" t="inlineStr">
        <is>
          <t>Nro Cuenta</t>
        </is>
      </c>
      <c r="F1976" s="74" t="inlineStr">
        <is>
          <t>Tipo Ingreso</t>
        </is>
      </c>
      <c r="G1976" s="75" t="n"/>
      <c r="H1976" s="76" t="n"/>
      <c r="I1976" s="74" t="inlineStr">
        <is>
          <t>TIPO DE INGRESO</t>
        </is>
      </c>
      <c r="J1976" s="74" t="inlineStr">
        <is>
          <t>Cobrador</t>
        </is>
      </c>
    </row>
    <row r="1977">
      <c r="A1977" s="77" t="n"/>
      <c r="B1977" s="77" t="n"/>
      <c r="C1977" s="77" t="n"/>
      <c r="D1977" s="77" t="n"/>
      <c r="E1977" s="77" t="n"/>
      <c r="F1977" s="4" t="inlineStr">
        <is>
          <t>EFECTIVO</t>
        </is>
      </c>
      <c r="G1977" s="4" t="inlineStr">
        <is>
          <t>CHEQUE</t>
        </is>
      </c>
      <c r="H1977" s="4" t="inlineStr">
        <is>
          <t>TRANSFERENCIA</t>
        </is>
      </c>
      <c r="I1977" s="77" t="n"/>
      <c r="J1977" s="77" t="n"/>
    </row>
    <row r="1978">
      <c r="A1978" s="34" t="inlineStr">
        <is>
          <t>NO HUBO CIERRES DE CAJA DEBIDO A FERIADO NACIONAL POR CARNAVALES</t>
        </is>
      </c>
      <c r="B1978" s="39" t="n"/>
      <c r="C1978" s="34" t="n"/>
      <c r="D1978" s="21" t="n"/>
      <c r="E1978" s="8" t="n"/>
      <c r="H1978" s="9" t="n"/>
      <c r="I1978" s="5" t="n"/>
      <c r="J1978" s="8" t="n"/>
    </row>
    <row r="1979">
      <c r="A1979" s="11" t="inlineStr">
        <is>
          <t>SAP</t>
        </is>
      </c>
      <c r="B1979" s="3" t="n"/>
      <c r="C1979" s="3" t="n"/>
      <c r="D1979" s="7" t="n"/>
      <c r="E1979" s="8" t="n"/>
      <c r="G1979" s="9" t="n"/>
      <c r="I1979" s="10" t="n"/>
      <c r="J1979" s="8" t="n"/>
    </row>
    <row r="1980">
      <c r="A1980" s="13" t="inlineStr">
        <is>
          <t>FECHA</t>
        </is>
      </c>
      <c r="B1980" s="13" t="inlineStr">
        <is>
          <t>CIERRE DE CAJA</t>
        </is>
      </c>
      <c r="C1980" s="13" t="inlineStr">
        <is>
          <t>IMPORTE</t>
        </is>
      </c>
      <c r="D1980" s="7" t="n"/>
      <c r="E1980" s="8" t="n"/>
      <c r="G1980" s="9" t="n"/>
      <c r="I1980" s="10" t="n"/>
      <c r="J1980" s="8" t="n"/>
    </row>
    <row r="1981"/>
    <row r="1982">
      <c r="A1982" s="1" t="inlineStr">
        <is>
          <t>Cierre Caja</t>
        </is>
      </c>
      <c r="B1982" s="2" t="n"/>
      <c r="C1982" s="2" t="n"/>
      <c r="D1982" s="2" t="n"/>
      <c r="E1982" s="2" t="n"/>
      <c r="F1982" s="2" t="n"/>
      <c r="G1982" s="2" t="n"/>
      <c r="H1982" s="2" t="n"/>
      <c r="I1982" s="2" t="n"/>
      <c r="J1982" s="2" t="n"/>
    </row>
    <row r="1983">
      <c r="A1983" s="3" t="inlineStr">
        <is>
          <t>Del 21/02/2023</t>
        </is>
      </c>
      <c r="B1983" s="2" t="n"/>
      <c r="C1983" s="2" t="n"/>
      <c r="D1983" s="2" t="n"/>
      <c r="E1983" s="2" t="n"/>
      <c r="F1983" s="2" t="n"/>
      <c r="G1983" s="2" t="n"/>
      <c r="H1983" s="2" t="n"/>
      <c r="I1983" s="2" t="n"/>
      <c r="J1983" s="2" t="n"/>
    </row>
    <row r="1984">
      <c r="A1984" s="74" t="inlineStr">
        <is>
          <t>Cierre Caja</t>
        </is>
      </c>
      <c r="B1984" s="74" t="inlineStr">
        <is>
          <t>Fecha</t>
        </is>
      </c>
      <c r="C1984" s="74" t="inlineStr">
        <is>
          <t>Cajero</t>
        </is>
      </c>
      <c r="D1984" s="74" t="inlineStr">
        <is>
          <t>Nro Voucher</t>
        </is>
      </c>
      <c r="E1984" s="74" t="inlineStr">
        <is>
          <t>Nro Cuenta</t>
        </is>
      </c>
      <c r="F1984" s="74" t="inlineStr">
        <is>
          <t>Tipo Ingreso</t>
        </is>
      </c>
      <c r="G1984" s="75" t="n"/>
      <c r="H1984" s="76" t="n"/>
      <c r="I1984" s="74" t="inlineStr">
        <is>
          <t>TIPO DE INGRESO</t>
        </is>
      </c>
      <c r="J1984" s="74" t="inlineStr">
        <is>
          <t>Cobrador</t>
        </is>
      </c>
    </row>
    <row r="1985">
      <c r="A1985" s="77" t="n"/>
      <c r="B1985" s="77" t="n"/>
      <c r="C1985" s="77" t="n"/>
      <c r="D1985" s="77" t="n"/>
      <c r="E1985" s="77" t="n"/>
      <c r="F1985" s="4" t="inlineStr">
        <is>
          <t>EFECTIVO</t>
        </is>
      </c>
      <c r="G1985" s="4" t="inlineStr">
        <is>
          <t>CHEQUE</t>
        </is>
      </c>
      <c r="H1985" s="4" t="inlineStr">
        <is>
          <t>TRANSFERENCIA</t>
        </is>
      </c>
      <c r="I1985" s="77" t="n"/>
      <c r="J1985" s="77" t="n"/>
    </row>
    <row r="1986">
      <c r="A1986" s="34" t="inlineStr">
        <is>
          <t>NO HUBO CIERRES DE CAJA DEBIDO A FERIADO NACIONAL POR CARNAVALES</t>
        </is>
      </c>
      <c r="B1986" s="39" t="n"/>
      <c r="C1986" s="34" t="n"/>
      <c r="D1986" s="21" t="n"/>
      <c r="E1986" s="8" t="n"/>
      <c r="H1986" s="9" t="n"/>
      <c r="I1986" s="5" t="n"/>
      <c r="J1986" s="8" t="n"/>
    </row>
    <row r="1987">
      <c r="A1987" s="11" t="inlineStr">
        <is>
          <t>SAP</t>
        </is>
      </c>
      <c r="B1987" s="3" t="n"/>
      <c r="C1987" s="3" t="n"/>
      <c r="D1987" s="7" t="n"/>
      <c r="E1987" s="8" t="n"/>
      <c r="G1987" s="9" t="n"/>
      <c r="I1987" s="10" t="n"/>
      <c r="J1987" s="8" t="n"/>
    </row>
    <row r="1988">
      <c r="A1988" s="13" t="inlineStr">
        <is>
          <t>FECHA</t>
        </is>
      </c>
      <c r="B1988" s="13" t="inlineStr">
        <is>
          <t>CIERRE DE CAJA</t>
        </is>
      </c>
      <c r="C1988" s="13" t="inlineStr">
        <is>
          <t>IMPORTE</t>
        </is>
      </c>
    </row>
    <row r="1989"/>
    <row r="1990"/>
    <row r="1991">
      <c r="A1991" s="1" t="inlineStr">
        <is>
          <t>Cierre Caja</t>
        </is>
      </c>
      <c r="B1991" s="2" t="n"/>
      <c r="C1991" s="2" t="n"/>
      <c r="D1991" s="2" t="n"/>
      <c r="E1991" s="2" t="n"/>
      <c r="F1991" s="2" t="n"/>
      <c r="G1991" s="2" t="n"/>
      <c r="H1991" s="2" t="n"/>
      <c r="I1991" s="2" t="n"/>
      <c r="J1991" s="2" t="n"/>
    </row>
    <row r="1992">
      <c r="A1992" s="3" t="inlineStr">
        <is>
          <t>Del 22/02/2023</t>
        </is>
      </c>
      <c r="B1992" s="2" t="n"/>
      <c r="C1992" s="2" t="n"/>
      <c r="D1992" s="2" t="n"/>
      <c r="E1992" s="2" t="n"/>
      <c r="F1992" s="2" t="n"/>
      <c r="G1992" s="2" t="n"/>
      <c r="H1992" s="2" t="n"/>
      <c r="I1992" s="2" t="n"/>
      <c r="J1992" s="2" t="n"/>
    </row>
    <row r="1993">
      <c r="A1993" s="74" t="inlineStr">
        <is>
          <t>Cierre Caja</t>
        </is>
      </c>
      <c r="B1993" s="74" t="inlineStr">
        <is>
          <t>Fecha</t>
        </is>
      </c>
      <c r="C1993" s="74" t="inlineStr">
        <is>
          <t>Cajero</t>
        </is>
      </c>
      <c r="D1993" s="74" t="inlineStr">
        <is>
          <t>Nro Voucher</t>
        </is>
      </c>
      <c r="E1993" s="74" t="inlineStr">
        <is>
          <t>Nro Cuenta</t>
        </is>
      </c>
      <c r="F1993" s="74" t="inlineStr">
        <is>
          <t>Tipo Ingreso</t>
        </is>
      </c>
      <c r="G1993" s="75" t="n"/>
      <c r="H1993" s="76" t="n"/>
      <c r="I1993" s="74" t="inlineStr">
        <is>
          <t>TIPO DE INGRESO</t>
        </is>
      </c>
      <c r="J1993" s="74" t="inlineStr">
        <is>
          <t>Cobrador</t>
        </is>
      </c>
    </row>
    <row r="1994">
      <c r="A1994" s="77" t="n"/>
      <c r="B1994" s="77" t="n"/>
      <c r="C1994" s="77" t="n"/>
      <c r="D1994" s="77" t="n"/>
      <c r="E1994" s="77" t="n"/>
      <c r="F1994" s="4" t="inlineStr">
        <is>
          <t>EFECTIVO</t>
        </is>
      </c>
      <c r="G1994" s="4" t="inlineStr">
        <is>
          <t>CHEQUE</t>
        </is>
      </c>
      <c r="H1994" s="4" t="inlineStr">
        <is>
          <t>TRANSFERENCIA</t>
        </is>
      </c>
      <c r="I1994" s="77" t="n"/>
      <c r="J1994" s="77" t="n"/>
    </row>
    <row r="1995">
      <c r="A1995" s="5" t="inlineStr">
        <is>
          <t>CCAJ-LP02/80/2023</t>
        </is>
      </c>
      <c r="B1995" s="6" t="n">
        <v>44979.52861197916</v>
      </c>
      <c r="C1995" s="5" t="inlineStr">
        <is>
          <t>3884 RIBANA RUTH REA RUEDA</t>
        </is>
      </c>
      <c r="D1995" s="7" t="n"/>
      <c r="E1995" s="8" t="n"/>
      <c r="G1995" s="9" t="n">
        <v>147.94</v>
      </c>
      <c r="I1995" s="10" t="inlineStr">
        <is>
          <t>CHEQUE</t>
        </is>
      </c>
      <c r="J1995" s="5" t="inlineStr">
        <is>
          <t>1116 VLADIMIR FRANZ ATAHUACHI RODRIGUEZ</t>
        </is>
      </c>
    </row>
    <row r="1996">
      <c r="A1996" s="5" t="inlineStr">
        <is>
          <t>CCAJ-LP02/80/202</t>
        </is>
      </c>
      <c r="B1996" s="6" t="n">
        <v>44979.52861197916</v>
      </c>
      <c r="C1996" s="5" t="inlineStr">
        <is>
          <t>3884 RIBANA RUTH REA RUEDA</t>
        </is>
      </c>
      <c r="D1996" s="7" t="n"/>
      <c r="E1996" s="8" t="n"/>
      <c r="F1996" s="9" t="n">
        <v>15645.5</v>
      </c>
      <c r="I1996" s="10" t="inlineStr">
        <is>
          <t>EFECTIVO</t>
        </is>
      </c>
      <c r="J1996" s="5" t="inlineStr">
        <is>
          <t>1116 VLADIMIR FRANZ ATAHUACHI RODRIGUEZ</t>
        </is>
      </c>
    </row>
    <row r="1997">
      <c r="A1997" s="5" t="inlineStr">
        <is>
          <t>CCAJ-LP02/80/2023</t>
        </is>
      </c>
      <c r="B1997" s="6" t="n">
        <v>44979.52861197916</v>
      </c>
      <c r="C1997" s="5" t="inlineStr">
        <is>
          <t>3884 RIBANA RUTH REA RUEDA</t>
        </is>
      </c>
      <c r="D1997" s="7" t="n"/>
      <c r="E1997" s="8" t="n"/>
      <c r="F1997" s="9" t="n">
        <v>7010.3</v>
      </c>
      <c r="I1997" s="10" t="inlineStr">
        <is>
          <t>EFECTIVO</t>
        </is>
      </c>
      <c r="J1997" s="5" t="inlineStr">
        <is>
          <t>136 OSCAR REYNALDO LIMACHI SURCO</t>
        </is>
      </c>
    </row>
    <row r="1998">
      <c r="A1998" s="5" t="inlineStr">
        <is>
          <t>CCAJ-LP02/80/2023</t>
        </is>
      </c>
      <c r="B1998" s="6" t="n">
        <v>44979.52861197916</v>
      </c>
      <c r="C1998" s="5" t="inlineStr">
        <is>
          <t>3884 RIBANA RUTH REA RUEDA</t>
        </is>
      </c>
      <c r="D1998" s="7" t="n"/>
      <c r="E1998" s="8" t="n"/>
      <c r="F1998" s="9" t="n">
        <v>4180.3</v>
      </c>
      <c r="I1998" s="10" t="inlineStr">
        <is>
          <t>EFECTIVO</t>
        </is>
      </c>
      <c r="J1998" s="5" t="inlineStr">
        <is>
          <t>266 SANTIAGO MACHACA CALCINA</t>
        </is>
      </c>
    </row>
    <row r="1999">
      <c r="A1999" s="5" t="inlineStr">
        <is>
          <t>CCAJ-LP02/80/2023</t>
        </is>
      </c>
      <c r="B1999" s="6" t="n">
        <v>44979.52861197916</v>
      </c>
      <c r="C1999" s="5" t="inlineStr">
        <is>
          <t>3884 RIBANA RUTH REA RUEDA</t>
        </is>
      </c>
      <c r="D1999" s="7" t="n"/>
      <c r="E1999" s="8" t="n"/>
      <c r="F1999" s="9" t="n">
        <v>21871.4</v>
      </c>
      <c r="I1999" s="10" t="inlineStr">
        <is>
          <t>EFECTIVO</t>
        </is>
      </c>
      <c r="J1999" s="5" t="inlineStr">
        <is>
          <t>331 CARLOS ALFREDO GUTIERREZ HUANCA</t>
        </is>
      </c>
    </row>
    <row r="2000">
      <c r="A2000" s="5" t="inlineStr">
        <is>
          <t>CCAJ-LP02/80/2023</t>
        </is>
      </c>
      <c r="B2000" s="6" t="n">
        <v>44979.52861197916</v>
      </c>
      <c r="C2000" s="5" t="inlineStr">
        <is>
          <t>3884 RIBANA RUTH REA RUEDA</t>
        </is>
      </c>
      <c r="D2000" s="7" t="n"/>
      <c r="E2000" s="8" t="n"/>
      <c r="F2000" s="9" t="n">
        <v>3749.5</v>
      </c>
      <c r="I2000" s="10" t="inlineStr">
        <is>
          <t>EFECTIVO</t>
        </is>
      </c>
      <c r="J2000" s="5" t="inlineStr">
        <is>
          <t>584 FREDDY FEDERICO FLORES MARIN</t>
        </is>
      </c>
    </row>
    <row r="2001">
      <c r="A2001" s="5" t="inlineStr">
        <is>
          <t>CCAJ-LP02/80/2023</t>
        </is>
      </c>
      <c r="B2001" s="6" t="n">
        <v>44979.52861197916</v>
      </c>
      <c r="C2001" s="5" t="inlineStr">
        <is>
          <t>3884 RIBANA RUTH REA RUEDA</t>
        </is>
      </c>
      <c r="D2001" s="7" t="n"/>
      <c r="E2001" s="8" t="n"/>
      <c r="F2001" s="9" t="n">
        <v>7365.6</v>
      </c>
      <c r="I2001" s="10" t="inlineStr">
        <is>
          <t>EFECTIVO</t>
        </is>
      </c>
      <c r="J2001" s="5" t="inlineStr">
        <is>
          <t>883 FRANKLIN CARDOZO RIVERA</t>
        </is>
      </c>
    </row>
    <row r="2002">
      <c r="A2002" s="5" t="inlineStr">
        <is>
          <t>CCAJ-LP02/80/2023</t>
        </is>
      </c>
      <c r="B2002" s="6" t="n">
        <v>44979.52861197916</v>
      </c>
      <c r="C2002" s="5" t="inlineStr">
        <is>
          <t>3884 RIBANA RUTH REA RUEDA</t>
        </is>
      </c>
      <c r="D2002" s="7" t="n"/>
      <c r="E2002" s="8" t="n"/>
      <c r="F2002" s="9" t="n">
        <v>14872.2</v>
      </c>
      <c r="I2002" s="10" t="inlineStr">
        <is>
          <t>EFECTIVO</t>
        </is>
      </c>
      <c r="J2002" s="5" t="inlineStr">
        <is>
          <t>1180 JAIME RAMIRO CHACON PAREDES</t>
        </is>
      </c>
    </row>
    <row r="2003">
      <c r="A2003" s="5" t="inlineStr">
        <is>
          <t>CCAJ-LP02/80/2023</t>
        </is>
      </c>
      <c r="B2003" s="6" t="n">
        <v>44979.52861197916</v>
      </c>
      <c r="C2003" s="5" t="inlineStr">
        <is>
          <t>3884 RIBANA RUTH REA RUEDA</t>
        </is>
      </c>
      <c r="D2003" s="7" t="n"/>
      <c r="E2003" s="8" t="n"/>
      <c r="F2003" s="9" t="n">
        <v>51050</v>
      </c>
      <c r="I2003" s="10" t="inlineStr">
        <is>
          <t>EFECTIVO</t>
        </is>
      </c>
      <c r="J2003" s="5" t="inlineStr">
        <is>
          <t>2309 FERNANDO POMA ESCOBAR</t>
        </is>
      </c>
    </row>
    <row r="2004">
      <c r="A2004" s="5" t="inlineStr">
        <is>
          <t>CCAJ-LP02/80/2023</t>
        </is>
      </c>
      <c r="B2004" s="6" t="n">
        <v>44979.52861197916</v>
      </c>
      <c r="C2004" s="5" t="inlineStr">
        <is>
          <t>3884 RIBANA RUTH REA RUEDA</t>
        </is>
      </c>
      <c r="D2004" s="7" t="n"/>
      <c r="E2004" s="8" t="n"/>
      <c r="F2004" s="9" t="n">
        <v>11495.6</v>
      </c>
      <c r="I2004" s="10" t="inlineStr">
        <is>
          <t>EFECTIVO</t>
        </is>
      </c>
      <c r="J2004" s="5" t="inlineStr">
        <is>
          <t>3052 JUAN JOSE MACHACA TORREZ</t>
        </is>
      </c>
    </row>
    <row r="2005">
      <c r="A2005" s="5" t="inlineStr">
        <is>
          <t>CCAJ-LP02/80/2023</t>
        </is>
      </c>
      <c r="B2005" s="6" t="n">
        <v>44979.52861197916</v>
      </c>
      <c r="C2005" s="5" t="inlineStr">
        <is>
          <t>3884 RIBANA RUTH REA RUEDA</t>
        </is>
      </c>
      <c r="D2005" s="7" t="n"/>
      <c r="E2005" s="8" t="n"/>
      <c r="F2005" s="9" t="n">
        <v>10479.6</v>
      </c>
      <c r="I2005" s="10" t="inlineStr">
        <is>
          <t>EFECTIVO</t>
        </is>
      </c>
      <c r="J2005" s="5" t="inlineStr">
        <is>
          <t>5092 GERSON VELASCO LP - T01</t>
        </is>
      </c>
    </row>
    <row r="2006">
      <c r="A2006" s="5" t="inlineStr">
        <is>
          <t>CCAJ-LP02/80/2023</t>
        </is>
      </c>
      <c r="B2006" s="6" t="n">
        <v>44979.52861197916</v>
      </c>
      <c r="C2006" s="5" t="inlineStr">
        <is>
          <t>3884 RIBANA RUTH REA RUEDA</t>
        </is>
      </c>
      <c r="D2006" s="7" t="n"/>
      <c r="E2006" s="8" t="n"/>
      <c r="F2006" s="9" t="n">
        <v>2404.8</v>
      </c>
      <c r="I2006" s="10" t="inlineStr">
        <is>
          <t>EFECTIVO</t>
        </is>
      </c>
      <c r="J2006" s="5" t="inlineStr">
        <is>
          <t>5092 GERSON VELASCO LP - T02</t>
        </is>
      </c>
    </row>
    <row r="2007">
      <c r="A2007" s="5" t="inlineStr">
        <is>
          <t>CCAJ-LP02/80/2023</t>
        </is>
      </c>
      <c r="B2007" s="6" t="n">
        <v>44979.52861197916</v>
      </c>
      <c r="C2007" s="5" t="inlineStr">
        <is>
          <t>3884 RIBANA RUTH REA RUEDA</t>
        </is>
      </c>
      <c r="D2007" s="7" t="n"/>
      <c r="E2007" s="8" t="n"/>
      <c r="F2007" s="9" t="n">
        <v>7552</v>
      </c>
      <c r="I2007" s="10" t="inlineStr">
        <is>
          <t>EFECTIVO</t>
        </is>
      </c>
      <c r="J2007" s="5" t="inlineStr">
        <is>
          <t>5092 GERSON VELASCO LP - T03</t>
        </is>
      </c>
    </row>
    <row r="2008">
      <c r="A2008" s="5" t="inlineStr">
        <is>
          <t>CCAJ-LP02/80/2023</t>
        </is>
      </c>
      <c r="B2008" s="6" t="n">
        <v>44979.52861197916</v>
      </c>
      <c r="C2008" s="5" t="inlineStr">
        <is>
          <t>3884 RIBANA RUTH REA RUEDA</t>
        </is>
      </c>
      <c r="D2008" s="7" t="n"/>
      <c r="E2008" s="8" t="n"/>
      <c r="F2008" s="9" t="n">
        <v>6257.9</v>
      </c>
      <c r="I2008" s="10" t="inlineStr">
        <is>
          <t>EFECTIVO</t>
        </is>
      </c>
      <c r="J2008" s="5" t="inlineStr">
        <is>
          <t>5092 GERSON VELASCO LP - T04</t>
        </is>
      </c>
    </row>
    <row r="2009">
      <c r="A2009" s="5" t="inlineStr">
        <is>
          <t>CCAJ-LP02/80/2023</t>
        </is>
      </c>
      <c r="B2009" s="6" t="n">
        <v>44979.52861197916</v>
      </c>
      <c r="C2009" s="5" t="inlineStr">
        <is>
          <t>3884 RIBANA RUTH REA RUEDA</t>
        </is>
      </c>
      <c r="D2009" s="7" t="n"/>
      <c r="E2009" s="8" t="n"/>
      <c r="F2009" s="9" t="n">
        <v>9406.5</v>
      </c>
      <c r="I2009" s="10" t="inlineStr">
        <is>
          <t>EFECTIVO</t>
        </is>
      </c>
      <c r="J2009" s="5" t="inlineStr">
        <is>
          <t>5092 GERSON VELASCO LP - T05</t>
        </is>
      </c>
    </row>
    <row r="2010">
      <c r="A2010" s="11" t="inlineStr">
        <is>
          <t>SAP</t>
        </is>
      </c>
      <c r="B2010" s="3" t="n"/>
      <c r="C2010" s="3" t="n"/>
      <c r="D2010" s="7" t="n"/>
      <c r="E2010" s="8" t="n"/>
      <c r="F2010" s="31">
        <f>SUM(F1995:G2009)</f>
        <v/>
      </c>
      <c r="H2010" s="9" t="n"/>
      <c r="I2010" s="10" t="n"/>
      <c r="J2010" s="5" t="n"/>
    </row>
    <row r="2011" ht="15.75" customHeight="1">
      <c r="A2011" s="13" t="inlineStr">
        <is>
          <t>FECHA</t>
        </is>
      </c>
      <c r="B2011" s="13" t="inlineStr">
        <is>
          <t>CIERRE DE CAJA</t>
        </is>
      </c>
      <c r="C2011" s="13" t="inlineStr">
        <is>
          <t>IMPORTE</t>
        </is>
      </c>
      <c r="D2011" s="67" t="n">
        <v>112808034</v>
      </c>
      <c r="E2011" s="14" t="n">
        <v>112814240</v>
      </c>
      <c r="H2011" s="9" t="n"/>
      <c r="I2011" s="10" t="n"/>
      <c r="J2011" s="5" t="n"/>
    </row>
    <row r="2012">
      <c r="A2012" s="5" t="n"/>
      <c r="B2012" s="6" t="n"/>
      <c r="C2012" s="5" t="n"/>
      <c r="D2012" s="57" t="inlineStr">
        <is>
          <t>BOOT</t>
        </is>
      </c>
      <c r="E2012" s="8" t="n"/>
      <c r="H2012" s="9" t="n"/>
      <c r="I2012" s="10" t="n"/>
      <c r="J2012" s="5" t="n"/>
    </row>
    <row r="2013">
      <c r="A2013" s="5" t="n"/>
      <c r="B2013" s="6" t="n"/>
      <c r="C2013" s="5" t="n"/>
      <c r="D2013" s="7" t="n"/>
      <c r="E2013" s="8" t="n"/>
      <c r="H2013" s="9" t="n"/>
      <c r="I2013" s="10" t="n"/>
      <c r="J2013" s="5" t="n"/>
    </row>
    <row r="2014">
      <c r="A2014" s="5" t="inlineStr">
        <is>
          <t>CCAJ-LP02/81/2023</t>
        </is>
      </c>
      <c r="B2014" s="6" t="n">
        <v>44979.78525928241</v>
      </c>
      <c r="C2014" s="5" t="inlineStr">
        <is>
          <t>3884 RIBANA RUTH REA RUEDA</t>
        </is>
      </c>
      <c r="D2014" s="15" t="n">
        <v>45163282603</v>
      </c>
      <c r="E2014" s="8" t="inlineStr">
        <is>
          <t>BISA-100070022</t>
        </is>
      </c>
      <c r="H2014" s="9" t="n">
        <v>18858.68</v>
      </c>
      <c r="I2014" s="5" t="inlineStr">
        <is>
          <t>DEPÓSITO BANCARIO</t>
        </is>
      </c>
      <c r="J2014" s="5" t="inlineStr">
        <is>
          <t>4276 CARLOS MARCELO REQUENA TERAN</t>
        </is>
      </c>
    </row>
    <row r="2015">
      <c r="A2015" s="5" t="inlineStr">
        <is>
          <t>CCAJ-LP02/81/2023</t>
        </is>
      </c>
      <c r="B2015" s="6" t="n">
        <v>44979.78525928241</v>
      </c>
      <c r="C2015" s="5" t="inlineStr">
        <is>
          <t>3884 RIBANA RUTH REA RUEDA</t>
        </is>
      </c>
      <c r="D2015" s="15" t="n">
        <v>45153197174</v>
      </c>
      <c r="E2015" s="8" t="inlineStr">
        <is>
          <t>BISA-100070022</t>
        </is>
      </c>
      <c r="H2015" s="9" t="n">
        <v>2028.85</v>
      </c>
      <c r="I2015" s="5" t="inlineStr">
        <is>
          <t>DEPÓSITO BANCARIO</t>
        </is>
      </c>
      <c r="J2015" s="5" t="inlineStr">
        <is>
          <t>4190 JESUS FELCY MENDOZA CAHUANA</t>
        </is>
      </c>
    </row>
    <row r="2016">
      <c r="A2016" s="5" t="inlineStr">
        <is>
          <t>CCAJ-LP02/81/2023</t>
        </is>
      </c>
      <c r="B2016" s="6" t="n">
        <v>44979.78525928241</v>
      </c>
      <c r="C2016" s="5" t="inlineStr">
        <is>
          <t>3884 RIBANA RUTH REA RUEDA</t>
        </is>
      </c>
      <c r="D2016" s="15" t="n">
        <v>18540581750</v>
      </c>
      <c r="E2016" s="8" t="inlineStr">
        <is>
          <t>BISA-100070022</t>
        </is>
      </c>
      <c r="H2016" s="9" t="n">
        <v>2462</v>
      </c>
      <c r="I2016" s="5" t="inlineStr">
        <is>
          <t>DEPÓSITO BANCARIO</t>
        </is>
      </c>
      <c r="J2016" s="5" t="inlineStr">
        <is>
          <t>4190 JESUS FELCY MENDOZA CAHUANA</t>
        </is>
      </c>
    </row>
    <row r="2017">
      <c r="A2017" s="5" t="inlineStr">
        <is>
          <t>CCAJ-LP02/81/2023</t>
        </is>
      </c>
      <c r="B2017" s="6" t="n">
        <v>44979.78525928241</v>
      </c>
      <c r="C2017" s="5" t="inlineStr">
        <is>
          <t>3884 RIBANA RUTH REA RUEDA</t>
        </is>
      </c>
      <c r="D2017" s="15" t="n">
        <v>451273327707</v>
      </c>
      <c r="E2017" s="8" t="inlineStr">
        <is>
          <t>BISA-100070022</t>
        </is>
      </c>
      <c r="H2017" s="9" t="n">
        <v>783.37</v>
      </c>
      <c r="I2017" s="5" t="inlineStr">
        <is>
          <t>DEPÓSITO BANCARIO</t>
        </is>
      </c>
      <c r="J2017" s="5" t="inlineStr">
        <is>
          <t>4190 JESUS FELCY MENDOZA CAHUANA</t>
        </is>
      </c>
    </row>
    <row r="2018">
      <c r="A2018" s="5" t="inlineStr">
        <is>
          <t>CCAJ-LP02/81/2023</t>
        </is>
      </c>
      <c r="B2018" s="6" t="n">
        <v>44979.78525928241</v>
      </c>
      <c r="C2018" s="5" t="inlineStr">
        <is>
          <t>3884 RIBANA RUTH REA RUEDA</t>
        </is>
      </c>
      <c r="D2018" s="15" t="n">
        <v>45143564881</v>
      </c>
      <c r="E2018" s="8" t="inlineStr">
        <is>
          <t>BISA-100070022</t>
        </is>
      </c>
      <c r="H2018" s="9" t="n">
        <v>965.1</v>
      </c>
      <c r="I2018" s="5" t="inlineStr">
        <is>
          <t>DEPÓSITO BANCARIO</t>
        </is>
      </c>
      <c r="J2018" s="5" t="inlineStr">
        <is>
          <t>4190 JESUS FELCY MENDOZA CAHUANA</t>
        </is>
      </c>
    </row>
    <row r="2019">
      <c r="A2019" s="5" t="inlineStr">
        <is>
          <t>CCAJ-LP02/81/2023</t>
        </is>
      </c>
      <c r="B2019" s="6" t="n">
        <v>44979.78525928241</v>
      </c>
      <c r="C2019" s="5" t="inlineStr">
        <is>
          <t>3884 RIBANA RUTH REA RUEDA</t>
        </is>
      </c>
      <c r="D2019" s="7" t="n">
        <v>3127507199</v>
      </c>
      <c r="E2019" s="5" t="inlineStr">
        <is>
          <t>BANCO UNION-10000020161539</t>
        </is>
      </c>
      <c r="H2019" s="9" t="n">
        <v>30000</v>
      </c>
      <c r="I2019" s="5" t="inlineStr">
        <is>
          <t>DEPÓSITO BANCARIO</t>
        </is>
      </c>
      <c r="J2019" s="5" t="inlineStr">
        <is>
          <t>2464 LUIS FERNANDO GUEVARA PECA</t>
        </is>
      </c>
    </row>
    <row r="2020">
      <c r="A2020" s="5" t="inlineStr">
        <is>
          <t>CCAJ-LP02/81/2023</t>
        </is>
      </c>
      <c r="B2020" s="6" t="n">
        <v>44979.78525928241</v>
      </c>
      <c r="C2020" s="5" t="inlineStr">
        <is>
          <t>3884 RIBANA RUTH REA RUEDA</t>
        </is>
      </c>
      <c r="D2020" s="7" t="n">
        <v>3132144857</v>
      </c>
      <c r="E2020" s="5" t="inlineStr">
        <is>
          <t>BANCO UNION-10000020161539</t>
        </is>
      </c>
      <c r="H2020" s="9" t="n">
        <v>16105</v>
      </c>
      <c r="I2020" s="5" t="inlineStr">
        <is>
          <t>DEPÓSITO BANCARIO</t>
        </is>
      </c>
      <c r="J2020" s="5" t="inlineStr">
        <is>
          <t>2464 LUIS FERNANDO GUEVARA PECA</t>
        </is>
      </c>
    </row>
    <row r="2021">
      <c r="A2021" s="5" t="inlineStr">
        <is>
          <t>CCAJ-LP02/81/2023</t>
        </is>
      </c>
      <c r="B2021" s="6" t="n">
        <v>44979.78525928241</v>
      </c>
      <c r="C2021" s="5" t="inlineStr">
        <is>
          <t>3884 RIBANA RUTH REA RUEDA</t>
        </is>
      </c>
      <c r="D2021" s="15" t="n">
        <v>51217651676</v>
      </c>
      <c r="E2021" s="8" t="inlineStr">
        <is>
          <t>BISA-100070022</t>
        </is>
      </c>
      <c r="H2021" s="9" t="n">
        <v>13108.14</v>
      </c>
      <c r="I2021" s="5" t="inlineStr">
        <is>
          <t>DEPÓSITO BANCARIO</t>
        </is>
      </c>
      <c r="J2021" s="5" t="inlineStr">
        <is>
          <t>2464 LUIS FERNANDO GUEVARA PECA</t>
        </is>
      </c>
    </row>
    <row r="2022">
      <c r="A2022" s="5" t="inlineStr">
        <is>
          <t>CCAJ-LP02/81/2023</t>
        </is>
      </c>
      <c r="B2022" s="6" t="n">
        <v>44979.78525928241</v>
      </c>
      <c r="C2022" s="5" t="inlineStr">
        <is>
          <t>3884 RIBANA RUTH REA RUEDA</t>
        </is>
      </c>
      <c r="D2022" s="15" t="n">
        <v>51167520337</v>
      </c>
      <c r="E2022" s="8" t="inlineStr">
        <is>
          <t>BISA-100070022</t>
        </is>
      </c>
      <c r="H2022" s="9" t="n">
        <v>340.2</v>
      </c>
      <c r="I2022" s="5" t="inlineStr">
        <is>
          <t>DEPÓSITO BANCARIO</t>
        </is>
      </c>
      <c r="J2022" s="5" t="inlineStr">
        <is>
          <t>2464 LUIS FERNANDO GUEVARA PECA</t>
        </is>
      </c>
    </row>
    <row r="2023">
      <c r="A2023" s="5" t="inlineStr">
        <is>
          <t>CCAJ-LP02/81/2023</t>
        </is>
      </c>
      <c r="B2023" s="6" t="n">
        <v>44979.78525928241</v>
      </c>
      <c r="C2023" s="5" t="inlineStr">
        <is>
          <t>3884 RIBANA RUTH REA RUEDA</t>
        </is>
      </c>
      <c r="D2023" s="15" t="n">
        <v>45153190533</v>
      </c>
      <c r="E2023" s="8" t="inlineStr">
        <is>
          <t>BISA-100070022</t>
        </is>
      </c>
      <c r="H2023" s="9" t="n">
        <v>103.2</v>
      </c>
      <c r="I2023" s="5" t="inlineStr">
        <is>
          <t>DEPÓSITO BANCARIO</t>
        </is>
      </c>
      <c r="J2023" s="5" t="inlineStr">
        <is>
          <t>2464 LUIS FERNANDO GUEVARA PECA</t>
        </is>
      </c>
    </row>
    <row r="2024">
      <c r="A2024" s="5" t="inlineStr">
        <is>
          <t>CCAJ-LP02/81/2023</t>
        </is>
      </c>
      <c r="B2024" s="6" t="n">
        <v>44979.78525928241</v>
      </c>
      <c r="C2024" s="5" t="inlineStr">
        <is>
          <t>3884 RIBANA RUTH REA RUEDA</t>
        </is>
      </c>
      <c r="D2024" s="15" t="n">
        <v>45123327456</v>
      </c>
      <c r="E2024" s="8" t="inlineStr">
        <is>
          <t>BISA-100070022</t>
        </is>
      </c>
      <c r="H2024" s="9" t="n">
        <v>478.6</v>
      </c>
      <c r="I2024" s="5" t="inlineStr">
        <is>
          <t>DEPÓSITO BANCARIO</t>
        </is>
      </c>
      <c r="J2024" s="5" t="inlineStr">
        <is>
          <t>2464 LUIS FERNANDO GUEVARA PECA</t>
        </is>
      </c>
    </row>
    <row r="2025">
      <c r="A2025" s="5" t="inlineStr">
        <is>
          <t>CCAJ-LP02/81/2023</t>
        </is>
      </c>
      <c r="B2025" s="6" t="n">
        <v>44979.78525928241</v>
      </c>
      <c r="C2025" s="5" t="inlineStr">
        <is>
          <t>3884 RIBANA RUTH REA RUEDA</t>
        </is>
      </c>
      <c r="D2025" s="15" t="n">
        <v>45133193326</v>
      </c>
      <c r="E2025" s="8" t="inlineStr">
        <is>
          <t>BISA-100070022</t>
        </is>
      </c>
      <c r="H2025" s="9" t="n">
        <v>490.8</v>
      </c>
      <c r="I2025" s="5" t="inlineStr">
        <is>
          <t>DEPÓSITO BANCARIO</t>
        </is>
      </c>
      <c r="J2025" s="5" t="inlineStr">
        <is>
          <t>2464 LUIS FERNANDO GUEVARA PECA</t>
        </is>
      </c>
    </row>
    <row r="2026">
      <c r="A2026" s="5" t="inlineStr">
        <is>
          <t>CCAJ-LP02/81/2023</t>
        </is>
      </c>
      <c r="B2026" s="6" t="n">
        <v>44979.78525928241</v>
      </c>
      <c r="C2026" s="5" t="inlineStr">
        <is>
          <t>3884 RIBANA RUTH REA RUEDA</t>
        </is>
      </c>
      <c r="D2026" s="7" t="n">
        <v>39089809</v>
      </c>
      <c r="E2026" s="5" t="inlineStr">
        <is>
          <t>BANCO UNION-10000020161539</t>
        </is>
      </c>
      <c r="H2026" s="9" t="n">
        <v>2295.96</v>
      </c>
      <c r="I2026" s="5" t="inlineStr">
        <is>
          <t>DEPÓSITO BANCARIO</t>
        </is>
      </c>
      <c r="J2026" s="5" t="inlineStr">
        <is>
          <t>2464 LUIS FERNANDO GUEVARA PECA</t>
        </is>
      </c>
    </row>
    <row r="2027">
      <c r="A2027" s="5" t="inlineStr">
        <is>
          <t>CCAJ-LP02/81/2023</t>
        </is>
      </c>
      <c r="B2027" s="6" t="n">
        <v>44979.78525928241</v>
      </c>
      <c r="C2027" s="5" t="inlineStr">
        <is>
          <t>3884 RIBANA RUTH REA RUEDA</t>
        </is>
      </c>
      <c r="D2027" s="7" t="n">
        <v>207558</v>
      </c>
      <c r="E2027" s="8" t="inlineStr">
        <is>
          <t>BISA-100070022</t>
        </is>
      </c>
      <c r="H2027" s="9" t="n">
        <v>200</v>
      </c>
      <c r="I2027" s="5" t="inlineStr">
        <is>
          <t>DEPÓSITO BANCARIO</t>
        </is>
      </c>
      <c r="J2027" s="5" t="inlineStr">
        <is>
          <t>4276 CARLOS MARCELO REQUENA TERAN</t>
        </is>
      </c>
    </row>
    <row r="2028">
      <c r="A2028" s="5" t="inlineStr">
        <is>
          <t>CCAJ-LP02/81/2023</t>
        </is>
      </c>
      <c r="B2028" s="6" t="n">
        <v>44979.78525928241</v>
      </c>
      <c r="C2028" s="5" t="inlineStr">
        <is>
          <t>3884 RIBANA RUTH REA RUEDA</t>
        </is>
      </c>
      <c r="D2028" s="7" t="n">
        <v>458409</v>
      </c>
      <c r="E2028" s="8" t="inlineStr">
        <is>
          <t>BISA-100070022</t>
        </is>
      </c>
      <c r="H2028" s="9" t="n">
        <v>17420.9</v>
      </c>
      <c r="I2028" s="5" t="inlineStr">
        <is>
          <t>DEPÓSITO BANCARIO</t>
        </is>
      </c>
      <c r="J2028" s="5" t="inlineStr">
        <is>
          <t>4276 CARLOS MARCELO REQUENA TERAN</t>
        </is>
      </c>
    </row>
    <row r="2029">
      <c r="A2029" s="5" t="inlineStr">
        <is>
          <t>CCAJ-LP02/81/2023</t>
        </is>
      </c>
      <c r="B2029" s="6" t="n">
        <v>44979.78525928241</v>
      </c>
      <c r="C2029" s="5" t="inlineStr">
        <is>
          <t>3884 RIBANA RUTH REA RUEDA</t>
        </is>
      </c>
      <c r="D2029" s="7" t="n">
        <v>207561</v>
      </c>
      <c r="E2029" s="8" t="inlineStr">
        <is>
          <t>BISA-100070022</t>
        </is>
      </c>
      <c r="H2029" s="9" t="n">
        <v>22170.5</v>
      </c>
      <c r="I2029" s="5" t="inlineStr">
        <is>
          <t>DEPÓSITO BANCARIO</t>
        </is>
      </c>
      <c r="J2029" s="5" t="inlineStr">
        <is>
          <t>4190 JESUS FELCY MENDOZA CAHUANA</t>
        </is>
      </c>
    </row>
    <row r="2030">
      <c r="A2030" s="5" t="inlineStr">
        <is>
          <t>CCAJ-LP02/81/2023</t>
        </is>
      </c>
      <c r="B2030" s="6" t="n">
        <v>44979.78525928241</v>
      </c>
      <c r="C2030" s="5" t="inlineStr">
        <is>
          <t>3884 RIBANA RUTH REA RUEDA</t>
        </is>
      </c>
      <c r="D2030" s="7" t="n">
        <v>207560</v>
      </c>
      <c r="E2030" s="8" t="inlineStr">
        <is>
          <t>BISA-100070022</t>
        </is>
      </c>
      <c r="H2030" s="9" t="n">
        <v>3057.44</v>
      </c>
      <c r="I2030" s="5" t="inlineStr">
        <is>
          <t>DEPÓSITO BANCARIO</t>
        </is>
      </c>
      <c r="J2030" s="5" t="inlineStr">
        <is>
          <t>4190 JESUS FELCY MENDOZA CAHUANA</t>
        </is>
      </c>
    </row>
    <row r="2031">
      <c r="A2031" s="5" t="inlineStr">
        <is>
          <t>CCAJ-LP02/81/2023</t>
        </is>
      </c>
      <c r="B2031" s="6" t="n">
        <v>44979.78525928241</v>
      </c>
      <c r="C2031" s="5" t="inlineStr">
        <is>
          <t>3884 RIBANA RUTH REA RUEDA</t>
        </is>
      </c>
      <c r="D2031" s="7" t="n">
        <v>207559</v>
      </c>
      <c r="E2031" s="8" t="inlineStr">
        <is>
          <t>BISA-100070022</t>
        </is>
      </c>
      <c r="H2031" s="9" t="n">
        <v>2450.22</v>
      </c>
      <c r="I2031" s="5" t="inlineStr">
        <is>
          <t>DEPÓSITO BANCARIO</t>
        </is>
      </c>
      <c r="J2031" s="5" t="inlineStr">
        <is>
          <t>4190 JESUS FELCY MENDOZA CAHUANA</t>
        </is>
      </c>
    </row>
    <row r="2032">
      <c r="A2032" s="5" t="inlineStr">
        <is>
          <t>CCAJ-LP02/81/2023</t>
        </is>
      </c>
      <c r="B2032" s="6" t="n">
        <v>44979.78525928241</v>
      </c>
      <c r="C2032" s="5" t="inlineStr">
        <is>
          <t>3884 RIBANA RUTH REA RUEDA</t>
        </is>
      </c>
      <c r="D2032" s="7" t="n">
        <v>142506</v>
      </c>
      <c r="E2032" s="8" t="inlineStr">
        <is>
          <t>BISA-100070022</t>
        </is>
      </c>
      <c r="H2032" s="9" t="n">
        <v>6127.5</v>
      </c>
      <c r="I2032" s="5" t="inlineStr">
        <is>
          <t>DEPÓSITO BANCARIO</t>
        </is>
      </c>
      <c r="J2032" s="8" t="inlineStr">
        <is>
          <t>5103 JOSE LUIS VARGAS SANTOS</t>
        </is>
      </c>
    </row>
    <row r="2033">
      <c r="A2033" s="5" t="inlineStr">
        <is>
          <t>CCAJ-LP02/81/2023</t>
        </is>
      </c>
      <c r="B2033" s="6" t="n">
        <v>44979.78525928241</v>
      </c>
      <c r="C2033" s="5" t="inlineStr">
        <is>
          <t>3884 RIBANA RUTH REA RUEDA</t>
        </is>
      </c>
      <c r="D2033" s="7" t="n"/>
      <c r="E2033" s="8" t="n"/>
      <c r="F2033" s="9" t="n">
        <v>7523.1</v>
      </c>
      <c r="I2033" s="10" t="inlineStr">
        <is>
          <t>EFECTIVO</t>
        </is>
      </c>
      <c r="J2033" s="8" t="inlineStr">
        <is>
          <t>108 GREGORIO RAMIREZ APAZA</t>
        </is>
      </c>
    </row>
    <row r="2034">
      <c r="A2034" s="5" t="inlineStr">
        <is>
          <t>CCAJ-LP02/81/2023</t>
        </is>
      </c>
      <c r="B2034" s="6" t="n">
        <v>44979.78525928241</v>
      </c>
      <c r="C2034" s="5" t="inlineStr">
        <is>
          <t>3884 RIBANA RUTH REA RUEDA</t>
        </is>
      </c>
      <c r="D2034" s="7" t="n"/>
      <c r="E2034" s="8" t="n"/>
      <c r="F2034" s="9" t="n">
        <v>4401.8</v>
      </c>
      <c r="I2034" s="10" t="inlineStr">
        <is>
          <t>EFECTIVO</t>
        </is>
      </c>
      <c r="J2034" s="5" t="inlineStr">
        <is>
          <t>266 SANTIAGO MACHACA CALCINA</t>
        </is>
      </c>
    </row>
    <row r="2035">
      <c r="A2035" s="5" t="inlineStr">
        <is>
          <t>CCAJ-LP02/81/2023</t>
        </is>
      </c>
      <c r="B2035" s="6" t="n">
        <v>44979.78525928241</v>
      </c>
      <c r="C2035" s="5" t="inlineStr">
        <is>
          <t>3884 RIBANA RUTH REA RUEDA</t>
        </is>
      </c>
      <c r="D2035" s="7" t="n"/>
      <c r="E2035" s="8" t="n"/>
      <c r="F2035" s="9" t="n">
        <v>4254.1</v>
      </c>
      <c r="I2035" s="10" t="inlineStr">
        <is>
          <t>EFECTIVO</t>
        </is>
      </c>
      <c r="J2035" s="8" t="inlineStr">
        <is>
          <t>304 ALFREDO MENDOZA APAZA</t>
        </is>
      </c>
    </row>
    <row r="2036">
      <c r="A2036" s="5" t="inlineStr">
        <is>
          <t>CCAJ-LP02/81/2023</t>
        </is>
      </c>
      <c r="B2036" s="6" t="n">
        <v>44979.78525928241</v>
      </c>
      <c r="C2036" s="5" t="inlineStr">
        <is>
          <t>3884 RIBANA RUTH REA RUEDA</t>
        </is>
      </c>
      <c r="D2036" s="7" t="n"/>
      <c r="E2036" s="8" t="n"/>
      <c r="F2036" s="9" t="n">
        <v>45</v>
      </c>
      <c r="I2036" s="10" t="inlineStr">
        <is>
          <t>EFECTIVO</t>
        </is>
      </c>
      <c r="J2036" s="5" t="inlineStr">
        <is>
          <t>2464 LUIS FERNANDO GUEVARA PECA</t>
        </is>
      </c>
    </row>
    <row r="2037">
      <c r="A2037" s="11" t="inlineStr">
        <is>
          <t>SAP</t>
        </is>
      </c>
      <c r="B2037" s="3" t="n"/>
      <c r="C2037" s="3" t="n"/>
      <c r="D2037" s="7" t="n"/>
      <c r="E2037" s="8" t="n"/>
      <c r="F2037" s="31">
        <f>SUM(F2014:G2036)</f>
        <v/>
      </c>
      <c r="H2037" s="9" t="n"/>
      <c r="I2037" s="10" t="n"/>
      <c r="J2037" s="5" t="n"/>
    </row>
    <row r="2038" ht="15.75" customHeight="1">
      <c r="A2038" s="13" t="inlineStr">
        <is>
          <t>FECHA</t>
        </is>
      </c>
      <c r="B2038" s="13" t="inlineStr">
        <is>
          <t>CIERRE DE CAJA</t>
        </is>
      </c>
      <c r="C2038" s="13" t="inlineStr">
        <is>
          <t>IMPORTE</t>
        </is>
      </c>
      <c r="D2038" s="67" t="n">
        <v>112814229</v>
      </c>
      <c r="E2038" s="14" t="inlineStr">
        <is>
          <t>112825899</t>
        </is>
      </c>
      <c r="H2038" s="9" t="n"/>
      <c r="I2038" s="10" t="n"/>
      <c r="J2038" s="5" t="n"/>
    </row>
    <row r="2039">
      <c r="D2039" s="57" t="inlineStr">
        <is>
          <t>BOOT</t>
        </is>
      </c>
    </row>
    <row r="2040"/>
    <row r="2041">
      <c r="A2041" s="1" t="inlineStr">
        <is>
          <t>Cierre Caja</t>
        </is>
      </c>
      <c r="B2041" s="2" t="n"/>
      <c r="C2041" s="2" t="n"/>
      <c r="D2041" s="2" t="n"/>
      <c r="E2041" s="2" t="n"/>
      <c r="F2041" s="2" t="n"/>
      <c r="G2041" s="2" t="n"/>
      <c r="H2041" s="2" t="n"/>
      <c r="I2041" s="2" t="n"/>
      <c r="J2041" s="2" t="n"/>
    </row>
    <row r="2042">
      <c r="A2042" s="3" t="inlineStr">
        <is>
          <t>Del 23/02/2023</t>
        </is>
      </c>
      <c r="B2042" s="2" t="n"/>
      <c r="C2042" s="2" t="n"/>
      <c r="D2042" s="2" t="n"/>
      <c r="E2042" s="2" t="n"/>
      <c r="F2042" s="2" t="n"/>
      <c r="G2042" s="2" t="n"/>
      <c r="H2042" s="2" t="n"/>
      <c r="I2042" s="2" t="n"/>
      <c r="J2042" s="2" t="n"/>
    </row>
    <row r="2043">
      <c r="A2043" s="74" t="inlineStr">
        <is>
          <t>Cierre Caja</t>
        </is>
      </c>
      <c r="B2043" s="74" t="inlineStr">
        <is>
          <t>Fecha</t>
        </is>
      </c>
      <c r="C2043" s="74" t="inlineStr">
        <is>
          <t>Cajero</t>
        </is>
      </c>
      <c r="D2043" s="74" t="inlineStr">
        <is>
          <t>Nro Voucher</t>
        </is>
      </c>
      <c r="E2043" s="74" t="inlineStr">
        <is>
          <t>Nro Cuenta</t>
        </is>
      </c>
      <c r="F2043" s="74" t="inlineStr">
        <is>
          <t>Tipo Ingreso</t>
        </is>
      </c>
      <c r="G2043" s="75" t="n"/>
      <c r="H2043" s="76" t="n"/>
      <c r="I2043" s="74" t="inlineStr">
        <is>
          <t>TIPO DE INGRESO</t>
        </is>
      </c>
      <c r="J2043" s="74" t="inlineStr">
        <is>
          <t>Cobrador</t>
        </is>
      </c>
    </row>
    <row r="2044">
      <c r="A2044" s="77" t="n"/>
      <c r="B2044" s="77" t="n"/>
      <c r="C2044" s="77" t="n"/>
      <c r="D2044" s="77" t="n"/>
      <c r="E2044" s="77" t="n"/>
      <c r="F2044" s="4" t="inlineStr">
        <is>
          <t>EFECTIVO</t>
        </is>
      </c>
      <c r="G2044" s="4" t="inlineStr">
        <is>
          <t>CHEQUE</t>
        </is>
      </c>
      <c r="H2044" s="4" t="inlineStr">
        <is>
          <t>TRANSFERENCIA</t>
        </is>
      </c>
      <c r="I2044" s="77" t="n"/>
      <c r="J2044" s="77" t="n"/>
    </row>
    <row r="2045">
      <c r="A2045" s="5" t="inlineStr">
        <is>
          <t>CCAJ-LP02/82/2023</t>
        </is>
      </c>
      <c r="B2045" s="6" t="n">
        <v>44980.51623369213</v>
      </c>
      <c r="C2045" s="5" t="inlineStr">
        <is>
          <t>3884 RIBANA RUTH REA RUEDA</t>
        </is>
      </c>
      <c r="D2045" s="10" t="n"/>
      <c r="E2045" s="8" t="n"/>
      <c r="F2045" s="9" t="n">
        <v>1679.9</v>
      </c>
      <c r="I2045" s="10" t="inlineStr">
        <is>
          <t>EFECTIVO</t>
        </is>
      </c>
      <c r="J2045" s="8" t="inlineStr">
        <is>
          <t>108 GREGORIO RAMIREZ APAZA</t>
        </is>
      </c>
    </row>
    <row r="2046">
      <c r="A2046" s="5" t="inlineStr">
        <is>
          <t>CCAJ-LP02/82/2023</t>
        </is>
      </c>
      <c r="B2046" s="6" t="n">
        <v>44980.51623369213</v>
      </c>
      <c r="C2046" s="5" t="inlineStr">
        <is>
          <t>3884 RIBANA RUTH REA RUEDA</t>
        </is>
      </c>
      <c r="D2046" s="10" t="n"/>
      <c r="E2046" s="8" t="n"/>
      <c r="F2046" s="9" t="n">
        <v>5494.3</v>
      </c>
      <c r="I2046" s="10" t="inlineStr">
        <is>
          <t>EFECTIVO</t>
        </is>
      </c>
      <c r="J2046" s="5" t="inlineStr">
        <is>
          <t>136 OSCAR REYNALDO LIMACHI SURCO</t>
        </is>
      </c>
    </row>
    <row r="2047">
      <c r="A2047" s="5" t="inlineStr">
        <is>
          <t>CCAJ-LP02/82/2023</t>
        </is>
      </c>
      <c r="B2047" s="6" t="n">
        <v>44980.51623369213</v>
      </c>
      <c r="C2047" s="5" t="inlineStr">
        <is>
          <t>3884 RIBANA RUTH REA RUEDA</t>
        </is>
      </c>
      <c r="D2047" s="10" t="n"/>
      <c r="E2047" s="8" t="n"/>
      <c r="F2047" s="9" t="n">
        <v>1050</v>
      </c>
      <c r="I2047" s="10" t="inlineStr">
        <is>
          <t>EFECTIVO</t>
        </is>
      </c>
      <c r="J2047" s="5" t="inlineStr">
        <is>
          <t>266 SANTIAGO MACHACA CALCINA</t>
        </is>
      </c>
    </row>
    <row r="2048">
      <c r="A2048" s="5" t="inlineStr">
        <is>
          <t>CCAJ-LP02/82/2023</t>
        </is>
      </c>
      <c r="B2048" s="6" t="n">
        <v>44980.51623369213</v>
      </c>
      <c r="C2048" s="5" t="inlineStr">
        <is>
          <t>3884 RIBANA RUTH REA RUEDA</t>
        </is>
      </c>
      <c r="D2048" s="10" t="n"/>
      <c r="E2048" s="8" t="n"/>
      <c r="F2048" s="9" t="n">
        <v>2340</v>
      </c>
      <c r="I2048" s="10" t="inlineStr">
        <is>
          <t>EFECTIVO</t>
        </is>
      </c>
      <c r="J2048" s="8" t="inlineStr">
        <is>
          <t>304 ALFREDO MENDOZA APAZA</t>
        </is>
      </c>
    </row>
    <row r="2049">
      <c r="A2049" s="5" t="inlineStr">
        <is>
          <t>CCAJ-LP02/82/2023</t>
        </is>
      </c>
      <c r="B2049" s="6" t="n">
        <v>44980.51623369213</v>
      </c>
      <c r="C2049" s="5" t="inlineStr">
        <is>
          <t>3884 RIBANA RUTH REA RUEDA</t>
        </is>
      </c>
      <c r="D2049" s="10" t="n"/>
      <c r="E2049" s="8" t="n"/>
      <c r="F2049" s="9" t="n">
        <v>19213.8</v>
      </c>
      <c r="I2049" s="10" t="inlineStr">
        <is>
          <t>EFECTIVO</t>
        </is>
      </c>
      <c r="J2049" s="5" t="inlineStr">
        <is>
          <t>331 CARLOS ALFREDO GUTIERREZ HUANCA</t>
        </is>
      </c>
    </row>
    <row r="2050">
      <c r="A2050" s="5" t="inlineStr">
        <is>
          <t>CCAJ-LP02/82/2023</t>
        </is>
      </c>
      <c r="B2050" s="6" t="n">
        <v>44980.51623369213</v>
      </c>
      <c r="C2050" s="5" t="inlineStr">
        <is>
          <t>3884 RIBANA RUTH REA RUEDA</t>
        </is>
      </c>
      <c r="D2050" s="10" t="n"/>
      <c r="E2050" s="8" t="n"/>
      <c r="F2050" s="9" t="n">
        <v>11425.7</v>
      </c>
      <c r="I2050" s="10" t="inlineStr">
        <is>
          <t>EFECTIVO</t>
        </is>
      </c>
      <c r="J2050" s="5" t="inlineStr">
        <is>
          <t>584 FREDDY FEDERICO FLORES MARIN</t>
        </is>
      </c>
    </row>
    <row r="2051">
      <c r="A2051" s="5" t="inlineStr">
        <is>
          <t>CCAJ-LP02/82/2023</t>
        </is>
      </c>
      <c r="B2051" s="6" t="n">
        <v>44980.51623369213</v>
      </c>
      <c r="C2051" s="5" t="inlineStr">
        <is>
          <t>3884 RIBANA RUTH REA RUEDA</t>
        </is>
      </c>
      <c r="D2051" s="10" t="n"/>
      <c r="E2051" s="8" t="n"/>
      <c r="F2051" s="9" t="n">
        <v>11823</v>
      </c>
      <c r="I2051" s="10" t="inlineStr">
        <is>
          <t>EFECTIVO</t>
        </is>
      </c>
      <c r="J2051" s="5" t="inlineStr">
        <is>
          <t>883 FRANKLIN CARDOZO RIVERA</t>
        </is>
      </c>
    </row>
    <row r="2052">
      <c r="A2052" s="5" t="inlineStr">
        <is>
          <t>CCAJ-LP02/82/2023</t>
        </is>
      </c>
      <c r="B2052" s="6" t="n">
        <v>44980.51623369213</v>
      </c>
      <c r="C2052" s="5" t="inlineStr">
        <is>
          <t>3884 RIBANA RUTH REA RUEDA</t>
        </is>
      </c>
      <c r="D2052" s="10" t="n"/>
      <c r="E2052" s="8" t="n"/>
      <c r="F2052" s="9" t="n">
        <v>16551.9</v>
      </c>
      <c r="I2052" s="10" t="inlineStr">
        <is>
          <t>EFECTIVO</t>
        </is>
      </c>
      <c r="J2052" s="5" t="inlineStr">
        <is>
          <t>1116 VLADIMIR FRANZ ATAHUACHI RODRIGUEZ</t>
        </is>
      </c>
    </row>
    <row r="2053">
      <c r="A2053" s="5" t="inlineStr">
        <is>
          <t>CCAJ-LP02/82/2023</t>
        </is>
      </c>
      <c r="B2053" s="6" t="n">
        <v>44980.51623369213</v>
      </c>
      <c r="C2053" s="5" t="inlineStr">
        <is>
          <t>3884 RIBANA RUTH REA RUEDA</t>
        </is>
      </c>
      <c r="D2053" s="10" t="n"/>
      <c r="E2053" s="8" t="n"/>
      <c r="F2053" s="9" t="n">
        <v>16817.9</v>
      </c>
      <c r="I2053" s="10" t="inlineStr">
        <is>
          <t>EFECTIVO</t>
        </is>
      </c>
      <c r="J2053" s="5" t="inlineStr">
        <is>
          <t>1180 JAIME RAMIRO CHACON PAREDES</t>
        </is>
      </c>
    </row>
    <row r="2054">
      <c r="A2054" s="5" t="inlineStr">
        <is>
          <t>CCAJ-LP02/82/2023</t>
        </is>
      </c>
      <c r="B2054" s="6" t="n">
        <v>44980.51623369213</v>
      </c>
      <c r="C2054" s="5" t="inlineStr">
        <is>
          <t>3884 RIBANA RUTH REA RUEDA</t>
        </is>
      </c>
      <c r="D2054" s="10" t="n"/>
      <c r="E2054" s="8" t="n"/>
      <c r="F2054" s="9" t="n">
        <v>49364.9</v>
      </c>
      <c r="I2054" s="10" t="inlineStr">
        <is>
          <t>EFECTIVO</t>
        </is>
      </c>
      <c r="J2054" s="5" t="inlineStr">
        <is>
          <t>2309 FERNANDO POMA ESCOBAR</t>
        </is>
      </c>
    </row>
    <row r="2055">
      <c r="A2055" s="5" t="inlineStr">
        <is>
          <t>CCAJ-LP02/82/2023</t>
        </is>
      </c>
      <c r="B2055" s="6" t="n">
        <v>44980.51623369213</v>
      </c>
      <c r="C2055" s="5" t="inlineStr">
        <is>
          <t>3884 RIBANA RUTH REA RUEDA</t>
        </is>
      </c>
      <c r="D2055" s="10" t="n"/>
      <c r="E2055" s="8" t="n"/>
      <c r="F2055" s="9" t="n">
        <v>9913.700000000001</v>
      </c>
      <c r="I2055" s="10" t="inlineStr">
        <is>
          <t>EFECTIVO</t>
        </is>
      </c>
      <c r="J2055" s="5" t="inlineStr">
        <is>
          <t>3052 JUAN JOSE MACHACA TORREZ</t>
        </is>
      </c>
    </row>
    <row r="2056">
      <c r="A2056" s="5" t="inlineStr">
        <is>
          <t>CCAJ-LP02/82/2023</t>
        </is>
      </c>
      <c r="B2056" s="6" t="n">
        <v>44980.51623369213</v>
      </c>
      <c r="C2056" s="5" t="inlineStr">
        <is>
          <t>3884 RIBANA RUTH REA RUEDA</t>
        </is>
      </c>
      <c r="D2056" s="10" t="n"/>
      <c r="E2056" s="8" t="n"/>
      <c r="F2056" s="9" t="n">
        <v>14594.4</v>
      </c>
      <c r="I2056" s="10" t="inlineStr">
        <is>
          <t>EFECTIVO</t>
        </is>
      </c>
      <c r="J2056" s="8" t="inlineStr">
        <is>
          <t>2597 JOSE MAIDANA LP - T02</t>
        </is>
      </c>
    </row>
    <row r="2057">
      <c r="A2057" s="5" t="inlineStr">
        <is>
          <t>CCAJ-LP02/82/2023</t>
        </is>
      </c>
      <c r="B2057" s="6" t="n">
        <v>44980.51623369213</v>
      </c>
      <c r="C2057" s="5" t="inlineStr">
        <is>
          <t>3884 RIBANA RUTH REA RUEDA</t>
        </is>
      </c>
      <c r="D2057" s="10" t="n"/>
      <c r="E2057" s="8" t="n"/>
      <c r="F2057" s="9" t="n">
        <v>12653.2</v>
      </c>
      <c r="I2057" s="10" t="inlineStr">
        <is>
          <t>EFECTIVO</t>
        </is>
      </c>
      <c r="J2057" s="5" t="inlineStr">
        <is>
          <t>5092 GERSON VELASCO LP - T01</t>
        </is>
      </c>
    </row>
    <row r="2058">
      <c r="A2058" s="5" t="inlineStr">
        <is>
          <t>CCAJ-LP02/82/2023</t>
        </is>
      </c>
      <c r="B2058" s="6" t="n">
        <v>44980.51623369213</v>
      </c>
      <c r="C2058" s="5" t="inlineStr">
        <is>
          <t>3884 RIBANA RUTH REA RUEDA</t>
        </is>
      </c>
      <c r="D2058" s="10" t="n"/>
      <c r="E2058" s="8" t="n"/>
      <c r="F2058" s="9" t="n">
        <v>4817.4</v>
      </c>
      <c r="I2058" s="10" t="inlineStr">
        <is>
          <t>EFECTIVO</t>
        </is>
      </c>
      <c r="J2058" s="5" t="inlineStr">
        <is>
          <t>5092 GERSON VELASCO LP - T02</t>
        </is>
      </c>
    </row>
    <row r="2059">
      <c r="A2059" s="5" t="inlineStr">
        <is>
          <t>CCAJ-LP02/82/2023</t>
        </is>
      </c>
      <c r="B2059" s="6" t="n">
        <v>44980.51623369213</v>
      </c>
      <c r="C2059" s="5" t="inlineStr">
        <is>
          <t>3884 RIBANA RUTH REA RUEDA</t>
        </is>
      </c>
      <c r="D2059" s="10" t="n"/>
      <c r="E2059" s="8" t="n"/>
      <c r="F2059" s="9" t="n">
        <v>4415</v>
      </c>
      <c r="I2059" s="10" t="inlineStr">
        <is>
          <t>EFECTIVO</t>
        </is>
      </c>
      <c r="J2059" s="5" t="inlineStr">
        <is>
          <t>5092 GERSON VELASCO LP - T03</t>
        </is>
      </c>
    </row>
    <row r="2060">
      <c r="A2060" s="5" t="inlineStr">
        <is>
          <t>CCAJ-LP02/82/2023</t>
        </is>
      </c>
      <c r="B2060" s="6" t="n">
        <v>44980.51623369213</v>
      </c>
      <c r="C2060" s="5" t="inlineStr">
        <is>
          <t>3884 RIBANA RUTH REA RUEDA</t>
        </is>
      </c>
      <c r="D2060" s="10" t="n"/>
      <c r="E2060" s="8" t="n"/>
      <c r="F2060" s="9" t="n">
        <v>2032.6</v>
      </c>
      <c r="I2060" s="10" t="inlineStr">
        <is>
          <t>EFECTIVO</t>
        </is>
      </c>
      <c r="J2060" s="5" t="inlineStr">
        <is>
          <t>5092 GERSON VELASCO LP - T04</t>
        </is>
      </c>
    </row>
    <row r="2061">
      <c r="A2061" s="5" t="inlineStr">
        <is>
          <t>CCAJ-LP02/82/2023</t>
        </is>
      </c>
      <c r="B2061" s="6" t="n">
        <v>44980.51623369213</v>
      </c>
      <c r="C2061" s="5" t="inlineStr">
        <is>
          <t>3884 RIBANA RUTH REA RUEDA</t>
        </is>
      </c>
      <c r="D2061" s="10" t="n"/>
      <c r="E2061" s="8" t="n"/>
      <c r="F2061" s="9" t="n">
        <v>7595</v>
      </c>
      <c r="I2061" s="10" t="inlineStr">
        <is>
          <t>EFECTIVO</t>
        </is>
      </c>
      <c r="J2061" s="5" t="inlineStr">
        <is>
          <t>5092 GERSON VELASCO LP - T05</t>
        </is>
      </c>
    </row>
    <row r="2062">
      <c r="A2062" s="11" t="inlineStr">
        <is>
          <t>SAP</t>
        </is>
      </c>
      <c r="B2062" s="3" t="n"/>
      <c r="C2062" s="3" t="n"/>
      <c r="D2062" s="7" t="n"/>
      <c r="E2062" s="8" t="n"/>
      <c r="F2062" s="12">
        <f>SUM(F2045:G2061)</f>
        <v/>
      </c>
      <c r="H2062" s="9" t="n"/>
      <c r="I2062" s="10" t="n"/>
      <c r="J2062" s="8" t="n"/>
    </row>
    <row r="2063" ht="15.75" customHeight="1">
      <c r="A2063" s="13" t="inlineStr">
        <is>
          <t>FECHA</t>
        </is>
      </c>
      <c r="B2063" s="13" t="inlineStr">
        <is>
          <t>CIERRE DE CAJA</t>
        </is>
      </c>
      <c r="C2063" s="13" t="inlineStr">
        <is>
          <t>IMPORTE</t>
        </is>
      </c>
      <c r="D2063" s="67" t="n">
        <v>112814228</v>
      </c>
      <c r="E2063" s="14" t="inlineStr">
        <is>
          <t>112825898</t>
        </is>
      </c>
      <c r="H2063" s="9" t="n"/>
      <c r="I2063" s="10" t="n"/>
      <c r="J2063" s="8" t="n"/>
    </row>
    <row r="2064">
      <c r="A2064" s="5" t="n"/>
      <c r="B2064" s="6" t="n"/>
      <c r="C2064" s="5" t="n"/>
      <c r="D2064" s="57" t="inlineStr">
        <is>
          <t>BOOT</t>
        </is>
      </c>
      <c r="E2064" s="8" t="n"/>
      <c r="H2064" s="9" t="n"/>
      <c r="I2064" s="10" t="n"/>
      <c r="J2064" s="8" t="n"/>
    </row>
    <row r="2065">
      <c r="A2065" s="5" t="n"/>
      <c r="B2065" s="6" t="n"/>
      <c r="C2065" s="5" t="n"/>
      <c r="D2065" s="7" t="n"/>
      <c r="E2065" s="8" t="n"/>
      <c r="H2065" s="9" t="n"/>
      <c r="I2065" s="10" t="n"/>
      <c r="J2065" s="8" t="n"/>
    </row>
    <row r="2066">
      <c r="A2066" s="5" t="inlineStr">
        <is>
          <t>CCAJ-LP02/83/202</t>
        </is>
      </c>
      <c r="B2066" s="6" t="n">
        <v>44980.75069869213</v>
      </c>
      <c r="C2066" s="5" t="inlineStr">
        <is>
          <t>3884 RIBANA RUTH REA RUEDA</t>
        </is>
      </c>
      <c r="D2066" s="15" t="n">
        <v>45123337242</v>
      </c>
      <c r="E2066" s="8" t="inlineStr">
        <is>
          <t>BISA-100070022</t>
        </is>
      </c>
      <c r="H2066" s="9" t="n">
        <v>743.6799999999999</v>
      </c>
      <c r="I2066" s="5" t="inlineStr">
        <is>
          <t>DEPÓSITO BANCARIO</t>
        </is>
      </c>
      <c r="J2066" s="5" t="inlineStr">
        <is>
          <t>2464 LUIS FERNANDO GUEVARA PECA</t>
        </is>
      </c>
    </row>
    <row r="2067">
      <c r="A2067" s="5" t="inlineStr">
        <is>
          <t>CCAJ-LP02/83/2023</t>
        </is>
      </c>
      <c r="B2067" s="6" t="n">
        <v>44980.75069869213</v>
      </c>
      <c r="C2067" s="5" t="inlineStr">
        <is>
          <t>3884 RIBANA RUTH REA RUEDA</t>
        </is>
      </c>
      <c r="D2067" s="15" t="n">
        <v>51117630785</v>
      </c>
      <c r="E2067" s="8" t="inlineStr">
        <is>
          <t>BISA-100070022</t>
        </is>
      </c>
      <c r="H2067" s="9" t="n">
        <v>226.92</v>
      </c>
      <c r="I2067" s="5" t="inlineStr">
        <is>
          <t>DEPÓSITO BANCARIO</t>
        </is>
      </c>
      <c r="J2067" s="5" t="inlineStr">
        <is>
          <t>2464 LUIS FERNANDO GUEVARA PECA</t>
        </is>
      </c>
    </row>
    <row r="2068">
      <c r="A2068" s="5" t="inlineStr">
        <is>
          <t>CCAJ-LP02/83/2023</t>
        </is>
      </c>
      <c r="B2068" s="6" t="n">
        <v>44980.75069869213</v>
      </c>
      <c r="C2068" s="5" t="inlineStr">
        <is>
          <t>3884 RIBANA RUTH REA RUEDA</t>
        </is>
      </c>
      <c r="D2068" s="15" t="n">
        <v>45143565462</v>
      </c>
      <c r="E2068" s="8" t="inlineStr">
        <is>
          <t>BISA-100070022</t>
        </is>
      </c>
      <c r="H2068" s="9" t="n">
        <v>119.4</v>
      </c>
      <c r="I2068" s="5" t="inlineStr">
        <is>
          <t>DEPÓSITO BANCARIO</t>
        </is>
      </c>
      <c r="J2068" s="5" t="inlineStr">
        <is>
          <t>2464 LUIS FERNANDO GUEVARA PECA</t>
        </is>
      </c>
    </row>
    <row r="2069">
      <c r="A2069" s="5" t="inlineStr">
        <is>
          <t>CCAJ-LP02/83/2023</t>
        </is>
      </c>
      <c r="B2069" s="6" t="n">
        <v>44980.75069869213</v>
      </c>
      <c r="C2069" s="5" t="inlineStr">
        <is>
          <t>3884 RIBANA RUTH REA RUEDA</t>
        </is>
      </c>
      <c r="D2069" s="15" t="n">
        <v>45153199540</v>
      </c>
      <c r="E2069" s="8" t="inlineStr">
        <is>
          <t>BISA-100070022</t>
        </is>
      </c>
      <c r="H2069" s="9" t="n">
        <v>937.26</v>
      </c>
      <c r="I2069" s="5" t="inlineStr">
        <is>
          <t>DEPÓSITO BANCARIO</t>
        </is>
      </c>
      <c r="J2069" s="5" t="inlineStr">
        <is>
          <t>2464 LUIS FERNANDO GUEVARA PECA</t>
        </is>
      </c>
    </row>
    <row r="2070">
      <c r="A2070" s="5" t="inlineStr">
        <is>
          <t>CCAJ-LP02/83/2023</t>
        </is>
      </c>
      <c r="B2070" s="6" t="n">
        <v>44980.75069869213</v>
      </c>
      <c r="C2070" s="5" t="inlineStr">
        <is>
          <t>3884 RIBANA RUTH REA RUEDA</t>
        </is>
      </c>
      <c r="D2070" s="15" t="n">
        <v>51717471704</v>
      </c>
      <c r="E2070" s="8" t="inlineStr">
        <is>
          <t>BISA-100070022</t>
        </is>
      </c>
      <c r="H2070" s="9" t="n">
        <v>5288</v>
      </c>
      <c r="I2070" s="5" t="inlineStr">
        <is>
          <t>DEPÓSITO BANCARIO</t>
        </is>
      </c>
      <c r="J2070" s="5" t="inlineStr">
        <is>
          <t>4190 JESUS FELCY MENDOZA CAHUANA</t>
        </is>
      </c>
    </row>
    <row r="2071">
      <c r="A2071" s="5" t="inlineStr">
        <is>
          <t>CCAJ-LP02/83/2023</t>
        </is>
      </c>
      <c r="B2071" s="6" t="n">
        <v>44980.75069869213</v>
      </c>
      <c r="C2071" s="5" t="inlineStr">
        <is>
          <t>3884 RIBANA RUTH REA RUEDA</t>
        </is>
      </c>
      <c r="D2071" s="15" t="n">
        <v>19080575137</v>
      </c>
      <c r="E2071" s="8" t="inlineStr">
        <is>
          <t>BISA-100070022</t>
        </is>
      </c>
      <c r="H2071" s="9" t="n">
        <v>5668.54</v>
      </c>
      <c r="I2071" s="5" t="inlineStr">
        <is>
          <t>DEPÓSITO BANCARIO</t>
        </is>
      </c>
      <c r="J2071" s="5" t="inlineStr">
        <is>
          <t>4190 JESUS FELCY MENDOZA CAHUANA</t>
        </is>
      </c>
    </row>
    <row r="2072">
      <c r="A2072" s="5" t="inlineStr">
        <is>
          <t>CCAJ-LP02/83/2023</t>
        </is>
      </c>
      <c r="B2072" s="6" t="n">
        <v>44980.75069869213</v>
      </c>
      <c r="C2072" s="5" t="inlineStr">
        <is>
          <t>3884 RIBANA RUTH REA RUEDA</t>
        </is>
      </c>
      <c r="D2072" s="15" t="n">
        <v>45173260196</v>
      </c>
      <c r="E2072" s="8" t="inlineStr">
        <is>
          <t>BISA-100070022</t>
        </is>
      </c>
      <c r="H2072" s="9" t="n">
        <v>629.7</v>
      </c>
      <c r="I2072" s="5" t="inlineStr">
        <is>
          <t>DEPÓSITO BANCARIO</t>
        </is>
      </c>
      <c r="J2072" s="5" t="inlineStr">
        <is>
          <t>4190 JESUS FELCY MENDOZA CAHUANA</t>
        </is>
      </c>
    </row>
    <row r="2073">
      <c r="A2073" s="5" t="inlineStr">
        <is>
          <t>CCAJ-LP02/83/2023</t>
        </is>
      </c>
      <c r="B2073" s="6" t="n">
        <v>44980.75069869213</v>
      </c>
      <c r="C2073" s="5" t="inlineStr">
        <is>
          <t>3884 RIBANA RUTH REA RUEDA</t>
        </is>
      </c>
      <c r="D2073" s="7" t="n">
        <v>506335</v>
      </c>
      <c r="E2073" s="8" t="inlineStr">
        <is>
          <t>BISA-100070022</t>
        </is>
      </c>
      <c r="H2073" s="9" t="n">
        <v>13854.7</v>
      </c>
      <c r="I2073" s="5" t="inlineStr">
        <is>
          <t>DEPÓSITO BANCARIO</t>
        </is>
      </c>
      <c r="J2073" s="5" t="inlineStr">
        <is>
          <t>4190 JESUS FELCY MENDOZA CAHUANA</t>
        </is>
      </c>
    </row>
    <row r="2074">
      <c r="A2074" s="5" t="inlineStr">
        <is>
          <t>CCAJ-LP02/83/2023</t>
        </is>
      </c>
      <c r="B2074" s="6" t="n">
        <v>44980.75069869213</v>
      </c>
      <c r="C2074" s="5" t="inlineStr">
        <is>
          <t>3884 RIBANA RUTH REA RUEDA</t>
        </is>
      </c>
      <c r="D2074" s="7" t="n">
        <v>506331</v>
      </c>
      <c r="E2074" s="8" t="inlineStr">
        <is>
          <t>BISA-100070022</t>
        </is>
      </c>
      <c r="H2074" s="9" t="n">
        <v>6235.88</v>
      </c>
      <c r="I2074" s="5" t="inlineStr">
        <is>
          <t>DEPÓSITO BANCARIO</t>
        </is>
      </c>
      <c r="J2074" s="5" t="inlineStr">
        <is>
          <t>4190 JESUS FELCY MENDOZA CAHUANA</t>
        </is>
      </c>
    </row>
    <row r="2075">
      <c r="A2075" s="5" t="inlineStr">
        <is>
          <t>CCAJ-LP02/83/2023</t>
        </is>
      </c>
      <c r="B2075" s="6" t="n">
        <v>44980.75069869213</v>
      </c>
      <c r="C2075" s="5" t="inlineStr">
        <is>
          <t>3884 RIBANA RUTH REA RUEDA</t>
        </is>
      </c>
      <c r="D2075" s="7" t="n">
        <v>506330</v>
      </c>
      <c r="E2075" s="8" t="inlineStr">
        <is>
          <t>BISA-100070022</t>
        </is>
      </c>
      <c r="H2075" s="9" t="n">
        <v>4691.58</v>
      </c>
      <c r="I2075" s="5" t="inlineStr">
        <is>
          <t>DEPÓSITO BANCARIO</t>
        </is>
      </c>
      <c r="J2075" s="5" t="inlineStr">
        <is>
          <t>4190 JESUS FELCY MENDOZA CAHUANA</t>
        </is>
      </c>
    </row>
    <row r="2076">
      <c r="A2076" s="5" t="inlineStr">
        <is>
          <t>CCAJ-LP02/83/2023</t>
        </is>
      </c>
      <c r="B2076" s="6" t="n">
        <v>44980.75069869213</v>
      </c>
      <c r="C2076" s="5" t="inlineStr">
        <is>
          <t>3884 RIBANA RUTH REA RUEDA</t>
        </is>
      </c>
      <c r="D2076" s="7" t="n">
        <v>506327</v>
      </c>
      <c r="E2076" s="8" t="inlineStr">
        <is>
          <t>BISA-100070022</t>
        </is>
      </c>
      <c r="H2076" s="9" t="n">
        <v>7500.39</v>
      </c>
      <c r="I2076" s="5" t="inlineStr">
        <is>
          <t>DEPÓSITO BANCARIO</t>
        </is>
      </c>
      <c r="J2076" s="5" t="inlineStr">
        <is>
          <t>4190 JESUS FELCY MENDOZA CAHUANA</t>
        </is>
      </c>
    </row>
    <row r="2077">
      <c r="A2077" s="5" t="inlineStr">
        <is>
          <t>CCAJ-LP02/83/2023</t>
        </is>
      </c>
      <c r="B2077" s="6" t="n">
        <v>44980.75069869213</v>
      </c>
      <c r="C2077" s="5" t="inlineStr">
        <is>
          <t>3884 RIBANA RUTH REA RUEDA</t>
        </is>
      </c>
      <c r="D2077" s="7" t="n">
        <v>506328</v>
      </c>
      <c r="E2077" s="8" t="inlineStr">
        <is>
          <t>BISA-100070022</t>
        </is>
      </c>
      <c r="H2077" s="9" t="n">
        <v>12178.94</v>
      </c>
      <c r="I2077" s="5" t="inlineStr">
        <is>
          <t>DEPÓSITO BANCARIO</t>
        </is>
      </c>
      <c r="J2077" s="5" t="inlineStr">
        <is>
          <t>4190 JESUS FELCY MENDOZA CAHUANA</t>
        </is>
      </c>
    </row>
    <row r="2078">
      <c r="A2078" s="5" t="inlineStr">
        <is>
          <t>CCAJ-LP02/83/2023</t>
        </is>
      </c>
      <c r="B2078" s="6" t="n">
        <v>44980.75069869213</v>
      </c>
      <c r="C2078" s="5" t="inlineStr">
        <is>
          <t>3884 RIBANA RUTH REA RUEDA</t>
        </is>
      </c>
      <c r="D2078" s="7" t="n">
        <v>506329</v>
      </c>
      <c r="E2078" s="8" t="inlineStr">
        <is>
          <t>BISA-100070022</t>
        </is>
      </c>
      <c r="H2078" s="9" t="n">
        <v>1600.72</v>
      </c>
      <c r="I2078" s="5" t="inlineStr">
        <is>
          <t>DEPÓSITO BANCARIO</t>
        </is>
      </c>
      <c r="J2078" s="5" t="inlineStr">
        <is>
          <t>4190 JESUS FELCY MENDOZA CAHUANA</t>
        </is>
      </c>
    </row>
    <row r="2079">
      <c r="A2079" s="5" t="inlineStr">
        <is>
          <t>CCAJ-LP02/83/2023</t>
        </is>
      </c>
      <c r="B2079" s="6" t="n">
        <v>44980.75069869213</v>
      </c>
      <c r="C2079" s="5" t="inlineStr">
        <is>
          <t>3884 RIBANA RUTH REA RUEDA</t>
        </is>
      </c>
      <c r="D2079" s="15" t="n">
        <v>45143566062</v>
      </c>
      <c r="E2079" s="8" t="inlineStr">
        <is>
          <t>BISA-100070022</t>
        </is>
      </c>
      <c r="H2079" s="9" t="n">
        <v>60</v>
      </c>
      <c r="I2079" s="5" t="inlineStr">
        <is>
          <t>DEPÓSITO BANCARIO</t>
        </is>
      </c>
      <c r="J2079" s="5" t="inlineStr">
        <is>
          <t>2464 LUIS FERNANDO GUEVARA PECA</t>
        </is>
      </c>
    </row>
    <row r="2080">
      <c r="A2080" s="5" t="inlineStr">
        <is>
          <t>CCAJ-LP02/83/2023</t>
        </is>
      </c>
      <c r="B2080" s="6" t="n">
        <v>44980.75069869213</v>
      </c>
      <c r="C2080" s="5" t="inlineStr">
        <is>
          <t>3884 RIBANA RUTH REA RUEDA</t>
        </is>
      </c>
      <c r="D2080" s="15" t="n">
        <v>45173260564</v>
      </c>
      <c r="E2080" s="8" t="inlineStr">
        <is>
          <t>BISA-100070022</t>
        </is>
      </c>
      <c r="H2080" s="9" t="n">
        <v>2.3</v>
      </c>
      <c r="I2080" s="5" t="inlineStr">
        <is>
          <t>DEPÓSITO BANCARIO</t>
        </is>
      </c>
      <c r="J2080" s="5" t="inlineStr">
        <is>
          <t>2464 LUIS FERNANDO GUEVARA PECA</t>
        </is>
      </c>
    </row>
    <row r="2081">
      <c r="A2081" s="5" t="inlineStr">
        <is>
          <t>CCAJ-LP02/83/2023</t>
        </is>
      </c>
      <c r="B2081" s="6" t="n">
        <v>44980.75069869213</v>
      </c>
      <c r="C2081" s="5" t="inlineStr">
        <is>
          <t>3884 RIBANA RUTH REA RUEDA</t>
        </is>
      </c>
      <c r="D2081" s="7" t="n">
        <v>207715</v>
      </c>
      <c r="E2081" s="8" t="inlineStr">
        <is>
          <t>BISA-100070022</t>
        </is>
      </c>
      <c r="H2081" s="9" t="n">
        <v>8865.6</v>
      </c>
      <c r="I2081" s="5" t="inlineStr">
        <is>
          <t>DEPÓSITO BANCARIO</t>
        </is>
      </c>
      <c r="J2081" s="5" t="inlineStr">
        <is>
          <t>4276 CARLOS MARCELO REQUENA TERAN</t>
        </is>
      </c>
    </row>
    <row r="2082">
      <c r="A2082" s="5" t="inlineStr">
        <is>
          <t>CCAJ-LP02/83/2023</t>
        </is>
      </c>
      <c r="B2082" s="6" t="n">
        <v>44980.75069869213</v>
      </c>
      <c r="C2082" s="5" t="inlineStr">
        <is>
          <t>3884 RIBANA RUTH REA RUEDA</t>
        </is>
      </c>
      <c r="D2082" s="7" t="n">
        <v>207765</v>
      </c>
      <c r="E2082" s="8" t="inlineStr">
        <is>
          <t>BISA-100070022</t>
        </is>
      </c>
      <c r="H2082" s="9" t="n">
        <v>17846.7</v>
      </c>
      <c r="I2082" s="5" t="inlineStr">
        <is>
          <t>DEPÓSITO BANCARIO</t>
        </is>
      </c>
      <c r="J2082" s="5" t="inlineStr">
        <is>
          <t>4276 CARLOS MARCELO REQUENA TERAN</t>
        </is>
      </c>
    </row>
    <row r="2083">
      <c r="A2083" s="5" t="inlineStr">
        <is>
          <t>CCAJ-LP02/83/2023</t>
        </is>
      </c>
      <c r="B2083" s="6" t="n">
        <v>44980.75069869213</v>
      </c>
      <c r="C2083" s="5" t="inlineStr">
        <is>
          <t>3884 RIBANA RUTH REA RUEDA</t>
        </is>
      </c>
      <c r="D2083" s="15" t="n">
        <v>45153200410</v>
      </c>
      <c r="E2083" s="8" t="inlineStr">
        <is>
          <t>BISA-100070022</t>
        </is>
      </c>
      <c r="H2083" s="9" t="n">
        <v>391.88</v>
      </c>
      <c r="I2083" s="5" t="inlineStr">
        <is>
          <t>DEPÓSITO BANCARIO</t>
        </is>
      </c>
      <c r="J2083" s="5" t="inlineStr">
        <is>
          <t>2464 LUIS FERNANDO GUEVARA PECA</t>
        </is>
      </c>
    </row>
    <row r="2084">
      <c r="A2084" s="5" t="inlineStr">
        <is>
          <t>CCAJ-LP02/83/2023</t>
        </is>
      </c>
      <c r="B2084" s="6" t="n">
        <v>44980.75069869213</v>
      </c>
      <c r="C2084" s="5" t="inlineStr">
        <is>
          <t>3884 RIBANA RUTH REA RUEDA</t>
        </is>
      </c>
      <c r="D2084" s="7" t="n">
        <v>142632</v>
      </c>
      <c r="E2084" s="8" t="inlineStr">
        <is>
          <t>BISA-100070022</t>
        </is>
      </c>
      <c r="H2084" s="9" t="n">
        <v>35757.7</v>
      </c>
      <c r="I2084" s="5" t="inlineStr">
        <is>
          <t>DEPÓSITO BANCARIO</t>
        </is>
      </c>
      <c r="J2084" s="8" t="inlineStr">
        <is>
          <t>5103 JOSE LUIS VARGAS SANTOS</t>
        </is>
      </c>
    </row>
    <row r="2085">
      <c r="A2085" s="5" t="inlineStr">
        <is>
          <t>CCAJ-LP02/83/2023</t>
        </is>
      </c>
      <c r="B2085" s="6" t="n">
        <v>44980.75069869213</v>
      </c>
      <c r="C2085" s="5" t="inlineStr">
        <is>
          <t>3884 RIBANA RUTH REA RUEDA</t>
        </is>
      </c>
      <c r="D2085" s="15" t="n">
        <v>45153200135</v>
      </c>
      <c r="E2085" s="8" t="inlineStr">
        <is>
          <t>BISA-100070022</t>
        </is>
      </c>
      <c r="H2085" s="9" t="n">
        <v>310.1</v>
      </c>
      <c r="I2085" s="5" t="inlineStr">
        <is>
          <t>DEPÓSITO BANCARIO</t>
        </is>
      </c>
      <c r="J2085" s="5" t="inlineStr">
        <is>
          <t>2464 LUIS FERNANDO GUEVARA PECA</t>
        </is>
      </c>
    </row>
    <row r="2086">
      <c r="A2086" s="5" t="inlineStr">
        <is>
          <t>CCAJ-LP02/83/2023</t>
        </is>
      </c>
      <c r="B2086" s="6" t="n">
        <v>44980.75069869213</v>
      </c>
      <c r="C2086" s="5" t="inlineStr">
        <is>
          <t>3884 RIBANA RUTH REA RUEDA</t>
        </is>
      </c>
      <c r="D2086" s="15" t="n">
        <v>45173259929</v>
      </c>
      <c r="E2086" s="8" t="inlineStr">
        <is>
          <t>BISA-100070022</t>
        </is>
      </c>
      <c r="H2086" s="9" t="n">
        <v>352.8</v>
      </c>
      <c r="I2086" s="5" t="inlineStr">
        <is>
          <t>DEPÓSITO BANCARIO</t>
        </is>
      </c>
      <c r="J2086" s="5" t="inlineStr">
        <is>
          <t>2464 LUIS FERNANDO GUEVARA PECA</t>
        </is>
      </c>
    </row>
    <row r="2087">
      <c r="A2087" s="11" t="inlineStr">
        <is>
          <t>SAP</t>
        </is>
      </c>
      <c r="B2087" s="3" t="n"/>
      <c r="C2087" s="3" t="n"/>
      <c r="D2087" s="7" t="n"/>
      <c r="E2087" s="8" t="n"/>
      <c r="H2087" s="9" t="n"/>
      <c r="I2087" s="10" t="n"/>
      <c r="J2087" s="8" t="n"/>
    </row>
    <row r="2088">
      <c r="A2088" s="13" t="inlineStr">
        <is>
          <t>FECHA</t>
        </is>
      </c>
      <c r="B2088" s="13" t="inlineStr">
        <is>
          <t>CIERRE DE CAJA</t>
        </is>
      </c>
      <c r="C2088" s="13" t="inlineStr">
        <is>
          <t>IMPORTE</t>
        </is>
      </c>
      <c r="D2088" s="7" t="n"/>
      <c r="E2088" s="8" t="n"/>
      <c r="H2088" s="9" t="n"/>
      <c r="I2088" s="10" t="n"/>
      <c r="J2088" s="8" t="n"/>
    </row>
    <row r="2089">
      <c r="A2089" s="34" t="inlineStr">
        <is>
          <t>TODOS FUERON DEPOSITOS</t>
        </is>
      </c>
      <c r="B2089" s="35" t="n"/>
      <c r="C2089" s="5" t="n"/>
      <c r="D2089" s="7" t="n"/>
      <c r="E2089" s="8" t="n"/>
      <c r="H2089" s="9" t="n"/>
      <c r="I2089" s="10" t="n"/>
      <c r="J2089" s="8" t="n"/>
    </row>
    <row r="2090"/>
    <row r="2091">
      <c r="A2091" s="1" t="inlineStr">
        <is>
          <t>Cierre Caja</t>
        </is>
      </c>
      <c r="B2091" s="2" t="n"/>
      <c r="C2091" s="2" t="n"/>
      <c r="D2091" s="2" t="n"/>
      <c r="E2091" s="2" t="n"/>
      <c r="F2091" s="2" t="n"/>
      <c r="G2091" s="2" t="n"/>
      <c r="H2091" s="2" t="n"/>
      <c r="I2091" s="2" t="n"/>
      <c r="J2091" s="2" t="n"/>
    </row>
    <row r="2092">
      <c r="A2092" s="3" t="inlineStr">
        <is>
          <t>Del 24/02/2023</t>
        </is>
      </c>
      <c r="B2092" s="2" t="n"/>
      <c r="C2092" s="2" t="n"/>
      <c r="D2092" s="2" t="n"/>
      <c r="E2092" s="2" t="n"/>
      <c r="F2092" s="2" t="n"/>
      <c r="G2092" s="2" t="n"/>
      <c r="H2092" s="2" t="n"/>
      <c r="I2092" s="2" t="n"/>
      <c r="J2092" s="2" t="n"/>
    </row>
    <row r="2093">
      <c r="A2093" s="74" t="inlineStr">
        <is>
          <t>Cierre Caja</t>
        </is>
      </c>
      <c r="B2093" s="74" t="inlineStr">
        <is>
          <t>Fecha</t>
        </is>
      </c>
      <c r="C2093" s="74" t="inlineStr">
        <is>
          <t>Cajero</t>
        </is>
      </c>
      <c r="D2093" s="74" t="inlineStr">
        <is>
          <t>Nro Voucher</t>
        </is>
      </c>
      <c r="E2093" s="74" t="inlineStr">
        <is>
          <t>Nro Cuenta</t>
        </is>
      </c>
      <c r="F2093" s="74" t="inlineStr">
        <is>
          <t>Tipo Ingreso</t>
        </is>
      </c>
      <c r="G2093" s="75" t="n"/>
      <c r="H2093" s="76" t="n"/>
      <c r="I2093" s="74" t="inlineStr">
        <is>
          <t>TIPO DE INGRESO</t>
        </is>
      </c>
      <c r="J2093" s="74" t="inlineStr">
        <is>
          <t>Cobrador</t>
        </is>
      </c>
    </row>
    <row r="2094">
      <c r="A2094" s="77" t="n"/>
      <c r="B2094" s="77" t="n"/>
      <c r="C2094" s="77" t="n"/>
      <c r="D2094" s="77" t="n"/>
      <c r="E2094" s="77" t="n"/>
      <c r="F2094" s="4" t="inlineStr">
        <is>
          <t>EFECTIVO</t>
        </is>
      </c>
      <c r="G2094" s="4" t="inlineStr">
        <is>
          <t>CHEQUE</t>
        </is>
      </c>
      <c r="H2094" s="4" t="inlineStr">
        <is>
          <t>TRANSFERENCIA</t>
        </is>
      </c>
      <c r="I2094" s="77" t="n"/>
      <c r="J2094" s="77" t="n"/>
    </row>
    <row r="2095">
      <c r="A2095" s="5" t="inlineStr">
        <is>
          <t>CCAJ-LP02/84/2023</t>
        </is>
      </c>
      <c r="B2095" s="6" t="n">
        <v>44981.50751692129</v>
      </c>
      <c r="C2095" s="5" t="inlineStr">
        <is>
          <t>3884 RIBANA RUTH REA RUEDA</t>
        </is>
      </c>
      <c r="D2095" s="10" t="n"/>
      <c r="E2095" s="8" t="n"/>
      <c r="F2095" s="9" t="n">
        <v>6636.9</v>
      </c>
      <c r="I2095" s="10" t="inlineStr">
        <is>
          <t>EFECTIVO</t>
        </is>
      </c>
      <c r="J2095" s="8" t="inlineStr">
        <is>
          <t>108 GREGORIO RAMIREZ APAZA</t>
        </is>
      </c>
    </row>
    <row r="2096">
      <c r="A2096" s="5" t="inlineStr">
        <is>
          <t>CCAJ-LP02/84/2023</t>
        </is>
      </c>
      <c r="B2096" s="6" t="n">
        <v>44981.50751692129</v>
      </c>
      <c r="C2096" s="5" t="inlineStr">
        <is>
          <t>3884 RIBANA RUTH REA RUEDA</t>
        </is>
      </c>
      <c r="D2096" s="10" t="n"/>
      <c r="E2096" s="8" t="n"/>
      <c r="F2096" s="9" t="n">
        <v>6430.4</v>
      </c>
      <c r="I2096" s="10" t="inlineStr">
        <is>
          <t>EFECTIVO</t>
        </is>
      </c>
      <c r="J2096" s="5" t="inlineStr">
        <is>
          <t>136 OSCAR REYNALDO LIMACHI SURCO</t>
        </is>
      </c>
    </row>
    <row r="2097">
      <c r="A2097" s="5" t="inlineStr">
        <is>
          <t>CCAJ-LP02/84/2023</t>
        </is>
      </c>
      <c r="B2097" s="6" t="n">
        <v>44981.50751692129</v>
      </c>
      <c r="C2097" s="5" t="inlineStr">
        <is>
          <t>3884 RIBANA RUTH REA RUEDA</t>
        </is>
      </c>
      <c r="D2097" s="10" t="n"/>
      <c r="E2097" s="8" t="n"/>
      <c r="F2097" s="9" t="n">
        <v>5585.4</v>
      </c>
      <c r="I2097" s="10" t="inlineStr">
        <is>
          <t>EFECTIVO</t>
        </is>
      </c>
      <c r="J2097" s="5" t="inlineStr">
        <is>
          <t>266 SANTIAGO MACHACA CALCINA</t>
        </is>
      </c>
    </row>
    <row r="2098">
      <c r="A2098" s="5" t="inlineStr">
        <is>
          <t>CCAJ-LP02/84/2023</t>
        </is>
      </c>
      <c r="B2098" s="6" t="n">
        <v>44981.50751692129</v>
      </c>
      <c r="C2098" s="5" t="inlineStr">
        <is>
          <t>3884 RIBANA RUTH REA RUEDA</t>
        </is>
      </c>
      <c r="D2098" s="10" t="n"/>
      <c r="E2098" s="8" t="n"/>
      <c r="F2098" s="9" t="n">
        <v>5430.7</v>
      </c>
      <c r="I2098" s="10" t="inlineStr">
        <is>
          <t>EFECTIVO</t>
        </is>
      </c>
      <c r="J2098" s="8" t="inlineStr">
        <is>
          <t>304 ALFREDO MENDOZA APAZA</t>
        </is>
      </c>
    </row>
    <row r="2099">
      <c r="A2099" s="5" t="inlineStr">
        <is>
          <t>CCAJ-LP02/84/2023</t>
        </is>
      </c>
      <c r="B2099" s="6" t="n">
        <v>44981.50751692129</v>
      </c>
      <c r="C2099" s="5" t="inlineStr">
        <is>
          <t>3884 RIBANA RUTH REA RUEDA</t>
        </is>
      </c>
      <c r="D2099" s="10" t="n"/>
      <c r="E2099" s="8" t="n"/>
      <c r="F2099" s="9" t="n">
        <v>7194.9</v>
      </c>
      <c r="I2099" s="10" t="inlineStr">
        <is>
          <t>EFECTIVO</t>
        </is>
      </c>
      <c r="J2099" s="5" t="inlineStr">
        <is>
          <t>331 CARLOS ALFREDO GUTIERREZ HUANCA</t>
        </is>
      </c>
    </row>
    <row r="2100">
      <c r="A2100" s="5" t="inlineStr">
        <is>
          <t>CCAJ-LP02/84/2023</t>
        </is>
      </c>
      <c r="B2100" s="6" t="n">
        <v>44981.50751692129</v>
      </c>
      <c r="C2100" s="5" t="inlineStr">
        <is>
          <t>3884 RIBANA RUTH REA RUEDA</t>
        </is>
      </c>
      <c r="D2100" s="10" t="n"/>
      <c r="E2100" s="8" t="n"/>
      <c r="F2100" s="9" t="n">
        <v>23671.1</v>
      </c>
      <c r="I2100" s="10" t="inlineStr">
        <is>
          <t>EFECTIVO</t>
        </is>
      </c>
      <c r="J2100" s="5" t="inlineStr">
        <is>
          <t>584 FREDDY FEDERICO FLORES MARIN</t>
        </is>
      </c>
    </row>
    <row r="2101">
      <c r="A2101" s="5" t="inlineStr">
        <is>
          <t>CCAJ-LP02/84/2023</t>
        </is>
      </c>
      <c r="B2101" s="6" t="n">
        <v>44981.50751692129</v>
      </c>
      <c r="C2101" s="5" t="inlineStr">
        <is>
          <t>3884 RIBANA RUTH REA RUEDA</t>
        </is>
      </c>
      <c r="D2101" s="10" t="n"/>
      <c r="E2101" s="8" t="n"/>
      <c r="F2101" s="9" t="n">
        <v>7619.6</v>
      </c>
      <c r="I2101" s="10" t="inlineStr">
        <is>
          <t>EFECTIVO</t>
        </is>
      </c>
      <c r="J2101" s="5" t="inlineStr">
        <is>
          <t>883 FRANKLIN CARDOZO RIVERA</t>
        </is>
      </c>
    </row>
    <row r="2102">
      <c r="A2102" s="5" t="inlineStr">
        <is>
          <t>CCAJ-LP02/84/2023</t>
        </is>
      </c>
      <c r="B2102" s="6" t="n">
        <v>44981.50751692129</v>
      </c>
      <c r="C2102" s="5" t="inlineStr">
        <is>
          <t>3884 RIBANA RUTH REA RUEDA</t>
        </is>
      </c>
      <c r="D2102" s="10" t="n"/>
      <c r="E2102" s="8" t="n"/>
      <c r="F2102" s="9" t="n">
        <v>9020.299999999999</v>
      </c>
      <c r="I2102" s="10" t="inlineStr">
        <is>
          <t>EFECTIVO</t>
        </is>
      </c>
      <c r="J2102" s="5" t="inlineStr">
        <is>
          <t>1116 VLADIMIR FRANZ ATAHUACHI RODRIGUEZ</t>
        </is>
      </c>
    </row>
    <row r="2103">
      <c r="A2103" s="5" t="inlineStr">
        <is>
          <t>CCAJ-LP02/84/2023</t>
        </is>
      </c>
      <c r="B2103" s="6" t="n">
        <v>44981.50751692129</v>
      </c>
      <c r="C2103" s="5" t="inlineStr">
        <is>
          <t>3884 RIBANA RUTH REA RUEDA</t>
        </is>
      </c>
      <c r="D2103" s="10" t="n"/>
      <c r="E2103" s="8" t="n"/>
      <c r="F2103" s="9" t="n">
        <v>10302.5</v>
      </c>
      <c r="I2103" s="10" t="inlineStr">
        <is>
          <t>EFECTIVO</t>
        </is>
      </c>
      <c r="J2103" s="5" t="inlineStr">
        <is>
          <t>1180 JAIME RAMIRO CHACON PAREDES</t>
        </is>
      </c>
    </row>
    <row r="2104">
      <c r="A2104" s="5" t="inlineStr">
        <is>
          <t>CCAJ-LP02/84/2023</t>
        </is>
      </c>
      <c r="B2104" s="6" t="n">
        <v>44981.50751692129</v>
      </c>
      <c r="C2104" s="5" t="inlineStr">
        <is>
          <t>3884 RIBANA RUTH REA RUEDA</t>
        </is>
      </c>
      <c r="D2104" s="10" t="n"/>
      <c r="E2104" s="8" t="n"/>
      <c r="F2104" s="9" t="n">
        <v>15269.4</v>
      </c>
      <c r="I2104" s="10" t="inlineStr">
        <is>
          <t>EFECTIVO</t>
        </is>
      </c>
      <c r="J2104" s="5" t="inlineStr">
        <is>
          <t>3052 JUAN JOSE MACHACA TORREZ</t>
        </is>
      </c>
    </row>
    <row r="2105">
      <c r="A2105" s="5" t="inlineStr">
        <is>
          <t>CCAJ-LP02/84/2023</t>
        </is>
      </c>
      <c r="B2105" s="6" t="n">
        <v>44981.50751692129</v>
      </c>
      <c r="C2105" s="5" t="inlineStr">
        <is>
          <t>3884 RIBANA RUTH REA RUEDA</t>
        </is>
      </c>
      <c r="D2105" s="10" t="n"/>
      <c r="E2105" s="8" t="n"/>
      <c r="F2105" s="9" t="n">
        <v>9244.799999999999</v>
      </c>
      <c r="I2105" s="10" t="inlineStr">
        <is>
          <t>EFECTIVO</t>
        </is>
      </c>
      <c r="J2105" s="5" t="inlineStr">
        <is>
          <t>5092 GERSON VELASCO LP - T01</t>
        </is>
      </c>
    </row>
    <row r="2106">
      <c r="A2106" s="5" t="inlineStr">
        <is>
          <t>CCAJ-LP02/84/2023</t>
        </is>
      </c>
      <c r="B2106" s="6" t="n">
        <v>44981.50751692129</v>
      </c>
      <c r="C2106" s="5" t="inlineStr">
        <is>
          <t>3884 RIBANA RUTH REA RUEDA</t>
        </is>
      </c>
      <c r="D2106" s="10" t="n"/>
      <c r="E2106" s="8" t="n"/>
      <c r="F2106" s="9" t="n">
        <v>17146.7</v>
      </c>
      <c r="I2106" s="10" t="inlineStr">
        <is>
          <t>EFECTIVO</t>
        </is>
      </c>
      <c r="J2106" s="5" t="inlineStr">
        <is>
          <t>5092 GERSON VELASCO LP - T02</t>
        </is>
      </c>
    </row>
    <row r="2107">
      <c r="A2107" s="5" t="inlineStr">
        <is>
          <t>CCAJ-LP02/84/2023</t>
        </is>
      </c>
      <c r="B2107" s="6" t="n">
        <v>44981.50751692129</v>
      </c>
      <c r="C2107" s="5" t="inlineStr">
        <is>
          <t>3884 RIBANA RUTH REA RUEDA</t>
        </is>
      </c>
      <c r="D2107" s="10" t="n"/>
      <c r="E2107" s="8" t="n"/>
      <c r="F2107" s="9" t="n">
        <v>8958.5</v>
      </c>
      <c r="I2107" s="10" t="inlineStr">
        <is>
          <t>EFECTIVO</t>
        </is>
      </c>
      <c r="J2107" s="5" t="inlineStr">
        <is>
          <t>5092 GERSON VELASCO LP - T03</t>
        </is>
      </c>
    </row>
    <row r="2108">
      <c r="A2108" s="5" t="inlineStr">
        <is>
          <t>CCAJ-LP02/84/2023</t>
        </is>
      </c>
      <c r="B2108" s="6" t="n">
        <v>44981.50751692129</v>
      </c>
      <c r="C2108" s="5" t="inlineStr">
        <is>
          <t>3884 RIBANA RUTH REA RUEDA</t>
        </is>
      </c>
      <c r="D2108" s="10" t="n"/>
      <c r="E2108" s="8" t="n"/>
      <c r="F2108" s="9" t="n">
        <v>8098.4</v>
      </c>
      <c r="I2108" s="10" t="inlineStr">
        <is>
          <t>EFECTIVO</t>
        </is>
      </c>
      <c r="J2108" s="5" t="inlineStr">
        <is>
          <t>5092 GERSON VELASCO LP - T04</t>
        </is>
      </c>
    </row>
    <row r="2109">
      <c r="A2109" s="5" t="inlineStr">
        <is>
          <t>CCAJ-LP02/84/2023</t>
        </is>
      </c>
      <c r="B2109" s="6" t="n">
        <v>44981.50751692129</v>
      </c>
      <c r="C2109" s="5" t="inlineStr">
        <is>
          <t>3884 RIBANA RUTH REA RUEDA</t>
        </is>
      </c>
      <c r="D2109" s="10" t="n"/>
      <c r="E2109" s="8" t="n"/>
      <c r="F2109" s="9" t="n">
        <v>5237.2</v>
      </c>
      <c r="I2109" s="10" t="inlineStr">
        <is>
          <t>EFECTIVO</t>
        </is>
      </c>
      <c r="J2109" s="5" t="inlineStr">
        <is>
          <t>5092 GERSON VELASCO LP - T05</t>
        </is>
      </c>
    </row>
    <row r="2110">
      <c r="A2110" s="11" t="inlineStr">
        <is>
          <t>SAP</t>
        </is>
      </c>
      <c r="B2110" s="3" t="n"/>
      <c r="C2110" s="3" t="n"/>
      <c r="D2110" s="7" t="n"/>
      <c r="E2110" s="8" t="n"/>
      <c r="F2110" s="31">
        <f>SUM(F2095:G2109)</f>
        <v/>
      </c>
      <c r="H2110" s="9" t="n"/>
      <c r="I2110" s="10" t="n"/>
      <c r="J2110" s="8" t="n"/>
    </row>
    <row r="2111" ht="15.75" customHeight="1">
      <c r="A2111" s="13" t="inlineStr">
        <is>
          <t>FECHA</t>
        </is>
      </c>
      <c r="B2111" s="13" t="inlineStr">
        <is>
          <t>CIERRE DE CAJA</t>
        </is>
      </c>
      <c r="C2111" s="13" t="inlineStr">
        <is>
          <t>IMPORTE</t>
        </is>
      </c>
      <c r="D2111" s="67" t="inlineStr">
        <is>
          <t>112835225</t>
        </is>
      </c>
      <c r="E2111" s="14" t="n">
        <v>112826015</v>
      </c>
      <c r="H2111" s="9" t="n"/>
      <c r="I2111" s="10" t="n"/>
      <c r="J2111" s="8" t="n"/>
    </row>
    <row r="2112">
      <c r="A2112" s="5" t="n"/>
      <c r="B2112" s="6" t="n"/>
      <c r="C2112" s="5" t="n"/>
      <c r="D2112" s="57" t="inlineStr">
        <is>
          <t>BOOT</t>
        </is>
      </c>
      <c r="E2112" s="8" t="n"/>
      <c r="H2112" s="9" t="n"/>
      <c r="I2112" s="10" t="n"/>
      <c r="J2112" s="8" t="n"/>
    </row>
    <row r="2113">
      <c r="A2113" s="5" t="n"/>
      <c r="B2113" s="6" t="n"/>
      <c r="C2113" s="5" t="n"/>
      <c r="D2113" s="7" t="n"/>
      <c r="E2113" s="8" t="n"/>
      <c r="H2113" s="9" t="n"/>
      <c r="I2113" s="10" t="n"/>
      <c r="J2113" s="8" t="n"/>
    </row>
    <row r="2114">
      <c r="A2114" s="5" t="inlineStr">
        <is>
          <t>CCAJ-LP02/85/2023</t>
        </is>
      </c>
      <c r="B2114" s="6" t="n">
        <v>44981.86677871528</v>
      </c>
      <c r="C2114" s="5" t="inlineStr">
        <is>
          <t>3884 RIBANA RUTH REA RUEDA</t>
        </is>
      </c>
      <c r="D2114" s="15" t="n">
        <v>45163291642</v>
      </c>
      <c r="E2114" s="8" t="inlineStr">
        <is>
          <t>BISA-100070022</t>
        </is>
      </c>
      <c r="H2114" s="9" t="n">
        <v>1932.96</v>
      </c>
      <c r="I2114" s="5" t="inlineStr">
        <is>
          <t>DEPÓSITO BANCARIO</t>
        </is>
      </c>
      <c r="J2114" s="5" t="inlineStr">
        <is>
          <t>2464 LUIS FERNANDO GUEVARA PECA</t>
        </is>
      </c>
    </row>
    <row r="2115">
      <c r="A2115" s="5" t="inlineStr">
        <is>
          <t>CCAJ-LP02/85/2023</t>
        </is>
      </c>
      <c r="B2115" s="6" t="n">
        <v>44981.86677871528</v>
      </c>
      <c r="C2115" s="5" t="inlineStr">
        <is>
          <t>3884 RIBANA RUTH REA RUEDA</t>
        </is>
      </c>
      <c r="D2115" s="15" t="n">
        <v>451632916421</v>
      </c>
      <c r="E2115" s="8" t="inlineStr">
        <is>
          <t>BISA-100070022</t>
        </is>
      </c>
      <c r="H2115" s="9" t="n">
        <v>5148.18</v>
      </c>
      <c r="I2115" s="5" t="inlineStr">
        <is>
          <t>DEPÓSITO BANCARIO</t>
        </is>
      </c>
      <c r="J2115" s="5" t="inlineStr">
        <is>
          <t>2464 LUIS FERNANDO GUEVARA PECA</t>
        </is>
      </c>
    </row>
    <row r="2116">
      <c r="A2116" s="5" t="inlineStr">
        <is>
          <t>CCAJ-LP02/85/2023</t>
        </is>
      </c>
      <c r="B2116" s="6" t="n">
        <v>44981.86677871528</v>
      </c>
      <c r="C2116" s="5" t="inlineStr">
        <is>
          <t>3884 RIBANA RUTH REA RUEDA</t>
        </is>
      </c>
      <c r="D2116" s="15" t="n">
        <v>451632916422</v>
      </c>
      <c r="E2116" s="8" t="inlineStr">
        <is>
          <t>BISA-100070022</t>
        </is>
      </c>
      <c r="H2116" s="9" t="n">
        <v>5537.92</v>
      </c>
      <c r="I2116" s="5" t="inlineStr">
        <is>
          <t>DEPÓSITO BANCARIO</t>
        </is>
      </c>
      <c r="J2116" s="5" t="inlineStr">
        <is>
          <t>2464 LUIS FERNANDO GUEVARA PECA</t>
        </is>
      </c>
    </row>
    <row r="2117">
      <c r="A2117" s="5" t="inlineStr">
        <is>
          <t>CCAJ-LP02/85/2023</t>
        </is>
      </c>
      <c r="B2117" s="6" t="n">
        <v>44981.86677871528</v>
      </c>
      <c r="C2117" s="5" t="inlineStr">
        <is>
          <t>3884 RIBANA RUTH REA RUEDA</t>
        </is>
      </c>
      <c r="D2117" s="15" t="n">
        <v>451632916423</v>
      </c>
      <c r="E2117" s="8" t="inlineStr">
        <is>
          <t>BISA-100070022</t>
        </is>
      </c>
      <c r="H2117" s="9" t="n">
        <v>6652.49</v>
      </c>
      <c r="I2117" s="5" t="inlineStr">
        <is>
          <t>DEPÓSITO BANCARIO</t>
        </is>
      </c>
      <c r="J2117" s="5" t="inlineStr">
        <is>
          <t>2464 LUIS FERNANDO GUEVARA PECA</t>
        </is>
      </c>
    </row>
    <row r="2118">
      <c r="A2118" s="5" t="inlineStr">
        <is>
          <t>CCAJ-LP02/85/2023</t>
        </is>
      </c>
      <c r="B2118" s="6" t="n">
        <v>44981.86677871528</v>
      </c>
      <c r="C2118" s="5" t="inlineStr">
        <is>
          <t>3884 RIBANA RUTH REA RUEDA</t>
        </is>
      </c>
      <c r="D2118" s="15" t="n">
        <v>451632916424</v>
      </c>
      <c r="E2118" s="8" t="inlineStr">
        <is>
          <t>BISA-100070022</t>
        </is>
      </c>
      <c r="H2118" s="9" t="n">
        <v>4346.14</v>
      </c>
      <c r="I2118" s="5" t="inlineStr">
        <is>
          <t>DEPÓSITO BANCARIO</t>
        </is>
      </c>
      <c r="J2118" s="5" t="inlineStr">
        <is>
          <t>2464 LUIS FERNANDO GUEVARA PECA</t>
        </is>
      </c>
    </row>
    <row r="2119">
      <c r="A2119" s="5" t="inlineStr">
        <is>
          <t>CCAJ-LP02/85/2023</t>
        </is>
      </c>
      <c r="B2119" s="6" t="n">
        <v>44981.86677871528</v>
      </c>
      <c r="C2119" s="5" t="inlineStr">
        <is>
          <t>3884 RIBANA RUTH REA RUEDA</t>
        </is>
      </c>
      <c r="D2119" s="15" t="n">
        <v>451632916425</v>
      </c>
      <c r="E2119" s="8" t="inlineStr">
        <is>
          <t>BISA-100070022</t>
        </is>
      </c>
      <c r="H2119" s="9" t="n">
        <v>5736.84</v>
      </c>
      <c r="I2119" s="5" t="inlineStr">
        <is>
          <t>DEPÓSITO BANCARIO</t>
        </is>
      </c>
      <c r="J2119" s="5" t="inlineStr">
        <is>
          <t>2464 LUIS FERNANDO GUEVARA PECA</t>
        </is>
      </c>
    </row>
    <row r="2120">
      <c r="A2120" s="5" t="inlineStr">
        <is>
          <t>CCAJ-LP02/85/2023</t>
        </is>
      </c>
      <c r="B2120" s="6" t="n">
        <v>44981.86677871528</v>
      </c>
      <c r="C2120" s="5" t="inlineStr">
        <is>
          <t>3884 RIBANA RUTH REA RUEDA</t>
        </is>
      </c>
      <c r="D2120" s="15" t="n">
        <v>51317552277</v>
      </c>
      <c r="E2120" s="8" t="inlineStr">
        <is>
          <t>BISA-100070022</t>
        </is>
      </c>
      <c r="H2120" s="9" t="n">
        <v>1272.54</v>
      </c>
      <c r="I2120" s="5" t="inlineStr">
        <is>
          <t>DEPÓSITO BANCARIO</t>
        </is>
      </c>
      <c r="J2120" s="5" t="inlineStr">
        <is>
          <t>4190 JESUS FELCY MENDOZA CAHUANA</t>
        </is>
      </c>
    </row>
    <row r="2121">
      <c r="A2121" s="5" t="inlineStr">
        <is>
          <t>CCAJ-LP02/85/2023</t>
        </is>
      </c>
      <c r="B2121" s="6" t="n">
        <v>44981.86677871528</v>
      </c>
      <c r="C2121" s="5" t="inlineStr">
        <is>
          <t>3884 RIBANA RUTH REA RUEDA</t>
        </is>
      </c>
      <c r="D2121" s="15" t="n">
        <v>451632916426</v>
      </c>
      <c r="E2121" s="8" t="inlineStr">
        <is>
          <t>BISA-100070022</t>
        </is>
      </c>
      <c r="H2121" s="9" t="n">
        <v>6652.92</v>
      </c>
      <c r="I2121" s="5" t="inlineStr">
        <is>
          <t>DEPÓSITO BANCARIO</t>
        </is>
      </c>
      <c r="J2121" s="5" t="inlineStr">
        <is>
          <t>2464 LUIS FERNANDO GUEVARA PECA</t>
        </is>
      </c>
    </row>
    <row r="2122">
      <c r="A2122" s="5" t="inlineStr">
        <is>
          <t>CCAJ-LP02/85/2023</t>
        </is>
      </c>
      <c r="B2122" s="6" t="n">
        <v>44981.86677871528</v>
      </c>
      <c r="C2122" s="5" t="inlineStr">
        <is>
          <t>3884 RIBANA RUTH REA RUEDA</t>
        </is>
      </c>
      <c r="D2122" s="15" t="n">
        <v>451632916427</v>
      </c>
      <c r="E2122" s="8" t="inlineStr">
        <is>
          <t>BISA-100070022</t>
        </is>
      </c>
      <c r="H2122" s="9" t="n">
        <v>4904.66</v>
      </c>
      <c r="I2122" s="5" t="inlineStr">
        <is>
          <t>DEPÓSITO BANCARIO</t>
        </is>
      </c>
      <c r="J2122" s="5" t="inlineStr">
        <is>
          <t>2464 LUIS FERNANDO GUEVARA PECA</t>
        </is>
      </c>
    </row>
    <row r="2123">
      <c r="A2123" s="5" t="inlineStr">
        <is>
          <t>CCAJ-LP02/85/2023</t>
        </is>
      </c>
      <c r="B2123" s="6" t="n">
        <v>44981.86677871528</v>
      </c>
      <c r="C2123" s="5" t="inlineStr">
        <is>
          <t>3884 RIBANA RUTH REA RUEDA</t>
        </is>
      </c>
      <c r="D2123" s="15" t="n">
        <v>51217673021</v>
      </c>
      <c r="E2123" s="8" t="inlineStr">
        <is>
          <t>BISA-100070022</t>
        </is>
      </c>
      <c r="H2123" s="9" t="n">
        <v>320.6</v>
      </c>
      <c r="I2123" s="5" t="inlineStr">
        <is>
          <t>DEPÓSITO BANCARIO</t>
        </is>
      </c>
      <c r="J2123" s="5" t="inlineStr">
        <is>
          <t>2464 LUIS FERNANDO GUEVARA PECA</t>
        </is>
      </c>
    </row>
    <row r="2124">
      <c r="A2124" s="5" t="inlineStr">
        <is>
          <t>CCAJ-LP02/85/2023</t>
        </is>
      </c>
      <c r="B2124" s="6" t="n">
        <v>44981.86677871528</v>
      </c>
      <c r="C2124" s="5" t="inlineStr">
        <is>
          <t>3884 RIBANA RUTH REA RUEDA</t>
        </is>
      </c>
      <c r="D2124" s="15" t="n">
        <v>512176730211</v>
      </c>
      <c r="E2124" s="8" t="inlineStr">
        <is>
          <t>BISA-100070022</t>
        </is>
      </c>
      <c r="H2124" s="9" t="n">
        <v>14716.81</v>
      </c>
      <c r="I2124" s="5" t="inlineStr">
        <is>
          <t>DEPÓSITO BANCARIO</t>
        </is>
      </c>
      <c r="J2124" s="5" t="inlineStr">
        <is>
          <t>2464 LUIS FERNANDO GUEVARA PECA</t>
        </is>
      </c>
    </row>
    <row r="2125">
      <c r="A2125" s="5" t="inlineStr">
        <is>
          <t>CCAJ-LP02/85/2023</t>
        </is>
      </c>
      <c r="B2125" s="6" t="n">
        <v>44981.86677871528</v>
      </c>
      <c r="C2125" s="5" t="inlineStr">
        <is>
          <t>3884 RIBANA RUTH REA RUEDA</t>
        </is>
      </c>
      <c r="D2125" s="15" t="n">
        <v>512176730212</v>
      </c>
      <c r="E2125" s="8" t="inlineStr">
        <is>
          <t>BISA-100070022</t>
        </is>
      </c>
      <c r="H2125" s="9" t="n">
        <v>320.6</v>
      </c>
      <c r="I2125" s="5" t="inlineStr">
        <is>
          <t>DEPÓSITO BANCARIO</t>
        </is>
      </c>
      <c r="J2125" s="5" t="inlineStr">
        <is>
          <t>2464 LUIS FERNANDO GUEVARA PECA</t>
        </is>
      </c>
    </row>
    <row r="2126">
      <c r="A2126" s="5" t="inlineStr">
        <is>
          <t>CCAJ-LP02/85/2023</t>
        </is>
      </c>
      <c r="B2126" s="6" t="n">
        <v>44981.86677871528</v>
      </c>
      <c r="C2126" s="5" t="inlineStr">
        <is>
          <t>3884 RIBANA RUTH REA RUEDA</t>
        </is>
      </c>
      <c r="D2126" s="15" t="n">
        <v>45143566023</v>
      </c>
      <c r="E2126" s="8" t="inlineStr">
        <is>
          <t>BISA-100070022</t>
        </is>
      </c>
      <c r="H2126" s="9" t="n">
        <v>357.5</v>
      </c>
      <c r="I2126" s="5" t="inlineStr">
        <is>
          <t>DEPÓSITO BANCARIO</t>
        </is>
      </c>
      <c r="J2126" s="5" t="inlineStr">
        <is>
          <t>2464 LUIS FERNANDO GUEVARA PECA</t>
        </is>
      </c>
    </row>
    <row r="2127">
      <c r="A2127" s="5" t="inlineStr">
        <is>
          <t>CCAJ-LP02/85/2023</t>
        </is>
      </c>
      <c r="B2127" s="6" t="n">
        <v>44981.86677871528</v>
      </c>
      <c r="C2127" s="5" t="inlineStr">
        <is>
          <t>3884 RIBANA RUTH REA RUEDA</t>
        </is>
      </c>
      <c r="D2127" s="15" t="n">
        <v>45173260771</v>
      </c>
      <c r="E2127" s="8" t="inlineStr">
        <is>
          <t>BISA-100070022</t>
        </is>
      </c>
      <c r="H2127" s="9" t="n">
        <v>150</v>
      </c>
      <c r="I2127" s="5" t="inlineStr">
        <is>
          <t>DEPÓSITO BANCARIO</t>
        </is>
      </c>
      <c r="J2127" s="5" t="inlineStr">
        <is>
          <t>2464 LUIS FERNANDO GUEVARA PECA</t>
        </is>
      </c>
    </row>
    <row r="2128">
      <c r="A2128" s="5" t="inlineStr">
        <is>
          <t>CCAJ-LP02/85/2023</t>
        </is>
      </c>
      <c r="B2128" s="6" t="n">
        <v>44981.86677871528</v>
      </c>
      <c r="C2128" s="5" t="inlineStr">
        <is>
          <t>3884 RIBANA RUTH REA RUEDA</t>
        </is>
      </c>
      <c r="D2128" s="15" t="n">
        <v>51217672937</v>
      </c>
      <c r="E2128" s="8" t="inlineStr">
        <is>
          <t>BISA-100070022</t>
        </is>
      </c>
      <c r="H2128" s="9" t="n">
        <v>111.8</v>
      </c>
      <c r="I2128" s="5" t="inlineStr">
        <is>
          <t>DEPÓSITO BANCARIO</t>
        </is>
      </c>
      <c r="J2128" s="5" t="inlineStr">
        <is>
          <t>2464 LUIS FERNANDO GUEVARA PECA</t>
        </is>
      </c>
    </row>
    <row r="2129">
      <c r="A2129" s="5" t="inlineStr">
        <is>
          <t>CCAJ-LP02/85/2023</t>
        </is>
      </c>
      <c r="B2129" s="6" t="n">
        <v>44981.86677871528</v>
      </c>
      <c r="C2129" s="5" t="inlineStr">
        <is>
          <t>3884 RIBANA RUTH REA RUEDA</t>
        </is>
      </c>
      <c r="D2129" s="7" t="n">
        <v>243353</v>
      </c>
      <c r="E2129" s="8" t="inlineStr">
        <is>
          <t>BISA-100070022</t>
        </is>
      </c>
      <c r="H2129" s="9" t="n">
        <v>2000</v>
      </c>
      <c r="I2129" s="5" t="inlineStr">
        <is>
          <t>DEPÓSITO BANCARIO</t>
        </is>
      </c>
      <c r="J2129" s="8" t="inlineStr">
        <is>
          <t>5103 JOSE LUIS VARGAS SANTOS</t>
        </is>
      </c>
    </row>
    <row r="2130">
      <c r="A2130" s="5" t="inlineStr">
        <is>
          <t>CCAJ-LP02/85/2023</t>
        </is>
      </c>
      <c r="B2130" s="6" t="n">
        <v>44981.86677871528</v>
      </c>
      <c r="C2130" s="5" t="inlineStr">
        <is>
          <t>3884 RIBANA RUTH REA RUEDA</t>
        </is>
      </c>
      <c r="D2130" s="7" t="n">
        <v>243347</v>
      </c>
      <c r="E2130" s="8" t="inlineStr">
        <is>
          <t>BISA-100070022</t>
        </is>
      </c>
      <c r="H2130" s="9" t="n">
        <v>17324.4</v>
      </c>
      <c r="I2130" s="5" t="inlineStr">
        <is>
          <t>DEPÓSITO BANCARIO</t>
        </is>
      </c>
      <c r="J2130" s="8" t="inlineStr">
        <is>
          <t>5103 JOSE LUIS VARGAS SANTOS</t>
        </is>
      </c>
    </row>
    <row r="2131">
      <c r="A2131" s="5" t="inlineStr">
        <is>
          <t>CCAJ-LP02/85/2023</t>
        </is>
      </c>
      <c r="B2131" s="6" t="n">
        <v>44981.86677871528</v>
      </c>
      <c r="C2131" s="5" t="inlineStr">
        <is>
          <t>3884 RIBANA RUTH REA RUEDA</t>
        </is>
      </c>
      <c r="D2131" s="7" t="n">
        <v>458629</v>
      </c>
      <c r="E2131" s="8" t="inlineStr">
        <is>
          <t>BISA-100070022</t>
        </is>
      </c>
      <c r="H2131" s="9" t="n">
        <v>22435</v>
      </c>
      <c r="I2131" s="5" t="inlineStr">
        <is>
          <t>DEPÓSITO BANCARIO</t>
        </is>
      </c>
      <c r="J2131" s="5" t="inlineStr">
        <is>
          <t>4276 CARLOS MARCELO REQUENA TERAN</t>
        </is>
      </c>
    </row>
    <row r="2132">
      <c r="A2132" s="5" t="inlineStr">
        <is>
          <t>CCAJ-LP02/85/2023</t>
        </is>
      </c>
      <c r="B2132" s="6" t="n">
        <v>44981.86677871528</v>
      </c>
      <c r="C2132" s="5" t="inlineStr">
        <is>
          <t>3884 RIBANA RUTH REA RUEDA</t>
        </is>
      </c>
      <c r="D2132" s="15" t="n">
        <v>19080575483</v>
      </c>
      <c r="E2132" s="8" t="inlineStr">
        <is>
          <t>BISA-100070022</t>
        </is>
      </c>
      <c r="H2132" s="9" t="n">
        <v>4936.8</v>
      </c>
      <c r="I2132" s="5" t="inlineStr">
        <is>
          <t>DEPÓSITO BANCARIO</t>
        </is>
      </c>
      <c r="J2132" s="5" t="inlineStr">
        <is>
          <t>4190 JESUS FELCY MENDOZA CAHUANA</t>
        </is>
      </c>
    </row>
    <row r="2133">
      <c r="A2133" s="5" t="inlineStr">
        <is>
          <t>CCAJ-LP02/85/2023</t>
        </is>
      </c>
      <c r="B2133" s="6" t="n">
        <v>44981.86677871528</v>
      </c>
      <c r="C2133" s="5" t="inlineStr">
        <is>
          <t>3884 RIBANA RUTH REA RUEDA</t>
        </is>
      </c>
      <c r="D2133" s="7" t="n">
        <v>458634</v>
      </c>
      <c r="E2133" s="8" t="inlineStr">
        <is>
          <t>BISA-100070022</t>
        </is>
      </c>
      <c r="H2133" s="9" t="n">
        <v>23288.4</v>
      </c>
      <c r="I2133" s="5" t="inlineStr">
        <is>
          <t>DEPÓSITO BANCARIO</t>
        </is>
      </c>
      <c r="J2133" s="5" t="inlineStr">
        <is>
          <t>4190 JESUS FELCY MENDOZA CAHUANA</t>
        </is>
      </c>
    </row>
    <row r="2134">
      <c r="A2134" s="5" t="inlineStr">
        <is>
          <t>CCAJ-LP02/85/2023</t>
        </is>
      </c>
      <c r="B2134" s="6" t="n">
        <v>44981.86677871528</v>
      </c>
      <c r="C2134" s="5" t="inlineStr">
        <is>
          <t>3884 RIBANA RUTH REA RUEDA</t>
        </is>
      </c>
      <c r="D2134" s="7" t="n">
        <v>458631</v>
      </c>
      <c r="E2134" s="8" t="inlineStr">
        <is>
          <t>BISA-100070022</t>
        </is>
      </c>
      <c r="H2134" s="9" t="n">
        <v>5575.32</v>
      </c>
      <c r="I2134" s="5" t="inlineStr">
        <is>
          <t>DEPÓSITO BANCARIO</t>
        </is>
      </c>
      <c r="J2134" s="5" t="inlineStr">
        <is>
          <t>4190 JESUS FELCY MENDOZA CAHUANA</t>
        </is>
      </c>
    </row>
    <row r="2135">
      <c r="A2135" s="5" t="inlineStr">
        <is>
          <t>CCAJ-LP02/85/2023</t>
        </is>
      </c>
      <c r="B2135" s="6" t="n">
        <v>44981.86677871528</v>
      </c>
      <c r="C2135" s="5" t="inlineStr">
        <is>
          <t>3884 RIBANA RUTH REA RUEDA</t>
        </is>
      </c>
      <c r="D2135" s="7" t="n">
        <v>458631</v>
      </c>
      <c r="E2135" s="8" t="inlineStr">
        <is>
          <t>BISA-100070022</t>
        </is>
      </c>
      <c r="H2135" s="9" t="n">
        <v>4800</v>
      </c>
      <c r="I2135" s="5" t="inlineStr">
        <is>
          <t>DEPÓSITO BANCARIO</t>
        </is>
      </c>
      <c r="J2135" s="5" t="inlineStr">
        <is>
          <t>4190 JESUS FELCY MENDOZA CAHUANA</t>
        </is>
      </c>
    </row>
    <row r="2136">
      <c r="A2136" s="5" t="inlineStr">
        <is>
          <t>CCAJ-LP02/85/2023</t>
        </is>
      </c>
      <c r="B2136" s="6" t="n">
        <v>44981.86677871528</v>
      </c>
      <c r="C2136" s="5" t="inlineStr">
        <is>
          <t>3884 RIBANA RUTH REA RUEDA</t>
        </is>
      </c>
      <c r="D2136" s="15" t="n">
        <v>45173260754</v>
      </c>
      <c r="E2136" s="8" t="inlineStr">
        <is>
          <t>BISA-100070022</t>
        </is>
      </c>
      <c r="H2136" s="9" t="n">
        <v>658.95</v>
      </c>
      <c r="I2136" s="5" t="inlineStr">
        <is>
          <t>DEPÓSITO BANCARIO</t>
        </is>
      </c>
      <c r="J2136" s="5" t="inlineStr">
        <is>
          <t>2464 LUIS FERNANDO GUEVARA PECA</t>
        </is>
      </c>
    </row>
    <row r="2137">
      <c r="A2137" s="5" t="inlineStr">
        <is>
          <t>CCAJ-LP02/85/2023</t>
        </is>
      </c>
      <c r="B2137" s="6" t="n">
        <v>44981.86677871528</v>
      </c>
      <c r="C2137" s="5" t="inlineStr">
        <is>
          <t>3884 RIBANA RUTH REA RUEDA</t>
        </is>
      </c>
      <c r="D2137" s="15" t="n">
        <v>45133203174</v>
      </c>
      <c r="E2137" s="8" t="inlineStr">
        <is>
          <t>BISA-100070022</t>
        </is>
      </c>
      <c r="H2137" s="9" t="n">
        <v>256</v>
      </c>
      <c r="I2137" s="5" t="inlineStr">
        <is>
          <t>DEPÓSITO BANCARIO</t>
        </is>
      </c>
      <c r="J2137" s="5" t="inlineStr">
        <is>
          <t>2464 LUIS FERNANDO GUEVARA PECA</t>
        </is>
      </c>
    </row>
    <row r="2138">
      <c r="A2138" s="5" t="inlineStr">
        <is>
          <t>CCAJ-LP02/85/2023</t>
        </is>
      </c>
      <c r="B2138" s="6" t="n">
        <v>44981.86677871528</v>
      </c>
      <c r="C2138" s="5" t="inlineStr">
        <is>
          <t>3884 RIBANA RUTH REA RUEDA</t>
        </is>
      </c>
      <c r="D2138" s="15" t="n">
        <v>45143568840</v>
      </c>
      <c r="E2138" s="8" t="inlineStr">
        <is>
          <t>BISA-100070022</t>
        </is>
      </c>
      <c r="H2138" s="9" t="n">
        <v>1375.8</v>
      </c>
      <c r="I2138" s="5" t="inlineStr">
        <is>
          <t>DEPÓSITO BANCARIO</t>
        </is>
      </c>
      <c r="J2138" s="5" t="inlineStr">
        <is>
          <t>2464 LUIS FERNANDO GUEVARA PECA</t>
        </is>
      </c>
    </row>
    <row r="2139">
      <c r="A2139" s="5" t="inlineStr">
        <is>
          <t>CCAJ-LP02/85/2023</t>
        </is>
      </c>
      <c r="B2139" s="6" t="n">
        <v>44981.86677871528</v>
      </c>
      <c r="C2139" s="5" t="inlineStr">
        <is>
          <t>3884 RIBANA RUTH REA RUEDA</t>
        </is>
      </c>
      <c r="D2139" s="15" t="n">
        <v>45123339732</v>
      </c>
      <c r="E2139" s="8" t="inlineStr">
        <is>
          <t>BISA-100070022</t>
        </is>
      </c>
      <c r="H2139" s="9" t="n">
        <v>2764.5</v>
      </c>
      <c r="I2139" s="5" t="inlineStr">
        <is>
          <t>DEPÓSITO BANCARIO</t>
        </is>
      </c>
      <c r="J2139" s="5" t="inlineStr">
        <is>
          <t>2464 LUIS FERNANDO GUEVARA PECA</t>
        </is>
      </c>
    </row>
    <row r="2140">
      <c r="A2140" s="5" t="inlineStr">
        <is>
          <t>CCAJ-LP02/85/2023</t>
        </is>
      </c>
      <c r="B2140" s="6" t="n">
        <v>44981.86677871528</v>
      </c>
      <c r="C2140" s="5" t="inlineStr">
        <is>
          <t>3884 RIBANA RUTH REA RUEDA</t>
        </is>
      </c>
      <c r="D2140" s="15" t="n">
        <v>19140475865</v>
      </c>
      <c r="E2140" s="8" t="inlineStr">
        <is>
          <t>BISA-100070022</t>
        </is>
      </c>
      <c r="H2140" s="9" t="n">
        <v>782.72</v>
      </c>
      <c r="I2140" s="5" t="inlineStr">
        <is>
          <t>DEPÓSITO BANCARIO</t>
        </is>
      </c>
      <c r="J2140" s="5" t="inlineStr">
        <is>
          <t>2464 LUIS FERNANDO GUEVARA PECA</t>
        </is>
      </c>
    </row>
    <row r="2141">
      <c r="A2141" s="5" t="inlineStr">
        <is>
          <t>CCAJ-LP02/85/2023</t>
        </is>
      </c>
      <c r="B2141" s="6" t="n">
        <v>44981.86677871528</v>
      </c>
      <c r="C2141" s="5" t="inlineStr">
        <is>
          <t>3884 RIBANA RUTH REA RUEDA</t>
        </is>
      </c>
      <c r="D2141" s="15" t="n">
        <v>53712308130</v>
      </c>
      <c r="E2141" s="8" t="inlineStr">
        <is>
          <t>BISA-100070022</t>
        </is>
      </c>
      <c r="H2141" s="9" t="n">
        <v>244.4</v>
      </c>
      <c r="I2141" s="5" t="inlineStr">
        <is>
          <t>DEPÓSITO BANCARIO</t>
        </is>
      </c>
      <c r="J2141" s="5" t="inlineStr">
        <is>
          <t>2464 LUIS FERNANDO GUEVARA PECA</t>
        </is>
      </c>
    </row>
    <row r="2142">
      <c r="A2142" s="5" t="inlineStr">
        <is>
          <t>CCAJ-LP02/85/2023</t>
        </is>
      </c>
      <c r="B2142" s="6" t="n">
        <v>44981.86677871528</v>
      </c>
      <c r="C2142" s="5" t="inlineStr">
        <is>
          <t>3884 RIBANA RUTH REA RUEDA</t>
        </is>
      </c>
      <c r="D2142" s="15" t="n">
        <v>45133204174</v>
      </c>
      <c r="E2142" s="8" t="inlineStr">
        <is>
          <t>BISA-100070022</t>
        </is>
      </c>
      <c r="H2142" s="9" t="n">
        <v>271.12</v>
      </c>
      <c r="I2142" s="5" t="inlineStr">
        <is>
          <t>DEPÓSITO BANCARIO</t>
        </is>
      </c>
      <c r="J2142" s="5" t="inlineStr">
        <is>
          <t>2464 LUIS FERNANDO GUEVARA PECA</t>
        </is>
      </c>
    </row>
    <row r="2143">
      <c r="A2143" s="5" t="inlineStr">
        <is>
          <t>CCAJ-LP02/85/2023</t>
        </is>
      </c>
      <c r="B2143" s="6" t="n">
        <v>44981.86677871528</v>
      </c>
      <c r="C2143" s="5" t="inlineStr">
        <is>
          <t>3884 RIBANA RUTH REA RUEDA</t>
        </is>
      </c>
      <c r="D2143" s="15" t="n">
        <v>51417552044</v>
      </c>
      <c r="E2143" s="8" t="inlineStr">
        <is>
          <t>BISA-100070022</t>
        </is>
      </c>
      <c r="H2143" s="9" t="n">
        <v>1580.79</v>
      </c>
      <c r="I2143" s="5" t="inlineStr">
        <is>
          <t>DEPÓSITO BANCARIO</t>
        </is>
      </c>
      <c r="J2143" s="5" t="inlineStr">
        <is>
          <t>2464 LUIS FERNANDO GUEVARA PECA</t>
        </is>
      </c>
    </row>
    <row r="2144">
      <c r="A2144" s="5" t="inlineStr">
        <is>
          <t>CCAJ-LP02/85/202</t>
        </is>
      </c>
      <c r="B2144" s="6" t="n">
        <v>44981.86677871528</v>
      </c>
      <c r="C2144" s="5" t="inlineStr">
        <is>
          <t>3884 RIBANA RUTH REA RUEDA</t>
        </is>
      </c>
      <c r="D2144" s="7" t="n"/>
      <c r="E2144" s="8" t="n"/>
      <c r="F2144" s="9" t="n">
        <v>19554.3</v>
      </c>
      <c r="I2144" s="10" t="inlineStr">
        <is>
          <t>EFECTIVO</t>
        </is>
      </c>
      <c r="J2144" s="5" t="inlineStr">
        <is>
          <t>584 FREDDY FEDERICO FLORES MARIN</t>
        </is>
      </c>
    </row>
    <row r="2145">
      <c r="A2145" s="5" t="inlineStr">
        <is>
          <t>CCAJ-LP02/85/2023</t>
        </is>
      </c>
      <c r="B2145" s="6" t="n">
        <v>44981.86677871528</v>
      </c>
      <c r="C2145" s="5" t="inlineStr">
        <is>
          <t>3884 RIBANA RUTH REA RUEDA</t>
        </is>
      </c>
      <c r="D2145" s="7" t="n"/>
      <c r="E2145" s="8" t="n"/>
      <c r="F2145" s="9" t="n">
        <v>9877.200000000001</v>
      </c>
      <c r="I2145" s="10" t="inlineStr">
        <is>
          <t>EFECTIVO</t>
        </is>
      </c>
      <c r="J2145" s="8" t="inlineStr">
        <is>
          <t>108 GREGORIO RAMIREZ APAZA</t>
        </is>
      </c>
    </row>
    <row r="2146">
      <c r="A2146" s="5" t="inlineStr">
        <is>
          <t>CCAJ-LP02/85/2023</t>
        </is>
      </c>
      <c r="B2146" s="6" t="n">
        <v>44981.86677871528</v>
      </c>
      <c r="C2146" s="5" t="inlineStr">
        <is>
          <t>3884 RIBANA RUTH REA RUEDA</t>
        </is>
      </c>
      <c r="D2146" s="7" t="n"/>
      <c r="E2146" s="8" t="n"/>
      <c r="F2146" s="9" t="n">
        <v>5109.9</v>
      </c>
      <c r="I2146" s="10" t="inlineStr">
        <is>
          <t>EFECTIVO</t>
        </is>
      </c>
      <c r="J2146" s="5" t="inlineStr">
        <is>
          <t>136 OSCAR REYNALDO LIMACHI SURCO</t>
        </is>
      </c>
    </row>
    <row r="2147">
      <c r="A2147" s="5" t="inlineStr">
        <is>
          <t>CCAJ-LP02/85/2023</t>
        </is>
      </c>
      <c r="B2147" s="6" t="n">
        <v>44981.86677871528</v>
      </c>
      <c r="C2147" s="5" t="inlineStr">
        <is>
          <t>3884 RIBANA RUTH REA RUEDA</t>
        </is>
      </c>
      <c r="D2147" s="7" t="n"/>
      <c r="E2147" s="8" t="n"/>
      <c r="F2147" s="9" t="n">
        <v>14586.8</v>
      </c>
      <c r="I2147" s="10" t="inlineStr">
        <is>
          <t>EFECTIVO</t>
        </is>
      </c>
      <c r="J2147" s="8" t="inlineStr">
        <is>
          <t>304 ALFREDO MENDOZA APAZA</t>
        </is>
      </c>
    </row>
    <row r="2148">
      <c r="A2148" s="5" t="inlineStr">
        <is>
          <t>CCAJ-LP02/85/2023</t>
        </is>
      </c>
      <c r="B2148" s="6" t="n">
        <v>44981.86677871528</v>
      </c>
      <c r="C2148" s="5" t="inlineStr">
        <is>
          <t>3884 RIBANA RUTH REA RUEDA</t>
        </is>
      </c>
      <c r="D2148" s="7" t="n"/>
      <c r="E2148" s="8" t="n"/>
      <c r="F2148" s="9" t="n">
        <v>11698</v>
      </c>
      <c r="I2148" s="10" t="inlineStr">
        <is>
          <t>EFECTIVO</t>
        </is>
      </c>
      <c r="J2148" s="5" t="inlineStr">
        <is>
          <t>331 CARLOS ALFREDO GUTIERREZ HUANCA</t>
        </is>
      </c>
    </row>
    <row r="2149">
      <c r="A2149" s="5" t="inlineStr">
        <is>
          <t>CCAJ-LP02/85/2023</t>
        </is>
      </c>
      <c r="B2149" s="6" t="n">
        <v>44981.86677871528</v>
      </c>
      <c r="C2149" s="5" t="inlineStr">
        <is>
          <t>3884 RIBANA RUTH REA RUEDA</t>
        </is>
      </c>
      <c r="D2149" s="7" t="n"/>
      <c r="E2149" s="8" t="n"/>
      <c r="F2149" s="9" t="n">
        <v>13100.5</v>
      </c>
      <c r="I2149" s="10" t="inlineStr">
        <is>
          <t>EFECTIVO</t>
        </is>
      </c>
      <c r="J2149" s="5" t="inlineStr">
        <is>
          <t>883 FRANKLIN CARDOZO RIVERA</t>
        </is>
      </c>
    </row>
    <row r="2150">
      <c r="A2150" s="5" t="inlineStr">
        <is>
          <t>CCAJ-LP02/85/2023</t>
        </is>
      </c>
      <c r="B2150" s="6" t="n">
        <v>44981.86677871528</v>
      </c>
      <c r="C2150" s="5" t="inlineStr">
        <is>
          <t>3884 RIBANA RUTH REA RUEDA</t>
        </is>
      </c>
      <c r="D2150" s="7" t="n"/>
      <c r="E2150" s="8" t="n"/>
      <c r="F2150" s="9" t="n">
        <v>28343</v>
      </c>
      <c r="I2150" s="10" t="inlineStr">
        <is>
          <t>EFECTIVO</t>
        </is>
      </c>
      <c r="J2150" s="5" t="inlineStr">
        <is>
          <t>1116 VLADIMIR FRANZ ATAHUACHI RODRIGUEZ</t>
        </is>
      </c>
    </row>
    <row r="2151">
      <c r="A2151" s="5" t="inlineStr">
        <is>
          <t>CCAJ-LP02/85/2023</t>
        </is>
      </c>
      <c r="B2151" s="6" t="n">
        <v>44981.86677871528</v>
      </c>
      <c r="C2151" s="5" t="inlineStr">
        <is>
          <t>3884 RIBANA RUTH REA RUEDA</t>
        </is>
      </c>
      <c r="D2151" s="7" t="n"/>
      <c r="E2151" s="8" t="n"/>
      <c r="F2151" s="9" t="n">
        <v>8211.299999999999</v>
      </c>
      <c r="I2151" s="10" t="inlineStr">
        <is>
          <t>EFECTIVO</t>
        </is>
      </c>
      <c r="J2151" s="5" t="inlineStr">
        <is>
          <t>1180 JAIME RAMIRO CHACON PAREDES</t>
        </is>
      </c>
    </row>
    <row r="2152">
      <c r="A2152" s="5" t="inlineStr">
        <is>
          <t>CCAJ-LP02/85/2023</t>
        </is>
      </c>
      <c r="B2152" s="6" t="n">
        <v>44981.86677871528</v>
      </c>
      <c r="C2152" s="5" t="inlineStr">
        <is>
          <t>3884 RIBANA RUTH REA RUEDA</t>
        </is>
      </c>
      <c r="D2152" s="7" t="n"/>
      <c r="E2152" s="8" t="n"/>
      <c r="F2152" s="9" t="n">
        <v>13066.6</v>
      </c>
      <c r="I2152" s="10" t="inlineStr">
        <is>
          <t>EFECTIVO</t>
        </is>
      </c>
      <c r="J2152" s="5" t="inlineStr">
        <is>
          <t>3052 JUAN JOSE MACHACA TORREZ</t>
        </is>
      </c>
    </row>
    <row r="2153">
      <c r="A2153" s="5" t="inlineStr">
        <is>
          <t>CCAJ-LP02/85/2023</t>
        </is>
      </c>
      <c r="B2153" s="6" t="n">
        <v>44981.86677871528</v>
      </c>
      <c r="C2153" s="5" t="inlineStr">
        <is>
          <t>3884 RIBANA RUTH REA RUEDA</t>
        </is>
      </c>
      <c r="D2153" s="7" t="n"/>
      <c r="E2153" s="8" t="n"/>
      <c r="F2153" s="9" t="n">
        <v>13394.6</v>
      </c>
      <c r="I2153" s="10" t="inlineStr">
        <is>
          <t>EFECTIVO</t>
        </is>
      </c>
      <c r="J2153" s="5" t="inlineStr">
        <is>
          <t>5092 GERSON VELASCO LP - T03</t>
        </is>
      </c>
    </row>
    <row r="2154">
      <c r="A2154" s="5" t="inlineStr">
        <is>
          <t>CCAJ-LP02/85/2023</t>
        </is>
      </c>
      <c r="B2154" s="6" t="n">
        <v>44981.86677871528</v>
      </c>
      <c r="C2154" s="5" t="inlineStr">
        <is>
          <t>3884 RIBANA RUTH REA RUEDA</t>
        </is>
      </c>
      <c r="D2154" s="7" t="n"/>
      <c r="E2154" s="8" t="n"/>
      <c r="F2154" s="9" t="n">
        <v>10632.7</v>
      </c>
      <c r="I2154" s="10" t="inlineStr">
        <is>
          <t>EFECTIVO</t>
        </is>
      </c>
      <c r="J2154" s="5" t="inlineStr">
        <is>
          <t>5092 GERSON VELASCO LP - T04</t>
        </is>
      </c>
    </row>
    <row r="2155">
      <c r="A2155" s="5" t="inlineStr">
        <is>
          <t>CCAJ-LP02/85/2023</t>
        </is>
      </c>
      <c r="B2155" s="6" t="n">
        <v>44981.86677871528</v>
      </c>
      <c r="C2155" s="5" t="inlineStr">
        <is>
          <t>3884 RIBANA RUTH REA RUEDA</t>
        </is>
      </c>
      <c r="D2155" s="7" t="n"/>
      <c r="E2155" s="8" t="n"/>
      <c r="F2155" s="9" t="n">
        <v>9832.799999999999</v>
      </c>
      <c r="I2155" s="10" t="inlineStr">
        <is>
          <t>EFECTIVO</t>
        </is>
      </c>
      <c r="J2155" s="5" t="inlineStr">
        <is>
          <t>5092 GERSON VELASCO LP - T05</t>
        </is>
      </c>
    </row>
    <row r="2156">
      <c r="A2156" s="11" t="inlineStr">
        <is>
          <t>SAP</t>
        </is>
      </c>
      <c r="B2156" s="3" t="n"/>
      <c r="C2156" s="3" t="n"/>
      <c r="D2156" s="7" t="n"/>
      <c r="E2156" s="8" t="n"/>
      <c r="F2156" s="31">
        <f>SUM(F2114:G2155)</f>
        <v/>
      </c>
      <c r="H2156" s="9" t="n"/>
      <c r="I2156" s="10" t="n"/>
      <c r="J2156" s="8" t="n"/>
    </row>
    <row r="2157" ht="15.75" customHeight="1">
      <c r="A2157" s="13" t="inlineStr">
        <is>
          <t>FECHA</t>
        </is>
      </c>
      <c r="B2157" s="13" t="inlineStr">
        <is>
          <t>CIERRE DE CAJA</t>
        </is>
      </c>
      <c r="C2157" s="13" t="inlineStr">
        <is>
          <t>IMPORTE</t>
        </is>
      </c>
      <c r="D2157" s="67" t="inlineStr">
        <is>
          <t>112846599</t>
        </is>
      </c>
      <c r="E2157" s="14" t="n">
        <v>112835295</v>
      </c>
      <c r="H2157" s="9" t="n"/>
      <c r="I2157" s="10" t="n"/>
      <c r="J2157" s="8" t="n"/>
    </row>
    <row r="2158">
      <c r="A2158" s="5" t="n"/>
      <c r="B2158" s="6" t="n"/>
      <c r="C2158" s="5" t="n"/>
      <c r="D2158" s="57" t="inlineStr">
        <is>
          <t>BOOT</t>
        </is>
      </c>
      <c r="E2158" s="8" t="n"/>
      <c r="H2158" s="9" t="n"/>
      <c r="I2158" s="10" t="n"/>
      <c r="J2158" s="8" t="n"/>
    </row>
    <row r="2159">
      <c r="A2159" s="5" t="n"/>
      <c r="B2159" s="6" t="n"/>
      <c r="C2159" s="5" t="n"/>
      <c r="D2159" s="7" t="n"/>
      <c r="E2159" s="8" t="n"/>
      <c r="H2159" s="9" t="n"/>
      <c r="I2159" s="10" t="n"/>
      <c r="J2159" s="8" t="n"/>
    </row>
    <row r="2160">
      <c r="A2160" s="1" t="inlineStr">
        <is>
          <t>Cierre Caja</t>
        </is>
      </c>
      <c r="B2160" s="2" t="n"/>
      <c r="C2160" s="2" t="n"/>
      <c r="D2160" s="2" t="n"/>
      <c r="E2160" s="2" t="n"/>
      <c r="F2160" s="2" t="n"/>
      <c r="G2160" s="2" t="n"/>
      <c r="H2160" s="2" t="n"/>
      <c r="I2160" s="2" t="n"/>
      <c r="J2160" s="2" t="n"/>
    </row>
    <row r="2161">
      <c r="A2161" s="3" t="inlineStr">
        <is>
          <t>Del 25/02/2023</t>
        </is>
      </c>
      <c r="B2161" s="2" t="n"/>
      <c r="C2161" s="2" t="n"/>
      <c r="D2161" s="2" t="n"/>
      <c r="E2161" s="2" t="n"/>
      <c r="F2161" s="2" t="n"/>
      <c r="G2161" s="2" t="n"/>
      <c r="H2161" s="2" t="n"/>
      <c r="I2161" s="2" t="n"/>
      <c r="J2161" s="2" t="n"/>
    </row>
    <row r="2162">
      <c r="A2162" s="74" t="inlineStr">
        <is>
          <t>Cierre Caja</t>
        </is>
      </c>
      <c r="B2162" s="74" t="inlineStr">
        <is>
          <t>Fecha</t>
        </is>
      </c>
      <c r="C2162" s="74" t="inlineStr">
        <is>
          <t>Cajero</t>
        </is>
      </c>
      <c r="D2162" s="74" t="inlineStr">
        <is>
          <t>Nro Voucher</t>
        </is>
      </c>
      <c r="E2162" s="74" t="inlineStr">
        <is>
          <t>Nro Cuenta</t>
        </is>
      </c>
      <c r="F2162" s="74" t="inlineStr">
        <is>
          <t>Tipo Ingreso</t>
        </is>
      </c>
      <c r="G2162" s="75" t="n"/>
      <c r="H2162" s="76" t="n"/>
      <c r="I2162" s="74" t="inlineStr">
        <is>
          <t>TIPO DE INGRESO</t>
        </is>
      </c>
      <c r="J2162" s="74" t="inlineStr">
        <is>
          <t>Cobrador</t>
        </is>
      </c>
    </row>
    <row r="2163">
      <c r="A2163" s="77" t="n"/>
      <c r="B2163" s="77" t="n"/>
      <c r="C2163" s="77" t="n"/>
      <c r="D2163" s="77" t="n"/>
      <c r="E2163" s="77" t="n"/>
      <c r="F2163" s="4" t="inlineStr">
        <is>
          <t>EFECTIVO</t>
        </is>
      </c>
      <c r="G2163" s="4" t="inlineStr">
        <is>
          <t>CHEQUE</t>
        </is>
      </c>
      <c r="H2163" s="4" t="inlineStr">
        <is>
          <t>TRANSFERENCIA</t>
        </is>
      </c>
      <c r="I2163" s="77" t="n"/>
      <c r="J2163" s="77" t="n"/>
    </row>
    <row r="2164">
      <c r="A2164" s="5" t="inlineStr">
        <is>
          <t>CCAJ-LP02/86/2023</t>
        </is>
      </c>
      <c r="B2164" s="6" t="n">
        <v>44982.64256780093</v>
      </c>
      <c r="C2164" s="5" t="inlineStr">
        <is>
          <t>3884 RIBANA RUTH REA RUEDA</t>
        </is>
      </c>
      <c r="D2164" s="7" t="n">
        <v>451435681242</v>
      </c>
      <c r="E2164" s="8" t="inlineStr">
        <is>
          <t>BISA-100070022</t>
        </is>
      </c>
      <c r="H2164" s="9" t="n">
        <v>8775.84</v>
      </c>
      <c r="I2164" s="5" t="inlineStr">
        <is>
          <t>DEPÓSITO BANCARIO</t>
        </is>
      </c>
      <c r="J2164" s="5" t="inlineStr">
        <is>
          <t>2464 LUIS FERNANDO GUEVARA PECA</t>
        </is>
      </c>
    </row>
    <row r="2165">
      <c r="A2165" s="5" t="inlineStr">
        <is>
          <t>CCAJ-LP02/86/2023</t>
        </is>
      </c>
      <c r="B2165" s="6" t="n">
        <v>44982.64256780093</v>
      </c>
      <c r="C2165" s="5" t="inlineStr">
        <is>
          <t>3884 RIBANA RUTH REA RUEDA</t>
        </is>
      </c>
      <c r="D2165" s="15" t="n">
        <v>45133205278</v>
      </c>
      <c r="E2165" s="8" t="inlineStr">
        <is>
          <t>BISA-100070022</t>
        </is>
      </c>
      <c r="H2165" s="9" t="n">
        <v>680.1</v>
      </c>
      <c r="I2165" s="5" t="inlineStr">
        <is>
          <t>DEPÓSITO BANCARIO</t>
        </is>
      </c>
      <c r="J2165" s="5" t="inlineStr">
        <is>
          <t>2464 LUIS FERNANDO GUEVARA PECA</t>
        </is>
      </c>
    </row>
    <row r="2166">
      <c r="A2166" s="5" t="inlineStr">
        <is>
          <t>CCAJ-LP02/86/2023</t>
        </is>
      </c>
      <c r="B2166" s="6" t="n">
        <v>44982.64256780093</v>
      </c>
      <c r="C2166" s="5" t="inlineStr">
        <is>
          <t>3884 RIBANA RUTH REA RUEDA</t>
        </is>
      </c>
      <c r="D2166" s="15" t="n">
        <v>451332052781</v>
      </c>
      <c r="E2166" s="8" t="inlineStr">
        <is>
          <t>BISA-100070022</t>
        </is>
      </c>
      <c r="H2166" s="9" t="n">
        <v>3077.5</v>
      </c>
      <c r="I2166" s="5" t="inlineStr">
        <is>
          <t>DEPÓSITO BANCARIO</t>
        </is>
      </c>
      <c r="J2166" s="5" t="inlineStr">
        <is>
          <t>2464 LUIS FERNANDO GUEVARA PECA</t>
        </is>
      </c>
    </row>
    <row r="2167">
      <c r="A2167" s="5" t="inlineStr">
        <is>
          <t>CCAJ-LP02/86/2023</t>
        </is>
      </c>
      <c r="B2167" s="6" t="n">
        <v>44982.64256780093</v>
      </c>
      <c r="C2167" s="5" t="inlineStr">
        <is>
          <t>3884 RIBANA RUTH REA RUEDA</t>
        </is>
      </c>
      <c r="D2167" s="15" t="n">
        <v>451332052782</v>
      </c>
      <c r="E2167" s="8" t="inlineStr">
        <is>
          <t>BISA-100070022</t>
        </is>
      </c>
      <c r="H2167" s="9" t="n">
        <v>2206.39</v>
      </c>
      <c r="I2167" s="5" t="inlineStr">
        <is>
          <t>DEPÓSITO BANCARIO</t>
        </is>
      </c>
      <c r="J2167" s="5" t="inlineStr">
        <is>
          <t>2464 LUIS FERNANDO GUEVARA PECA</t>
        </is>
      </c>
    </row>
    <row r="2168">
      <c r="A2168" s="5" t="inlineStr">
        <is>
          <t>CCAJ-LP02/86/2023</t>
        </is>
      </c>
      <c r="B2168" s="6" t="n">
        <v>44982.64256780093</v>
      </c>
      <c r="C2168" s="5" t="inlineStr">
        <is>
          <t>3884 RIBANA RUTH REA RUEDA</t>
        </is>
      </c>
      <c r="D2168" s="15" t="n">
        <v>451332052783</v>
      </c>
      <c r="E2168" s="8" t="inlineStr">
        <is>
          <t>BISA-100070022</t>
        </is>
      </c>
      <c r="H2168" s="9" t="n">
        <v>5350.25</v>
      </c>
      <c r="I2168" s="5" t="inlineStr">
        <is>
          <t>DEPÓSITO BANCARIO</t>
        </is>
      </c>
      <c r="J2168" s="5" t="inlineStr">
        <is>
          <t>2464 LUIS FERNANDO GUEVARA PECA</t>
        </is>
      </c>
    </row>
    <row r="2169">
      <c r="A2169" s="5" t="inlineStr">
        <is>
          <t>CCAJ-LP02/86/2023</t>
        </is>
      </c>
      <c r="B2169" s="6" t="n">
        <v>44982.64256780093</v>
      </c>
      <c r="C2169" s="5" t="inlineStr">
        <is>
          <t>3884 RIBANA RUTH REA RUEDA</t>
        </is>
      </c>
      <c r="D2169" s="15" t="n">
        <v>45133205278</v>
      </c>
      <c r="E2169" s="8" t="inlineStr">
        <is>
          <t>BISA-100070022</t>
        </is>
      </c>
      <c r="H2169" s="9" t="n">
        <v>2621.35</v>
      </c>
      <c r="I2169" s="5" t="inlineStr">
        <is>
          <t>DEPÓSITO BANCARIO</t>
        </is>
      </c>
      <c r="J2169" s="5" t="inlineStr">
        <is>
          <t>2464 LUIS FERNANDO GUEVARA PECA</t>
        </is>
      </c>
    </row>
    <row r="2170">
      <c r="A2170" s="5" t="inlineStr">
        <is>
          <t>CCAJ-LP02/86/2023</t>
        </is>
      </c>
      <c r="B2170" s="6" t="n">
        <v>44982.64256780093</v>
      </c>
      <c r="C2170" s="5" t="inlineStr">
        <is>
          <t>3884 RIBANA RUTH REA RUEDA</t>
        </is>
      </c>
      <c r="D2170" s="15" t="n">
        <v>451332052784</v>
      </c>
      <c r="E2170" s="8" t="inlineStr">
        <is>
          <t>BISA-100070022</t>
        </is>
      </c>
      <c r="H2170" s="9" t="n">
        <v>2747.79</v>
      </c>
      <c r="I2170" s="5" t="inlineStr">
        <is>
          <t>DEPÓSITO BANCARIO</t>
        </is>
      </c>
      <c r="J2170" s="5" t="inlineStr">
        <is>
          <t>2464 LUIS FERNANDO GUEVARA PECA</t>
        </is>
      </c>
    </row>
    <row r="2171">
      <c r="A2171" s="5" t="inlineStr">
        <is>
          <t>CCAJ-LP02/86/2023</t>
        </is>
      </c>
      <c r="B2171" s="6" t="n">
        <v>44982.64256780093</v>
      </c>
      <c r="C2171" s="5" t="inlineStr">
        <is>
          <t>3884 RIBANA RUTH REA RUEDA</t>
        </is>
      </c>
      <c r="D2171" s="15" t="n">
        <v>451332052785</v>
      </c>
      <c r="E2171" s="8" t="inlineStr">
        <is>
          <t>BISA-100070022</t>
        </is>
      </c>
      <c r="H2171" s="9" t="n">
        <v>4018.98</v>
      </c>
      <c r="I2171" s="5" t="inlineStr">
        <is>
          <t>DEPÓSITO BANCARIO</t>
        </is>
      </c>
      <c r="J2171" s="5" t="inlineStr">
        <is>
          <t>2464 LUIS FERNANDO GUEVARA PECA</t>
        </is>
      </c>
    </row>
    <row r="2172">
      <c r="A2172" s="5" t="inlineStr">
        <is>
          <t>CCAJ-LP02/86/2023</t>
        </is>
      </c>
      <c r="B2172" s="6" t="n">
        <v>44982.64256780093</v>
      </c>
      <c r="C2172" s="5" t="inlineStr">
        <is>
          <t>3884 RIBANA RUTH REA RUEDA</t>
        </is>
      </c>
      <c r="D2172" s="15" t="n">
        <v>451332052786</v>
      </c>
      <c r="E2172" s="8" t="inlineStr">
        <is>
          <t>BISA-100070022</t>
        </is>
      </c>
      <c r="H2172" s="9" t="n">
        <v>3511.4</v>
      </c>
      <c r="I2172" s="5" t="inlineStr">
        <is>
          <t>DEPÓSITO BANCARIO</t>
        </is>
      </c>
      <c r="J2172" s="5" t="inlineStr">
        <is>
          <t>2464 LUIS FERNANDO GUEVARA PECA</t>
        </is>
      </c>
    </row>
    <row r="2173">
      <c r="A2173" s="5" t="inlineStr">
        <is>
          <t>CCAJ-LP02/86/2023</t>
        </is>
      </c>
      <c r="B2173" s="6" t="n">
        <v>44982.64256780093</v>
      </c>
      <c r="C2173" s="5" t="inlineStr">
        <is>
          <t>3884 RIBANA RUTH REA RUEDA</t>
        </is>
      </c>
      <c r="D2173" s="15" t="n">
        <v>45123339580</v>
      </c>
      <c r="E2173" s="8" t="inlineStr">
        <is>
          <t>BISA-100070022</t>
        </is>
      </c>
      <c r="H2173" s="9" t="n">
        <v>1131.88</v>
      </c>
      <c r="I2173" s="5" t="inlineStr">
        <is>
          <t>DEPÓSITO BANCARIO</t>
        </is>
      </c>
      <c r="J2173" s="5" t="inlineStr">
        <is>
          <t>2464 LUIS FERNANDO GUEVARA PECA</t>
        </is>
      </c>
    </row>
    <row r="2174">
      <c r="A2174" s="5" t="inlineStr">
        <is>
          <t>CCAJ-LP02/86/2023</t>
        </is>
      </c>
      <c r="B2174" s="6" t="n">
        <v>44982.64256780093</v>
      </c>
      <c r="C2174" s="5" t="inlineStr">
        <is>
          <t>3884 RIBANA RUTH REA RUEDA</t>
        </is>
      </c>
      <c r="D2174" s="15" t="n">
        <v>451233395801</v>
      </c>
      <c r="E2174" s="8" t="inlineStr">
        <is>
          <t>BISA-100070022</t>
        </is>
      </c>
      <c r="H2174" s="9" t="n">
        <v>4875.77</v>
      </c>
      <c r="I2174" s="5" t="inlineStr">
        <is>
          <t>DEPÓSITO BANCARIO</t>
        </is>
      </c>
      <c r="J2174" s="5" t="inlineStr">
        <is>
          <t>2464 LUIS FERNANDO GUEVARA PECA</t>
        </is>
      </c>
    </row>
    <row r="2175">
      <c r="A2175" s="5" t="inlineStr">
        <is>
          <t>CCAJ-LP02/86/2023</t>
        </is>
      </c>
      <c r="B2175" s="6" t="n">
        <v>44982.64256780093</v>
      </c>
      <c r="C2175" s="5" t="inlineStr">
        <is>
          <t>3884 RIBANA RUTH REA RUEDA</t>
        </is>
      </c>
      <c r="D2175" s="15" t="n">
        <v>451233395802</v>
      </c>
      <c r="E2175" s="8" t="inlineStr">
        <is>
          <t>BISA-100070022</t>
        </is>
      </c>
      <c r="H2175" s="9" t="n">
        <v>3679.8</v>
      </c>
      <c r="I2175" s="5" t="inlineStr">
        <is>
          <t>DEPÓSITO BANCARIO</t>
        </is>
      </c>
      <c r="J2175" s="5" t="inlineStr">
        <is>
          <t>2464 LUIS FERNANDO GUEVARA PECA</t>
        </is>
      </c>
    </row>
    <row r="2176">
      <c r="A2176" s="5" t="inlineStr">
        <is>
          <t>CCAJ-LP02/86/2023</t>
        </is>
      </c>
      <c r="B2176" s="6" t="n">
        <v>44982.64256780093</v>
      </c>
      <c r="C2176" s="5" t="inlineStr">
        <is>
          <t>3884 RIBANA RUTH REA RUEDA</t>
        </is>
      </c>
      <c r="D2176" s="15" t="n">
        <v>451233395803</v>
      </c>
      <c r="E2176" s="8" t="inlineStr">
        <is>
          <t>BISA-100070022</t>
        </is>
      </c>
      <c r="H2176" s="9" t="n">
        <v>3465.32</v>
      </c>
      <c r="I2176" s="5" t="inlineStr">
        <is>
          <t>DEPÓSITO BANCARIO</t>
        </is>
      </c>
      <c r="J2176" s="5" t="inlineStr">
        <is>
          <t>2464 LUIS FERNANDO GUEVARA PECA</t>
        </is>
      </c>
    </row>
    <row r="2177">
      <c r="A2177" s="5" t="inlineStr">
        <is>
          <t>CCAJ-LP02/86/2023</t>
        </is>
      </c>
      <c r="B2177" s="6" t="n">
        <v>44982.64256780093</v>
      </c>
      <c r="C2177" s="5" t="inlineStr">
        <is>
          <t>3884 RIBANA RUTH REA RUEDA</t>
        </is>
      </c>
      <c r="D2177" s="15" t="n">
        <v>451233395804</v>
      </c>
      <c r="E2177" s="8" t="inlineStr">
        <is>
          <t>BISA-100070022</t>
        </is>
      </c>
      <c r="H2177" s="9" t="n">
        <v>3398.22</v>
      </c>
      <c r="I2177" s="5" t="inlineStr">
        <is>
          <t>DEPÓSITO BANCARIO</t>
        </is>
      </c>
      <c r="J2177" s="5" t="inlineStr">
        <is>
          <t>2464 LUIS FERNANDO GUEVARA PECA</t>
        </is>
      </c>
    </row>
    <row r="2178">
      <c r="A2178" s="5" t="inlineStr">
        <is>
          <t>CCAJ-LP02/86/2023</t>
        </is>
      </c>
      <c r="B2178" s="6" t="n">
        <v>44982.64256780093</v>
      </c>
      <c r="C2178" s="5" t="inlineStr">
        <is>
          <t>3884 RIBANA RUTH REA RUEDA</t>
        </is>
      </c>
      <c r="D2178" s="15" t="n">
        <v>451233395805</v>
      </c>
      <c r="E2178" s="8" t="inlineStr">
        <is>
          <t>BISA-100070022</t>
        </is>
      </c>
      <c r="H2178" s="9" t="n">
        <v>5309.3</v>
      </c>
      <c r="I2178" s="5" t="inlineStr">
        <is>
          <t>DEPÓSITO BANCARIO</t>
        </is>
      </c>
      <c r="J2178" s="5" t="inlineStr">
        <is>
          <t>2464 LUIS FERNANDO GUEVARA PECA</t>
        </is>
      </c>
    </row>
    <row r="2179">
      <c r="A2179" s="5" t="inlineStr">
        <is>
          <t>CCAJ-LP02/86/2023</t>
        </is>
      </c>
      <c r="B2179" s="6" t="n">
        <v>44982.64256780093</v>
      </c>
      <c r="C2179" s="5" t="inlineStr">
        <is>
          <t>3884 RIBANA RUTH REA RUEDA</t>
        </is>
      </c>
      <c r="D2179" s="15" t="n">
        <v>451233395806</v>
      </c>
      <c r="E2179" s="8" t="inlineStr">
        <is>
          <t>BISA-100070022</t>
        </is>
      </c>
      <c r="H2179" s="9" t="n">
        <v>8039.96</v>
      </c>
      <c r="I2179" s="5" t="inlineStr">
        <is>
          <t>DEPÓSITO BANCARIO</t>
        </is>
      </c>
      <c r="J2179" s="5" t="inlineStr">
        <is>
          <t>2464 LUIS FERNANDO GUEVARA PECA</t>
        </is>
      </c>
    </row>
    <row r="2180">
      <c r="A2180" s="5" t="inlineStr">
        <is>
          <t>CCAJ-LP02/86/2023</t>
        </is>
      </c>
      <c r="B2180" s="6" t="n">
        <v>44982.64256780093</v>
      </c>
      <c r="C2180" s="5" t="inlineStr">
        <is>
          <t>3884 RIBANA RUTH REA RUEDA</t>
        </is>
      </c>
      <c r="D2180" s="15" t="n">
        <v>451233395807</v>
      </c>
      <c r="E2180" s="8" t="inlineStr">
        <is>
          <t>BISA-100070022</t>
        </is>
      </c>
      <c r="H2180" s="9" t="n">
        <v>4009.54</v>
      </c>
      <c r="I2180" s="5" t="inlineStr">
        <is>
          <t>DEPÓSITO BANCARIO</t>
        </is>
      </c>
      <c r="J2180" s="5" t="inlineStr">
        <is>
          <t>2464 LUIS FERNANDO GUEVARA PECA</t>
        </is>
      </c>
    </row>
    <row r="2181">
      <c r="A2181" s="5" t="inlineStr">
        <is>
          <t>CCAJ-LP02/86/2023</t>
        </is>
      </c>
      <c r="B2181" s="6" t="n">
        <v>44982.64256780093</v>
      </c>
      <c r="C2181" s="5" t="inlineStr">
        <is>
          <t>3884 RIBANA RUTH REA RUEDA</t>
        </is>
      </c>
      <c r="D2181" s="15" t="n">
        <v>45143570202</v>
      </c>
      <c r="E2181" s="8" t="inlineStr">
        <is>
          <t>BISA-100070022</t>
        </is>
      </c>
      <c r="H2181" s="9" t="n">
        <v>507.31</v>
      </c>
      <c r="I2181" s="5" t="inlineStr">
        <is>
          <t>DEPÓSITO BANCARIO</t>
        </is>
      </c>
      <c r="J2181" s="5" t="inlineStr">
        <is>
          <t>4190 JESUS FELCY MENDOZA CAHUANA</t>
        </is>
      </c>
    </row>
    <row r="2182">
      <c r="A2182" s="5" t="inlineStr">
        <is>
          <t>CCAJ-LP02/86/2023</t>
        </is>
      </c>
      <c r="B2182" s="6" t="n">
        <v>44982.64256780093</v>
      </c>
      <c r="C2182" s="5" t="inlineStr">
        <is>
          <t>3884 RIBANA RUTH REA RUEDA</t>
        </is>
      </c>
      <c r="D2182" s="15" t="n">
        <v>45143568124</v>
      </c>
      <c r="E2182" s="8" t="inlineStr">
        <is>
          <t>BISA-100070022</t>
        </is>
      </c>
      <c r="H2182" s="9" t="n">
        <v>3602.16</v>
      </c>
      <c r="I2182" s="5" t="inlineStr">
        <is>
          <t>DEPÓSITO BANCARIO</t>
        </is>
      </c>
      <c r="J2182" s="5" t="inlineStr">
        <is>
          <t>2464 LUIS FERNANDO GUEVARA PECA</t>
        </is>
      </c>
    </row>
    <row r="2183">
      <c r="A2183" s="5" t="inlineStr">
        <is>
          <t>CCAJ-LP02/86/2023</t>
        </is>
      </c>
      <c r="B2183" s="6" t="n">
        <v>44982.64256780093</v>
      </c>
      <c r="C2183" s="5" t="inlineStr">
        <is>
          <t>3884 RIBANA RUTH REA RUEDA</t>
        </is>
      </c>
      <c r="D2183" s="15" t="n">
        <v>451435681241</v>
      </c>
      <c r="E2183" s="8" t="inlineStr">
        <is>
          <t>BISA-100070022</t>
        </is>
      </c>
      <c r="H2183" s="9" t="n">
        <v>3122.4</v>
      </c>
      <c r="I2183" s="5" t="inlineStr">
        <is>
          <t>DEPÓSITO BANCARIO</t>
        </is>
      </c>
      <c r="J2183" s="5" t="inlineStr">
        <is>
          <t>2464 LUIS FERNANDO GUEVARA PECA</t>
        </is>
      </c>
    </row>
    <row r="2184">
      <c r="A2184" s="5" t="inlineStr">
        <is>
          <t>CCAJ-LP02/86/2023</t>
        </is>
      </c>
      <c r="B2184" s="6" t="n">
        <v>44982.64256780093</v>
      </c>
      <c r="C2184" s="5" t="inlineStr">
        <is>
          <t>3884 RIBANA RUTH REA RUEDA</t>
        </is>
      </c>
      <c r="D2184" s="15" t="n">
        <v>451435681243</v>
      </c>
      <c r="E2184" s="8" t="inlineStr">
        <is>
          <t>BISA-100070022</t>
        </is>
      </c>
      <c r="H2184" s="9" t="n">
        <v>9142.690000000001</v>
      </c>
      <c r="I2184" s="5" t="inlineStr">
        <is>
          <t>DEPÓSITO BANCARIO</t>
        </is>
      </c>
      <c r="J2184" s="5" t="inlineStr">
        <is>
          <t>2464 LUIS FERNANDO GUEVARA PECA</t>
        </is>
      </c>
    </row>
    <row r="2185">
      <c r="A2185" s="5" t="inlineStr">
        <is>
          <t>CCAJ-LP02/86/2023</t>
        </is>
      </c>
      <c r="B2185" s="6" t="n">
        <v>44982.64256780093</v>
      </c>
      <c r="C2185" s="5" t="inlineStr">
        <is>
          <t>3884 RIBANA RUTH REA RUEDA</t>
        </is>
      </c>
      <c r="D2185" s="15" t="n">
        <v>451435681244</v>
      </c>
      <c r="E2185" s="8" t="inlineStr">
        <is>
          <t>BISA-100070022</t>
        </is>
      </c>
      <c r="H2185" s="9" t="n">
        <v>8412.129999999999</v>
      </c>
      <c r="I2185" s="5" t="inlineStr">
        <is>
          <t>DEPÓSITO BANCARIO</t>
        </is>
      </c>
      <c r="J2185" s="5" t="inlineStr">
        <is>
          <t>2464 LUIS FERNANDO GUEVARA PECA</t>
        </is>
      </c>
    </row>
    <row r="2186">
      <c r="A2186" s="5" t="inlineStr">
        <is>
          <t>CCAJ-LP02/86/2023</t>
        </is>
      </c>
      <c r="B2186" s="6" t="n">
        <v>44982.64256780093</v>
      </c>
      <c r="C2186" s="5" t="inlineStr">
        <is>
          <t>3884 RIBANA RUTH REA RUEDA</t>
        </is>
      </c>
      <c r="D2186" s="15" t="n">
        <v>451435681245</v>
      </c>
      <c r="E2186" s="8" t="inlineStr">
        <is>
          <t>BISA-100070022</t>
        </is>
      </c>
      <c r="H2186" s="9" t="n">
        <v>10520.98</v>
      </c>
      <c r="I2186" s="5" t="inlineStr">
        <is>
          <t>DEPÓSITO BANCARIO</t>
        </is>
      </c>
      <c r="J2186" s="5" t="inlineStr">
        <is>
          <t>2464 LUIS FERNANDO GUEVARA PECA</t>
        </is>
      </c>
    </row>
    <row r="2187">
      <c r="A2187" s="5" t="inlineStr">
        <is>
          <t>CCAJ-LP02/86/2023</t>
        </is>
      </c>
      <c r="B2187" s="6" t="n">
        <v>44982.64256780093</v>
      </c>
      <c r="C2187" s="5" t="inlineStr">
        <is>
          <t>3884 RIBANA RUTH REA RUEDA</t>
        </is>
      </c>
      <c r="D2187" s="15" t="n">
        <v>451435681246</v>
      </c>
      <c r="E2187" s="8" t="inlineStr">
        <is>
          <t>BISA-100070022</t>
        </is>
      </c>
      <c r="H2187" s="9" t="n">
        <v>9621.92</v>
      </c>
      <c r="I2187" s="5" t="inlineStr">
        <is>
          <t>DEPÓSITO BANCARIO</t>
        </is>
      </c>
      <c r="J2187" s="5" t="inlineStr">
        <is>
          <t>2464 LUIS FERNANDO GUEVARA PECA</t>
        </is>
      </c>
    </row>
    <row r="2188">
      <c r="A2188" s="5" t="inlineStr">
        <is>
          <t>CCAJ-LP02/86/2023</t>
        </is>
      </c>
      <c r="B2188" s="6" t="n">
        <v>44982.64256780093</v>
      </c>
      <c r="C2188" s="5" t="inlineStr">
        <is>
          <t>3884 RIBANA RUTH REA RUEDA</t>
        </is>
      </c>
      <c r="D2188" s="15" t="n">
        <v>451435681247</v>
      </c>
      <c r="E2188" s="8" t="inlineStr">
        <is>
          <t>BISA-100070022</t>
        </is>
      </c>
      <c r="H2188" s="9" t="n">
        <v>7808.86</v>
      </c>
      <c r="I2188" s="5" t="inlineStr">
        <is>
          <t>DEPÓSITO BANCARIO</t>
        </is>
      </c>
      <c r="J2188" s="5" t="inlineStr">
        <is>
          <t>2464 LUIS FERNANDO GUEVARA PECA</t>
        </is>
      </c>
    </row>
    <row r="2189">
      <c r="A2189" s="5" t="inlineStr">
        <is>
          <t>CCAJ-LP02/86/2023</t>
        </is>
      </c>
      <c r="B2189" s="6" t="n">
        <v>44982.64256780093</v>
      </c>
      <c r="C2189" s="5" t="inlineStr">
        <is>
          <t>3884 RIBANA RUTH REA RUEDA</t>
        </is>
      </c>
      <c r="D2189" s="15" t="n">
        <v>45133205282</v>
      </c>
      <c r="E2189" s="8" t="inlineStr">
        <is>
          <t>BISA-100070022</t>
        </is>
      </c>
      <c r="H2189" s="9" t="n">
        <v>4476.41</v>
      </c>
      <c r="I2189" s="5" t="inlineStr">
        <is>
          <t>DEPÓSITO BANCARIO</t>
        </is>
      </c>
      <c r="J2189" s="5" t="inlineStr">
        <is>
          <t>2464 LUIS FERNANDO GUEVARA PECA</t>
        </is>
      </c>
    </row>
    <row r="2190">
      <c r="A2190" s="5" t="inlineStr">
        <is>
          <t>CCAJ-LP02/86/2023</t>
        </is>
      </c>
      <c r="B2190" s="6" t="n">
        <v>44982.64256780093</v>
      </c>
      <c r="C2190" s="5" t="inlineStr">
        <is>
          <t>3884 RIBANA RUTH REA RUEDA</t>
        </is>
      </c>
      <c r="D2190" s="15" t="n">
        <v>51167533079</v>
      </c>
      <c r="E2190" s="8" t="inlineStr">
        <is>
          <t>BISA-100070022</t>
        </is>
      </c>
      <c r="H2190" s="9" t="n">
        <v>494.46</v>
      </c>
      <c r="I2190" s="5" t="inlineStr">
        <is>
          <t>DEPÓSITO BANCARIO</t>
        </is>
      </c>
      <c r="J2190" s="5" t="inlineStr">
        <is>
          <t>2464 LUIS FERNANDO GUEVARA PECA</t>
        </is>
      </c>
    </row>
    <row r="2191">
      <c r="A2191" s="5" t="inlineStr">
        <is>
          <t>CCAJ-LP02/86/2023</t>
        </is>
      </c>
      <c r="B2191" s="6" t="n">
        <v>44982.64256780093</v>
      </c>
      <c r="C2191" s="5" t="inlineStr">
        <is>
          <t>3884 RIBANA RUTH REA RUEDA</t>
        </is>
      </c>
      <c r="D2191" s="15" t="n">
        <v>45163294734</v>
      </c>
      <c r="E2191" s="8" t="inlineStr">
        <is>
          <t>BISA-100070022</t>
        </is>
      </c>
      <c r="H2191" s="9" t="n">
        <v>55</v>
      </c>
      <c r="I2191" s="5" t="inlineStr">
        <is>
          <t>DEPÓSITO BANCARIO</t>
        </is>
      </c>
      <c r="J2191" s="5" t="inlineStr">
        <is>
          <t>2464 LUIS FERNANDO GUEVARA PECA</t>
        </is>
      </c>
    </row>
    <row r="2192">
      <c r="A2192" s="5" t="inlineStr">
        <is>
          <t>CCAJ-LP02/86/2023</t>
        </is>
      </c>
      <c r="B2192" s="6" t="n">
        <v>44982.64256780093</v>
      </c>
      <c r="C2192" s="5" t="inlineStr">
        <is>
          <t>3884 RIBANA RUTH REA RUEDA</t>
        </is>
      </c>
      <c r="D2192" s="15" t="n">
        <v>45163294967</v>
      </c>
      <c r="E2192" s="8" t="inlineStr">
        <is>
          <t>BISA-100070022</t>
        </is>
      </c>
      <c r="H2192" s="9" t="n">
        <v>346.4</v>
      </c>
      <c r="I2192" s="5" t="inlineStr">
        <is>
          <t>DEPÓSITO BANCARIO</t>
        </is>
      </c>
      <c r="J2192" s="5" t="inlineStr">
        <is>
          <t>2464 LUIS FERNANDO GUEVARA PECA</t>
        </is>
      </c>
    </row>
    <row r="2193">
      <c r="A2193" s="5" t="inlineStr">
        <is>
          <t>CCAJ-LP02/86/2023</t>
        </is>
      </c>
      <c r="B2193" s="6" t="n">
        <v>44982.64256780093</v>
      </c>
      <c r="C2193" s="5" t="inlineStr">
        <is>
          <t>3884 RIBANA RUTH REA RUEDA</t>
        </is>
      </c>
      <c r="D2193" s="15" t="n">
        <v>45133207319</v>
      </c>
      <c r="E2193" s="8" t="inlineStr">
        <is>
          <t>BISA-100070022</t>
        </is>
      </c>
      <c r="H2193" s="9" t="n">
        <v>1272.6</v>
      </c>
      <c r="I2193" s="5" t="inlineStr">
        <is>
          <t>DEPÓSITO BANCARIO</t>
        </is>
      </c>
      <c r="J2193" s="5" t="inlineStr">
        <is>
          <t>2464 LUIS FERNANDO GUEVARA PECA</t>
        </is>
      </c>
    </row>
    <row r="2194">
      <c r="A2194" s="5" t="inlineStr">
        <is>
          <t>CCAJ-LP02/86/2023</t>
        </is>
      </c>
      <c r="B2194" s="6" t="n">
        <v>44982.64256780093</v>
      </c>
      <c r="C2194" s="5" t="inlineStr">
        <is>
          <t>3884 RIBANA RUTH REA RUEDA</t>
        </is>
      </c>
      <c r="D2194" s="15" t="n">
        <v>45163294954</v>
      </c>
      <c r="E2194" s="8" t="inlineStr">
        <is>
          <t>BISA-100070022</t>
        </is>
      </c>
      <c r="H2194" s="9" t="n">
        <v>940.0700000000001</v>
      </c>
      <c r="I2194" s="5" t="inlineStr">
        <is>
          <t>DEPÓSITO BANCARIO</t>
        </is>
      </c>
      <c r="J2194" s="5" t="inlineStr">
        <is>
          <t>2464 LUIS FERNANDO GUEVARA PECA</t>
        </is>
      </c>
    </row>
    <row r="2195">
      <c r="A2195" s="5" t="inlineStr">
        <is>
          <t>CCAJ-LP02/86/2023</t>
        </is>
      </c>
      <c r="B2195" s="6" t="n">
        <v>44982.64256780093</v>
      </c>
      <c r="C2195" s="5" t="inlineStr">
        <is>
          <t>3884 RIBANA RUTH REA RUEDA</t>
        </is>
      </c>
      <c r="D2195" s="15" t="n">
        <v>45153200608</v>
      </c>
      <c r="E2195" s="8" t="inlineStr">
        <is>
          <t>BISA-100070022</t>
        </is>
      </c>
      <c r="H2195" s="9" t="n">
        <v>3875</v>
      </c>
      <c r="I2195" s="5" t="inlineStr">
        <is>
          <t>DEPÓSITO BANCARIO</t>
        </is>
      </c>
      <c r="J2195" s="5" t="inlineStr">
        <is>
          <t>2464 LUIS FERNANDO GUEVARA PECA</t>
        </is>
      </c>
    </row>
    <row r="2196">
      <c r="A2196" s="5" t="inlineStr">
        <is>
          <t>CCAJ-LP02/86/2023</t>
        </is>
      </c>
      <c r="B2196" s="6" t="n">
        <v>44982.64256780093</v>
      </c>
      <c r="C2196" s="5" t="inlineStr">
        <is>
          <t>3884 RIBANA RUTH REA RUEDA</t>
        </is>
      </c>
      <c r="D2196" s="15" t="n">
        <v>45153199865</v>
      </c>
      <c r="E2196" s="8" t="inlineStr">
        <is>
          <t>BISA-100070022</t>
        </is>
      </c>
      <c r="H2196" s="9" t="n">
        <v>51.59</v>
      </c>
      <c r="I2196" s="5" t="inlineStr">
        <is>
          <t>DEPÓSITO BANCARIO</t>
        </is>
      </c>
      <c r="J2196" s="5" t="inlineStr">
        <is>
          <t>2464 LUIS FERNANDO GUEVARA PECA</t>
        </is>
      </c>
    </row>
    <row r="2197">
      <c r="A2197" s="5" t="inlineStr">
        <is>
          <t>CCAJ-LP02/86/2023</t>
        </is>
      </c>
      <c r="B2197" s="6" t="n">
        <v>44982.64256780093</v>
      </c>
      <c r="C2197" s="5" t="inlineStr">
        <is>
          <t>3884 RIBANA RUTH REA RUEDA</t>
        </is>
      </c>
      <c r="D2197" s="7" t="n">
        <v>142850</v>
      </c>
      <c r="E2197" s="8" t="inlineStr">
        <is>
          <t>BISA-100070022</t>
        </is>
      </c>
      <c r="H2197" s="9" t="n">
        <v>5530</v>
      </c>
      <c r="I2197" s="5" t="inlineStr">
        <is>
          <t>DEPÓSITO BANCARIO</t>
        </is>
      </c>
      <c r="J2197" s="5" t="inlineStr">
        <is>
          <t>4190 JESUS FELCY MENDOZA CAHUANA</t>
        </is>
      </c>
    </row>
    <row r="2198">
      <c r="A2198" s="5" t="inlineStr">
        <is>
          <t>CCAJ-LP02/86/2023</t>
        </is>
      </c>
      <c r="B2198" s="6" t="n">
        <v>44982.64256780093</v>
      </c>
      <c r="C2198" s="5" t="inlineStr">
        <is>
          <t>3884 RIBANA RUTH REA RUEDA</t>
        </is>
      </c>
      <c r="D2198" s="15" t="n">
        <v>45173262914</v>
      </c>
      <c r="E2198" s="8" t="inlineStr">
        <is>
          <t>BISA-100070022</t>
        </is>
      </c>
      <c r="H2198" s="9" t="n">
        <v>324.8</v>
      </c>
      <c r="I2198" s="5" t="inlineStr">
        <is>
          <t>DEPÓSITO BANCARIO</t>
        </is>
      </c>
      <c r="J2198" s="5" t="inlineStr">
        <is>
          <t>2464 LUIS FERNANDO GUEVARA PECA</t>
        </is>
      </c>
    </row>
    <row r="2199">
      <c r="A2199" s="5" t="inlineStr">
        <is>
          <t>CCAJ-LP02/86/2023</t>
        </is>
      </c>
      <c r="B2199" s="6" t="n">
        <v>44982.64256780093</v>
      </c>
      <c r="C2199" s="5" t="inlineStr">
        <is>
          <t>3884 RIBANA RUTH REA RUEDA</t>
        </is>
      </c>
      <c r="D2199" s="7" t="n">
        <v>458773</v>
      </c>
      <c r="E2199" s="8" t="inlineStr">
        <is>
          <t>BISA-100070022</t>
        </is>
      </c>
      <c r="H2199" s="9" t="n">
        <v>7259.6</v>
      </c>
      <c r="I2199" s="5" t="inlineStr">
        <is>
          <t>DEPÓSITO BANCARIO</t>
        </is>
      </c>
      <c r="J2199" s="5" t="inlineStr">
        <is>
          <t>4276 CARLOS MARCELO REQUENA TERAN</t>
        </is>
      </c>
    </row>
    <row r="2200">
      <c r="A2200" s="5" t="inlineStr">
        <is>
          <t>CCAJ-LP02/86/2023</t>
        </is>
      </c>
      <c r="B2200" s="6" t="n">
        <v>44982.64256780093</v>
      </c>
      <c r="C2200" s="5" t="inlineStr">
        <is>
          <t>3884 RIBANA RUTH REA RUEDA</t>
        </is>
      </c>
      <c r="D2200" s="7" t="n">
        <v>243443</v>
      </c>
      <c r="E2200" s="8" t="inlineStr">
        <is>
          <t>BISA-100070022</t>
        </is>
      </c>
      <c r="H2200" s="9" t="n">
        <v>24300</v>
      </c>
      <c r="I2200" s="5" t="inlineStr">
        <is>
          <t>DEPÓSITO BANCARIO</t>
        </is>
      </c>
      <c r="J2200" s="8" t="inlineStr">
        <is>
          <t>5103 JOSE LUIS VARGAS SANTOS</t>
        </is>
      </c>
    </row>
    <row r="2201">
      <c r="A2201" s="11" t="inlineStr">
        <is>
          <t>SAP</t>
        </is>
      </c>
      <c r="B2201" s="3" t="n"/>
      <c r="C2201" s="3" t="n"/>
      <c r="D2201" s="7" t="n"/>
      <c r="E2201" s="8" t="n"/>
      <c r="H2201" s="9" t="n"/>
      <c r="I2201" s="10" t="n"/>
      <c r="J2201" s="8" t="n"/>
    </row>
    <row r="2202">
      <c r="A2202" s="13" t="inlineStr">
        <is>
          <t>FECHA</t>
        </is>
      </c>
      <c r="B2202" s="13" t="inlineStr">
        <is>
          <t>CIERRE DE CAJA</t>
        </is>
      </c>
      <c r="C2202" s="13" t="inlineStr">
        <is>
          <t>IMPORTE</t>
        </is>
      </c>
      <c r="D2202" s="7" t="n"/>
      <c r="E2202" s="8" t="n"/>
      <c r="H2202" s="9" t="n"/>
      <c r="I2202" s="10" t="n"/>
      <c r="J2202" s="8" t="n"/>
    </row>
    <row r="2203">
      <c r="A2203" s="34" t="inlineStr">
        <is>
          <t>TODOS FUERON DEPOSITOS</t>
        </is>
      </c>
      <c r="B2203" s="26" t="n"/>
    </row>
    <row r="2204"/>
    <row r="2205">
      <c r="A2205" s="1" t="inlineStr">
        <is>
          <t>Cierre Caja</t>
        </is>
      </c>
      <c r="B2205" s="2" t="n"/>
      <c r="C2205" s="2" t="n"/>
      <c r="D2205" s="2" t="n"/>
      <c r="E2205" s="2" t="n"/>
      <c r="F2205" s="2" t="n"/>
      <c r="G2205" s="2" t="n"/>
      <c r="H2205" s="2" t="n"/>
      <c r="I2205" s="2" t="n"/>
      <c r="J2205" s="2" t="n"/>
    </row>
    <row r="2206">
      <c r="A2206" s="3" t="inlineStr">
        <is>
          <t>Del 27/02/2023</t>
        </is>
      </c>
      <c r="B2206" s="2" t="n"/>
      <c r="C2206" s="2" t="n"/>
      <c r="D2206" s="2" t="n"/>
      <c r="E2206" s="2" t="n"/>
      <c r="F2206" s="2" t="n"/>
      <c r="G2206" s="2" t="n"/>
      <c r="H2206" s="2" t="n"/>
      <c r="I2206" s="2" t="n"/>
      <c r="J2206" s="2" t="n"/>
    </row>
    <row r="2207">
      <c r="A2207" s="74" t="inlineStr">
        <is>
          <t>Cierre Caja</t>
        </is>
      </c>
      <c r="B2207" s="74" t="inlineStr">
        <is>
          <t>Fecha</t>
        </is>
      </c>
      <c r="C2207" s="74" t="inlineStr">
        <is>
          <t>Cajero</t>
        </is>
      </c>
      <c r="D2207" s="74" t="inlineStr">
        <is>
          <t>Nro Voucher</t>
        </is>
      </c>
      <c r="E2207" s="74" t="inlineStr">
        <is>
          <t>Nro Cuenta</t>
        </is>
      </c>
      <c r="F2207" s="74" t="inlineStr">
        <is>
          <t>Tipo Ingreso</t>
        </is>
      </c>
      <c r="G2207" s="75" t="n"/>
      <c r="H2207" s="76" t="n"/>
      <c r="I2207" s="74" t="inlineStr">
        <is>
          <t>TIPO DE INGRESO</t>
        </is>
      </c>
      <c r="J2207" s="74" t="inlineStr">
        <is>
          <t>Cobrador</t>
        </is>
      </c>
    </row>
    <row r="2208">
      <c r="A2208" s="77" t="n"/>
      <c r="B2208" s="77" t="n"/>
      <c r="C2208" s="77" t="n"/>
      <c r="D2208" s="77" t="n"/>
      <c r="E2208" s="77" t="n"/>
      <c r="F2208" s="4" t="inlineStr">
        <is>
          <t>EFECTIVO</t>
        </is>
      </c>
      <c r="G2208" s="4" t="inlineStr">
        <is>
          <t>CHEQUE</t>
        </is>
      </c>
      <c r="H2208" s="4" t="inlineStr">
        <is>
          <t>TRANSFERENCIA</t>
        </is>
      </c>
      <c r="I2208" s="77" t="n"/>
      <c r="J2208" s="77" t="n"/>
    </row>
    <row r="2209">
      <c r="A2209" s="5" t="inlineStr">
        <is>
          <t>CCAJ-LP02/87/2023</t>
        </is>
      </c>
      <c r="B2209" s="6" t="n">
        <v>44984.52967043981</v>
      </c>
      <c r="C2209" s="5" t="inlineStr">
        <is>
          <t>3884 RIBANA RUTH REA RUEDA</t>
        </is>
      </c>
      <c r="D2209" s="10" t="n"/>
      <c r="E2209" s="8" t="n"/>
      <c r="F2209" s="9" t="n">
        <v>9383.799999999999</v>
      </c>
      <c r="I2209" s="10" t="inlineStr">
        <is>
          <t>EFECTIVO</t>
        </is>
      </c>
      <c r="J2209" s="8" t="inlineStr">
        <is>
          <t>108 GREGORIO RAMIREZ APAZA</t>
        </is>
      </c>
    </row>
    <row r="2210">
      <c r="A2210" s="5" t="inlineStr">
        <is>
          <t>CCAJ-LP02/87/2023</t>
        </is>
      </c>
      <c r="B2210" s="6" t="n">
        <v>44984.52967043981</v>
      </c>
      <c r="C2210" s="5" t="inlineStr">
        <is>
          <t>3884 RIBANA RUTH REA RUEDA</t>
        </is>
      </c>
      <c r="D2210" s="10" t="n"/>
      <c r="E2210" s="8" t="n"/>
      <c r="F2210" s="9" t="n">
        <v>4989.1</v>
      </c>
      <c r="I2210" s="10" t="inlineStr">
        <is>
          <t>EFECTIVO</t>
        </is>
      </c>
      <c r="J2210" s="5" t="inlineStr">
        <is>
          <t>136 OSCAR REYNALDO LIMACHI SURCO</t>
        </is>
      </c>
    </row>
    <row r="2211">
      <c r="A2211" s="5" t="inlineStr">
        <is>
          <t>CCAJ-LP02/87/2023</t>
        </is>
      </c>
      <c r="B2211" s="6" t="n">
        <v>44984.52967043981</v>
      </c>
      <c r="C2211" s="5" t="inlineStr">
        <is>
          <t>3884 RIBANA RUTH REA RUEDA</t>
        </is>
      </c>
      <c r="D2211" s="10" t="n"/>
      <c r="E2211" s="8" t="n"/>
      <c r="F2211" s="9" t="n">
        <v>16082.2</v>
      </c>
      <c r="I2211" s="10" t="inlineStr">
        <is>
          <t>EFECTIVO</t>
        </is>
      </c>
      <c r="J2211" s="5" t="inlineStr">
        <is>
          <t>266 SANTIAGO MACHACA CALCINA</t>
        </is>
      </c>
    </row>
    <row r="2212">
      <c r="A2212" s="5" t="inlineStr">
        <is>
          <t>CCAJ-LP02/87/2023</t>
        </is>
      </c>
      <c r="B2212" s="6" t="n">
        <v>44984.52967043981</v>
      </c>
      <c r="C2212" s="5" t="inlineStr">
        <is>
          <t>3884 RIBANA RUTH REA RUEDA</t>
        </is>
      </c>
      <c r="D2212" s="10" t="n"/>
      <c r="E2212" s="8" t="n"/>
      <c r="F2212" s="9" t="n">
        <v>6919</v>
      </c>
      <c r="I2212" s="10" t="inlineStr">
        <is>
          <t>EFECTIVO</t>
        </is>
      </c>
      <c r="J2212" s="8" t="inlineStr">
        <is>
          <t>304 ALFREDO MENDOZA APAZA</t>
        </is>
      </c>
    </row>
    <row r="2213">
      <c r="A2213" s="5" t="inlineStr">
        <is>
          <t>CCAJ-LP02/87/2023</t>
        </is>
      </c>
      <c r="B2213" s="6" t="n">
        <v>44984.52967043981</v>
      </c>
      <c r="C2213" s="5" t="inlineStr">
        <is>
          <t>3884 RIBANA RUTH REA RUEDA</t>
        </is>
      </c>
      <c r="D2213" s="10" t="n"/>
      <c r="E2213" s="8" t="n"/>
      <c r="F2213" s="9" t="n">
        <v>7177.9</v>
      </c>
      <c r="I2213" s="10" t="inlineStr">
        <is>
          <t>EFECTIVO</t>
        </is>
      </c>
      <c r="J2213" s="5" t="inlineStr">
        <is>
          <t>331 CARLOS ALFREDO GUTIERREZ HUANCA</t>
        </is>
      </c>
    </row>
    <row r="2214">
      <c r="A2214" s="5" t="inlineStr">
        <is>
          <t>CCAJ-LP02/87/2023</t>
        </is>
      </c>
      <c r="B2214" s="6" t="n">
        <v>44984.52967043981</v>
      </c>
      <c r="C2214" s="5" t="inlineStr">
        <is>
          <t>3884 RIBANA RUTH REA RUEDA</t>
        </is>
      </c>
      <c r="D2214" s="10" t="n"/>
      <c r="E2214" s="8" t="n"/>
      <c r="F2214" s="9" t="n">
        <v>28765.4</v>
      </c>
      <c r="I2214" s="10" t="inlineStr">
        <is>
          <t>EFECTIVO</t>
        </is>
      </c>
      <c r="J2214" s="5" t="inlineStr">
        <is>
          <t>584 FREDDY FEDERICO FLORES MARIN</t>
        </is>
      </c>
    </row>
    <row r="2215">
      <c r="A2215" s="5" t="inlineStr">
        <is>
          <t>CCAJ-LP02/87/2023</t>
        </is>
      </c>
      <c r="B2215" s="6" t="n">
        <v>44984.52967043981</v>
      </c>
      <c r="C2215" s="5" t="inlineStr">
        <is>
          <t>3884 RIBANA RUTH REA RUEDA</t>
        </is>
      </c>
      <c r="D2215" s="10" t="n"/>
      <c r="E2215" s="8" t="n"/>
      <c r="F2215" s="9" t="n">
        <v>9241.5</v>
      </c>
      <c r="I2215" s="10" t="inlineStr">
        <is>
          <t>EFECTIVO</t>
        </is>
      </c>
      <c r="J2215" s="5" t="inlineStr">
        <is>
          <t>883 FRANKLIN CARDOZO RIVERA</t>
        </is>
      </c>
    </row>
    <row r="2216">
      <c r="A2216" s="5" t="inlineStr">
        <is>
          <t>CCAJ-LP02/87/2023</t>
        </is>
      </c>
      <c r="B2216" s="6" t="n">
        <v>44984.52967043981</v>
      </c>
      <c r="C2216" s="5" t="inlineStr">
        <is>
          <t>3884 RIBANA RUTH REA RUEDA</t>
        </is>
      </c>
      <c r="D2216" s="10" t="n"/>
      <c r="E2216" s="8" t="n"/>
      <c r="F2216" s="9" t="n">
        <v>13214.5</v>
      </c>
      <c r="I2216" s="10" t="inlineStr">
        <is>
          <t>EFECTIVO</t>
        </is>
      </c>
      <c r="J2216" s="5" t="inlineStr">
        <is>
          <t>1116 VLADIMIR FRANZ ATAHUACHI RODRIGUEZ</t>
        </is>
      </c>
    </row>
    <row r="2217">
      <c r="A2217" s="5" t="inlineStr">
        <is>
          <t>CCAJ-LP02/87/2023</t>
        </is>
      </c>
      <c r="B2217" s="6" t="n">
        <v>44984.52967043981</v>
      </c>
      <c r="C2217" s="5" t="inlineStr">
        <is>
          <t>3884 RIBANA RUTH REA RUEDA</t>
        </is>
      </c>
      <c r="D2217" s="10" t="n"/>
      <c r="E2217" s="8" t="n"/>
      <c r="F2217" s="9" t="n">
        <v>11653.1</v>
      </c>
      <c r="I2217" s="10" t="inlineStr">
        <is>
          <t>EFECTIVO</t>
        </is>
      </c>
      <c r="J2217" s="5" t="inlineStr">
        <is>
          <t>1180 JAIME RAMIRO CHACON PAREDES</t>
        </is>
      </c>
    </row>
    <row r="2218">
      <c r="A2218" s="5" t="inlineStr">
        <is>
          <t>CCAJ-LP02/87/2023</t>
        </is>
      </c>
      <c r="B2218" s="6" t="n">
        <v>44984.52967043981</v>
      </c>
      <c r="C2218" s="5" t="inlineStr">
        <is>
          <t>3884 RIBANA RUTH REA RUEDA</t>
        </is>
      </c>
      <c r="D2218" s="10" t="n"/>
      <c r="E2218" s="8" t="n"/>
      <c r="F2218" s="9" t="n">
        <v>46153</v>
      </c>
      <c r="I2218" s="10" t="inlineStr">
        <is>
          <t>EFECTIVO</t>
        </is>
      </c>
      <c r="J2218" s="5" t="inlineStr">
        <is>
          <t>2309 FERNANDO POMA ESCOBAR</t>
        </is>
      </c>
    </row>
    <row r="2219">
      <c r="A2219" s="5" t="inlineStr">
        <is>
          <t>CCAJ-LP02/87/2023</t>
        </is>
      </c>
      <c r="B2219" s="6" t="n">
        <v>44984.52967043981</v>
      </c>
      <c r="C2219" s="5" t="inlineStr">
        <is>
          <t>3884 RIBANA RUTH REA RUEDA</t>
        </is>
      </c>
      <c r="D2219" s="10" t="n"/>
      <c r="E2219" s="8" t="n"/>
      <c r="F2219" s="9" t="n">
        <v>13982.1</v>
      </c>
      <c r="I2219" s="10" t="inlineStr">
        <is>
          <t>EFECTIVO</t>
        </is>
      </c>
      <c r="J2219" s="5" t="inlineStr">
        <is>
          <t>5092 GERSON VELASCO LP - T01</t>
        </is>
      </c>
    </row>
    <row r="2220">
      <c r="A2220" s="5" t="inlineStr">
        <is>
          <t>CCAJ-LP02/87/2023</t>
        </is>
      </c>
      <c r="B2220" s="6" t="n">
        <v>44984.52967043981</v>
      </c>
      <c r="C2220" s="5" t="inlineStr">
        <is>
          <t>3884 RIBANA RUTH REA RUEDA</t>
        </is>
      </c>
      <c r="D2220" s="10" t="n"/>
      <c r="E2220" s="8" t="n"/>
      <c r="F2220" s="9" t="n">
        <v>7671.3</v>
      </c>
      <c r="I2220" s="10" t="inlineStr">
        <is>
          <t>EFECTIVO</t>
        </is>
      </c>
      <c r="J2220" s="5" t="inlineStr">
        <is>
          <t>5092 GERSON VELASCO LP - T02</t>
        </is>
      </c>
    </row>
    <row r="2221">
      <c r="A2221" s="5" t="inlineStr">
        <is>
          <t>CCAJ-LP02/87/2023</t>
        </is>
      </c>
      <c r="B2221" s="6" t="n">
        <v>44984.52967043981</v>
      </c>
      <c r="C2221" s="5" t="inlineStr">
        <is>
          <t>3884 RIBANA RUTH REA RUEDA</t>
        </is>
      </c>
      <c r="D2221" s="10" t="n"/>
      <c r="E2221" s="8" t="n"/>
      <c r="F2221" s="9" t="n">
        <v>11216.5</v>
      </c>
      <c r="I2221" s="10" t="inlineStr">
        <is>
          <t>EFECTIVO</t>
        </is>
      </c>
      <c r="J2221" s="5" t="inlineStr">
        <is>
          <t>5092 GERSON VELASCO LP - T03</t>
        </is>
      </c>
    </row>
    <row r="2222">
      <c r="A2222" s="5" t="inlineStr">
        <is>
          <t>CCAJ-LP02/87/2023</t>
        </is>
      </c>
      <c r="B2222" s="6" t="n">
        <v>44984.52967043981</v>
      </c>
      <c r="C2222" s="5" t="inlineStr">
        <is>
          <t>3884 RIBANA RUTH REA RUEDA</t>
        </is>
      </c>
      <c r="D2222" s="10" t="n"/>
      <c r="E2222" s="8" t="n"/>
      <c r="F2222" s="9" t="n">
        <v>8566.5</v>
      </c>
      <c r="I2222" s="10" t="inlineStr">
        <is>
          <t>EFECTIVO</t>
        </is>
      </c>
      <c r="J2222" s="5" t="inlineStr">
        <is>
          <t>5092 GERSON VELASCO LP - T04</t>
        </is>
      </c>
    </row>
    <row r="2223">
      <c r="A2223" s="11" t="inlineStr">
        <is>
          <t>SAP</t>
        </is>
      </c>
      <c r="B2223" s="3" t="n"/>
      <c r="C2223" s="3" t="n"/>
      <c r="D2223" s="7" t="n"/>
      <c r="E2223" s="8" t="n"/>
      <c r="F2223" s="31">
        <f>SUM(F2209:G2222)</f>
        <v/>
      </c>
      <c r="H2223" s="9" t="n"/>
      <c r="I2223" s="10" t="n"/>
      <c r="J2223" s="8" t="n"/>
    </row>
    <row r="2224" ht="15.75" customHeight="1">
      <c r="A2224" s="13" t="inlineStr">
        <is>
          <t>FECHA</t>
        </is>
      </c>
      <c r="B2224" s="13" t="inlineStr">
        <is>
          <t>CIERRE DE CAJA</t>
        </is>
      </c>
      <c r="C2224" s="13" t="inlineStr">
        <is>
          <t>IMPORTE</t>
        </is>
      </c>
      <c r="D2224" s="67" t="inlineStr">
        <is>
          <t>112846598</t>
        </is>
      </c>
      <c r="E2224" s="14" t="n">
        <v>112835296</v>
      </c>
      <c r="H2224" s="9" t="n"/>
      <c r="I2224" s="10" t="n"/>
      <c r="J2224" s="8" t="n"/>
    </row>
    <row r="2225">
      <c r="A2225" s="5" t="n"/>
      <c r="B2225" s="6" t="n"/>
      <c r="C2225" s="5" t="n"/>
      <c r="D2225" s="57" t="inlineStr">
        <is>
          <t>BOOT</t>
        </is>
      </c>
      <c r="E2225" s="8" t="n"/>
      <c r="G2225" s="9" t="n"/>
      <c r="I2225" s="10" t="n"/>
      <c r="J2225" s="8" t="n"/>
    </row>
    <row r="2226">
      <c r="A2226" s="5" t="n"/>
      <c r="B2226" s="6" t="n"/>
      <c r="C2226" s="5" t="n"/>
      <c r="D2226" s="7" t="n"/>
      <c r="E2226" s="8" t="n"/>
      <c r="G2226" s="9" t="n"/>
      <c r="I2226" s="10" t="n"/>
      <c r="J2226" s="8" t="n"/>
    </row>
    <row r="2227">
      <c r="A2227" s="5" t="inlineStr">
        <is>
          <t>CCAJ-LP02/88/2023</t>
        </is>
      </c>
      <c r="B2227" s="6" t="n">
        <v>44984.79855701389</v>
      </c>
      <c r="C2227" s="5" t="inlineStr">
        <is>
          <t>3884 RIBANA RUTH REA RUEDA</t>
        </is>
      </c>
      <c r="D2227" s="15" t="n">
        <v>13789119949</v>
      </c>
      <c r="E2227" s="5" t="inlineStr">
        <is>
          <t>MERCANTIL SANTA CRUZ-4010374232</t>
        </is>
      </c>
      <c r="H2227" s="9" t="n">
        <v>55200.76</v>
      </c>
      <c r="I2227" s="5" t="inlineStr">
        <is>
          <t>DEPÓSITO BANCARIO</t>
        </is>
      </c>
      <c r="J2227" s="5" t="inlineStr">
        <is>
          <t>4190 JESUS FELCY MENDOZA CAHUANA</t>
        </is>
      </c>
    </row>
    <row r="2228">
      <c r="A2228" s="5" t="inlineStr">
        <is>
          <t>CCAJ-LP02/88/2023</t>
        </is>
      </c>
      <c r="B2228" s="6" t="n">
        <v>44984.79855701389</v>
      </c>
      <c r="C2228" s="5" t="inlineStr">
        <is>
          <t>3884 RIBANA RUTH REA RUEDA</t>
        </is>
      </c>
      <c r="D2228" s="15" t="n">
        <v>45123343194</v>
      </c>
      <c r="E2228" s="8" t="inlineStr">
        <is>
          <t>BISA-100070022</t>
        </is>
      </c>
      <c r="H2228" s="9" t="n">
        <v>335.6</v>
      </c>
      <c r="I2228" s="5" t="inlineStr">
        <is>
          <t>DEPÓSITO BANCARIO</t>
        </is>
      </c>
      <c r="J2228" s="5" t="inlineStr">
        <is>
          <t>4190 JESUS FELCY MENDOZA CAHUANA</t>
        </is>
      </c>
    </row>
    <row r="2229">
      <c r="A2229" s="5" t="inlineStr">
        <is>
          <t>CCAJ-LP02/88/2023</t>
        </is>
      </c>
      <c r="B2229" s="6" t="n">
        <v>44984.79855701389</v>
      </c>
      <c r="C2229" s="5" t="inlineStr">
        <is>
          <t>3884 RIBANA RUTH REA RUEDA</t>
        </is>
      </c>
      <c r="D2229" s="7" t="n">
        <v>243588</v>
      </c>
      <c r="E2229" s="8" t="inlineStr">
        <is>
          <t>BISA-100070022</t>
        </is>
      </c>
      <c r="H2229" s="9" t="n">
        <v>3361</v>
      </c>
      <c r="I2229" s="5" t="inlineStr">
        <is>
          <t>DEPÓSITO BANCARIO</t>
        </is>
      </c>
      <c r="J2229" s="8" t="inlineStr">
        <is>
          <t>5103 JOSE LUIS VARGAS SANTOS</t>
        </is>
      </c>
    </row>
    <row r="2230">
      <c r="A2230" s="5" t="inlineStr">
        <is>
          <t>CCAJ-LP02/88/2023</t>
        </is>
      </c>
      <c r="B2230" s="6" t="n">
        <v>44984.79855701389</v>
      </c>
      <c r="C2230" s="5" t="inlineStr">
        <is>
          <t>3884 RIBANA RUTH REA RUEDA</t>
        </is>
      </c>
      <c r="D2230" s="7" t="n">
        <v>243595</v>
      </c>
      <c r="E2230" s="8" t="inlineStr">
        <is>
          <t>BISA-100070022</t>
        </is>
      </c>
      <c r="H2230" s="9" t="n">
        <v>300</v>
      </c>
      <c r="I2230" s="5" t="inlineStr">
        <is>
          <t>DEPÓSITO BANCARIO</t>
        </is>
      </c>
      <c r="J2230" s="8" t="inlineStr">
        <is>
          <t>5103 JOSE LUIS VARGAS SANTOS</t>
        </is>
      </c>
    </row>
    <row r="2231">
      <c r="A2231" s="5" t="inlineStr">
        <is>
          <t>CCAJ-LP02/88/2023</t>
        </is>
      </c>
      <c r="B2231" s="6" t="n">
        <v>44984.79855701389</v>
      </c>
      <c r="C2231" s="5" t="inlineStr">
        <is>
          <t>3884 RIBANA RUTH REA RUEDA</t>
        </is>
      </c>
      <c r="D2231" s="7" t="n">
        <v>142961</v>
      </c>
      <c r="E2231" s="8" t="inlineStr">
        <is>
          <t>BISA-100070022</t>
        </is>
      </c>
      <c r="H2231" s="9" t="n">
        <v>21251.2</v>
      </c>
      <c r="I2231" s="5" t="inlineStr">
        <is>
          <t>DEPÓSITO BANCARIO</t>
        </is>
      </c>
      <c r="J2231" s="8" t="inlineStr">
        <is>
          <t>5103 JOSE LUIS VARGAS SANTOS</t>
        </is>
      </c>
    </row>
    <row r="2232">
      <c r="A2232" s="5" t="inlineStr">
        <is>
          <t>CCAJ-LP02/88/2023</t>
        </is>
      </c>
      <c r="B2232" s="6" t="n">
        <v>44984.79855701389</v>
      </c>
      <c r="C2232" s="5" t="inlineStr">
        <is>
          <t>3884 RIBANA RUTH REA RUEDA</t>
        </is>
      </c>
      <c r="D2232" s="7" t="n">
        <v>203148</v>
      </c>
      <c r="E2232" s="8" t="inlineStr">
        <is>
          <t>BISA-100070022</t>
        </is>
      </c>
      <c r="H2232" s="9" t="n">
        <v>13338</v>
      </c>
      <c r="I2232" s="5" t="inlineStr">
        <is>
          <t>DEPÓSITO BANCARIO</t>
        </is>
      </c>
      <c r="J2232" s="5" t="inlineStr">
        <is>
          <t>4276 CARLOS MARCELO REQUENA TERAN</t>
        </is>
      </c>
    </row>
    <row r="2233">
      <c r="A2233" s="5" t="inlineStr">
        <is>
          <t>CCAJ-LP02/88/2023</t>
        </is>
      </c>
      <c r="B2233" s="6" t="n">
        <v>44984.79855701389</v>
      </c>
      <c r="C2233" s="5" t="inlineStr">
        <is>
          <t>3884 RIBANA RUTH REA RUEDA</t>
        </is>
      </c>
      <c r="D2233" s="7" t="n">
        <v>294283</v>
      </c>
      <c r="E2233" s="8" t="inlineStr">
        <is>
          <t>BISA-100070022</t>
        </is>
      </c>
      <c r="H2233" s="9" t="n">
        <v>12996.4</v>
      </c>
      <c r="I2233" s="5" t="inlineStr">
        <is>
          <t>DEPÓSITO BANCARIO</t>
        </is>
      </c>
      <c r="J2233" s="5" t="inlineStr">
        <is>
          <t>4276 CARLOS MARCELO REQUENA TERAN</t>
        </is>
      </c>
    </row>
    <row r="2234">
      <c r="A2234" s="5" t="inlineStr">
        <is>
          <t>CCAJ-LP02/88/2023</t>
        </is>
      </c>
      <c r="B2234" s="6" t="n">
        <v>44984.79855701389</v>
      </c>
      <c r="C2234" s="5" t="inlineStr">
        <is>
          <t>3884 RIBANA RUTH REA RUEDA</t>
        </is>
      </c>
      <c r="D2234" s="15" t="n">
        <v>45113357866</v>
      </c>
      <c r="E2234" s="8" t="inlineStr">
        <is>
          <t>BISA-100070022</t>
        </is>
      </c>
      <c r="H2234" s="9" t="n">
        <v>484.96</v>
      </c>
      <c r="I2234" s="5" t="inlineStr">
        <is>
          <t>DEPÓSITO BANCARIO</t>
        </is>
      </c>
      <c r="J2234" s="5" t="inlineStr">
        <is>
          <t>4190 JESUS FELCY MENDOZA CAHUANA</t>
        </is>
      </c>
    </row>
    <row r="2235">
      <c r="A2235" s="5" t="inlineStr">
        <is>
          <t>CCAJ-LP02/88/2023</t>
        </is>
      </c>
      <c r="B2235" s="6" t="n">
        <v>44984.79855701389</v>
      </c>
      <c r="C2235" s="5" t="inlineStr">
        <is>
          <t>3884 RIBANA RUTH REA RUEDA</t>
        </is>
      </c>
      <c r="D2235" s="15" t="n">
        <v>45173264915</v>
      </c>
      <c r="E2235" s="8" t="inlineStr">
        <is>
          <t>BISA-100070022</t>
        </is>
      </c>
      <c r="H2235" s="9" t="n">
        <v>432.4</v>
      </c>
      <c r="I2235" s="5" t="inlineStr">
        <is>
          <t>DEPÓSITO BANCARIO</t>
        </is>
      </c>
      <c r="J2235" s="5" t="inlineStr">
        <is>
          <t>4190 JESUS FELCY MENDOZA CAHUANA</t>
        </is>
      </c>
    </row>
    <row r="2236">
      <c r="A2236" s="5" t="inlineStr">
        <is>
          <t>CCAJ-LP02/88/2023</t>
        </is>
      </c>
      <c r="B2236" s="6" t="n">
        <v>44984.79855701389</v>
      </c>
      <c r="C2236" s="5" t="inlineStr">
        <is>
          <t>3884 RIBANA RUTH REA RUEDA</t>
        </is>
      </c>
      <c r="D2236" s="15" t="n">
        <v>81600129200</v>
      </c>
      <c r="E2236" s="8" t="inlineStr">
        <is>
          <t>BISA-100070022</t>
        </is>
      </c>
      <c r="H2236" s="9" t="n">
        <v>1500</v>
      </c>
      <c r="I2236" s="5" t="inlineStr">
        <is>
          <t>DEPÓSITO BANCARIO</t>
        </is>
      </c>
      <c r="J2236" s="5" t="inlineStr">
        <is>
          <t>4190 JESUS FELCY MENDOZA CAHUANA</t>
        </is>
      </c>
    </row>
    <row r="2237">
      <c r="A2237" s="5" t="inlineStr">
        <is>
          <t>CCAJ-LP02/88/2023</t>
        </is>
      </c>
      <c r="B2237" s="6" t="n">
        <v>44984.79855701389</v>
      </c>
      <c r="C2237" s="5" t="inlineStr">
        <is>
          <t>3884 RIBANA RUTH REA RUEDA</t>
        </is>
      </c>
      <c r="D2237" s="7" t="n">
        <v>270244</v>
      </c>
      <c r="E2237" s="8" t="inlineStr">
        <is>
          <t>BISA-100070022</t>
        </is>
      </c>
      <c r="H2237" s="9" t="n">
        <v>6936.8</v>
      </c>
      <c r="I2237" s="5" t="inlineStr">
        <is>
          <t>DEPÓSITO BANCARIO</t>
        </is>
      </c>
      <c r="J2237" s="5" t="inlineStr">
        <is>
          <t>4190 JESUS FELCY MENDOZA CAHUANA</t>
        </is>
      </c>
    </row>
    <row r="2238">
      <c r="A2238" s="5" t="inlineStr">
        <is>
          <t>CCAJ-LP02/88/2023</t>
        </is>
      </c>
      <c r="B2238" s="6" t="n">
        <v>44984.79855701389</v>
      </c>
      <c r="C2238" s="5" t="inlineStr">
        <is>
          <t>3884 RIBANA RUTH REA RUEDA</t>
        </is>
      </c>
      <c r="D2238" s="7" t="n">
        <v>175407</v>
      </c>
      <c r="E2238" s="5" t="inlineStr">
        <is>
          <t>MERCANTIL SANTA CRUZ-4010374232</t>
        </is>
      </c>
      <c r="H2238" s="9" t="n">
        <v>1315</v>
      </c>
      <c r="I2238" s="5" t="inlineStr">
        <is>
          <t>DEPÓSITO BANCARIO</t>
        </is>
      </c>
      <c r="J2238" s="5" t="inlineStr">
        <is>
          <t>4190 JESUS FELCY MENDOZA CAHUANA</t>
        </is>
      </c>
    </row>
    <row r="2239">
      <c r="A2239" s="5" t="inlineStr">
        <is>
          <t>CCAJ-LP02/88/2023</t>
        </is>
      </c>
      <c r="B2239" s="6" t="n">
        <v>44984.79855701389</v>
      </c>
      <c r="C2239" s="5" t="inlineStr">
        <is>
          <t>3884 RIBANA RUTH REA RUEDA</t>
        </is>
      </c>
      <c r="D2239" s="15" t="n">
        <v>45123342073</v>
      </c>
      <c r="E2239" s="8" t="inlineStr">
        <is>
          <t>BISA-100070022</t>
        </is>
      </c>
      <c r="H2239" s="9" t="n">
        <v>42.43</v>
      </c>
      <c r="I2239" s="5" t="inlineStr">
        <is>
          <t>DEPÓSITO BANCARIO</t>
        </is>
      </c>
      <c r="J2239" s="5" t="inlineStr">
        <is>
          <t>2464 LUIS FERNANDO GUEVARA PECA</t>
        </is>
      </c>
    </row>
    <row r="2240">
      <c r="A2240" s="5" t="inlineStr">
        <is>
          <t>CCAJ-LP02/88/2023</t>
        </is>
      </c>
      <c r="B2240" s="6" t="n">
        <v>44984.79855701389</v>
      </c>
      <c r="C2240" s="5" t="inlineStr">
        <is>
          <t>3884 RIBANA RUTH REA RUEDA</t>
        </is>
      </c>
      <c r="D2240" s="15" t="n">
        <v>81160213016</v>
      </c>
      <c r="E2240" s="8" t="inlineStr">
        <is>
          <t>BISA-100070022</t>
        </is>
      </c>
      <c r="H2240" s="9" t="n">
        <v>374.4</v>
      </c>
      <c r="I2240" s="5" t="inlineStr">
        <is>
          <t>DEPÓSITO BANCARIO</t>
        </is>
      </c>
      <c r="J2240" s="5" t="inlineStr">
        <is>
          <t>2464 LUIS FERNANDO GUEVARA PECA</t>
        </is>
      </c>
    </row>
    <row r="2241">
      <c r="A2241" s="5" t="inlineStr">
        <is>
          <t>CCAJ-LP02/88/2023</t>
        </is>
      </c>
      <c r="B2241" s="6" t="n">
        <v>44984.79855701389</v>
      </c>
      <c r="C2241" s="5" t="inlineStr">
        <is>
          <t>3884 RIBANA RUTH REA RUEDA</t>
        </is>
      </c>
      <c r="D2241" s="15" t="n">
        <v>45163296408</v>
      </c>
      <c r="E2241" s="8" t="inlineStr">
        <is>
          <t>BISA-100070022</t>
        </is>
      </c>
      <c r="H2241" s="9" t="n">
        <v>2397.2</v>
      </c>
      <c r="I2241" s="5" t="inlineStr">
        <is>
          <t>DEPÓSITO BANCARIO</t>
        </is>
      </c>
      <c r="J2241" s="5" t="inlineStr">
        <is>
          <t>2464 LUIS FERNANDO GUEVARA PECA</t>
        </is>
      </c>
    </row>
    <row r="2242">
      <c r="A2242" s="5" t="inlineStr">
        <is>
          <t>CCAJ-LP02/88/2023</t>
        </is>
      </c>
      <c r="B2242" s="6" t="n">
        <v>44984.79855701389</v>
      </c>
      <c r="C2242" s="5" t="inlineStr">
        <is>
          <t>3884 RIBANA RUTH REA RUEDA</t>
        </is>
      </c>
      <c r="D2242" s="7" t="n"/>
      <c r="E2242" s="8" t="n"/>
      <c r="F2242" s="9" t="n">
        <v>11818.9</v>
      </c>
      <c r="I2242" s="10" t="inlineStr">
        <is>
          <t>EFECTIVO</t>
        </is>
      </c>
      <c r="J2242" s="5" t="inlineStr">
        <is>
          <t>3052 JUAN JOSE MACHACA TORREZ</t>
        </is>
      </c>
    </row>
    <row r="2243">
      <c r="A2243" s="5" t="inlineStr">
        <is>
          <t>CCAJ-LP02/88/2023</t>
        </is>
      </c>
      <c r="B2243" s="6" t="n">
        <v>44984.79855701389</v>
      </c>
      <c r="C2243" s="5" t="inlineStr">
        <is>
          <t>3884 RIBANA RUTH REA RUEDA</t>
        </is>
      </c>
      <c r="D2243" s="7" t="n"/>
      <c r="E2243" s="8" t="n"/>
      <c r="F2243" s="9" t="n">
        <v>4880.3</v>
      </c>
      <c r="I2243" s="10" t="inlineStr">
        <is>
          <t>EFECTIVO</t>
        </is>
      </c>
      <c r="J2243" s="5" t="inlineStr">
        <is>
          <t>5092 GERSON VELASCO LP - T01</t>
        </is>
      </c>
    </row>
    <row r="2244">
      <c r="A2244" s="5" t="inlineStr">
        <is>
          <t>CCAJ-LP02/88/2023</t>
        </is>
      </c>
      <c r="B2244" s="6" t="n">
        <v>44984.79855701389</v>
      </c>
      <c r="C2244" s="5" t="inlineStr">
        <is>
          <t>3884 RIBANA RUTH REA RUEDA</t>
        </is>
      </c>
      <c r="D2244" s="7" t="n"/>
      <c r="E2244" s="8" t="n"/>
      <c r="F2244" s="9" t="n">
        <v>11798.6</v>
      </c>
      <c r="I2244" s="10" t="inlineStr">
        <is>
          <t>EFECTIVO</t>
        </is>
      </c>
      <c r="J2244" s="5" t="inlineStr">
        <is>
          <t>5092 GERSON VELASCO LP - T02</t>
        </is>
      </c>
    </row>
    <row r="2245">
      <c r="A2245" s="5" t="inlineStr">
        <is>
          <t>CCAJ-LP02/88/2023</t>
        </is>
      </c>
      <c r="B2245" s="6" t="n">
        <v>44984.79855701389</v>
      </c>
      <c r="C2245" s="5" t="inlineStr">
        <is>
          <t>3884 RIBANA RUTH REA RUEDA</t>
        </is>
      </c>
      <c r="D2245" s="7" t="n"/>
      <c r="E2245" s="8" t="n"/>
      <c r="F2245" s="9" t="n">
        <v>8915.9</v>
      </c>
      <c r="I2245" s="10" t="inlineStr">
        <is>
          <t>EFECTIVO</t>
        </is>
      </c>
      <c r="J2245" s="5" t="inlineStr">
        <is>
          <t>5092 GERSON VELASCO LP - T05</t>
        </is>
      </c>
    </row>
    <row r="2246">
      <c r="A2246" s="11" t="inlineStr">
        <is>
          <t>SAP</t>
        </is>
      </c>
      <c r="B2246" s="3" t="n"/>
      <c r="C2246" s="3" t="n"/>
      <c r="D2246" s="7" t="n"/>
      <c r="E2246" s="8" t="n"/>
      <c r="F2246" s="31">
        <f>SUM(F2227:G2245)</f>
        <v/>
      </c>
      <c r="H2246" s="9" t="n"/>
      <c r="I2246" s="10" t="n"/>
      <c r="J2246" s="8" t="n"/>
    </row>
    <row r="2247">
      <c r="A2247" s="13" t="inlineStr">
        <is>
          <t>FECHA</t>
        </is>
      </c>
      <c r="B2247" s="13" t="inlineStr">
        <is>
          <t>CIERRE DE CAJA</t>
        </is>
      </c>
      <c r="C2247" s="13" t="inlineStr">
        <is>
          <t>IMPORTE</t>
        </is>
      </c>
      <c r="D2247" s="7" t="inlineStr">
        <is>
          <t>112846591</t>
        </is>
      </c>
      <c r="E2247" s="8" t="n"/>
      <c r="H2247" s="9" t="n"/>
      <c r="I2247" s="10" t="n"/>
      <c r="J2247" s="8" t="n"/>
    </row>
    <row r="2248">
      <c r="A2248" s="5" t="n"/>
      <c r="B2248" s="6" t="n"/>
      <c r="C2248" s="5" t="n"/>
      <c r="D2248" s="7" t="n"/>
      <c r="E2248" s="8" t="n"/>
      <c r="G2248" s="9" t="n"/>
      <c r="I2248" s="10" t="n"/>
      <c r="J2248" s="8" t="n"/>
    </row>
    <row r="2249">
      <c r="A2249" s="5" t="n"/>
      <c r="B2249" s="6" t="n"/>
      <c r="C2249" s="5" t="n"/>
      <c r="D2249" s="7" t="n"/>
      <c r="E2249" s="8" t="n"/>
      <c r="G2249" s="9" t="n"/>
      <c r="I2249" s="10" t="n"/>
      <c r="J2249" s="8" t="n"/>
    </row>
    <row r="2250">
      <c r="A2250" s="5" t="inlineStr">
        <is>
          <t>CCAJ-LP02/89/2023</t>
        </is>
      </c>
      <c r="B2250" s="6" t="n">
        <v>44984.81626959491</v>
      </c>
      <c r="C2250" s="5" t="inlineStr">
        <is>
          <t>3884 RIBANA RUTH REA RUEDA</t>
        </is>
      </c>
      <c r="D2250" s="15" t="n">
        <v>45123337865</v>
      </c>
      <c r="E2250" s="8" t="inlineStr">
        <is>
          <t>BISA-100070022</t>
        </is>
      </c>
      <c r="H2250" s="9" t="n">
        <v>1149.55</v>
      </c>
      <c r="I2250" s="5" t="inlineStr">
        <is>
          <t>DEPÓSITO BANCARIO</t>
        </is>
      </c>
      <c r="J2250" s="5" t="inlineStr">
        <is>
          <t>4190 JESUS FELCY MENDOZA CAHUANA</t>
        </is>
      </c>
    </row>
    <row r="2251">
      <c r="A2251" s="5" t="inlineStr">
        <is>
          <t>CCAJ-LP02/89/2023</t>
        </is>
      </c>
      <c r="B2251" s="6" t="n">
        <v>44984.81626959491</v>
      </c>
      <c r="C2251" s="5" t="inlineStr">
        <is>
          <t>3884 RIBANA RUTH REA RUEDA</t>
        </is>
      </c>
      <c r="D2251" s="15" t="n">
        <v>451233378651</v>
      </c>
      <c r="E2251" s="8" t="inlineStr">
        <is>
          <t>BISA-100070022</t>
        </is>
      </c>
      <c r="H2251" s="9" t="n">
        <v>960.98</v>
      </c>
      <c r="I2251" s="5" t="inlineStr">
        <is>
          <t>DEPÓSITO BANCARIO</t>
        </is>
      </c>
      <c r="J2251" s="5" t="inlineStr">
        <is>
          <t>4190 JESUS FELCY MENDOZA CAHUANA</t>
        </is>
      </c>
    </row>
    <row r="2252">
      <c r="A2252" s="11" t="inlineStr">
        <is>
          <t>SAP</t>
        </is>
      </c>
      <c r="B2252" s="3" t="n"/>
      <c r="C2252" s="3" t="n"/>
      <c r="D2252" s="7" t="n"/>
      <c r="E2252" s="8" t="n"/>
      <c r="H2252" s="9" t="n"/>
      <c r="I2252" s="10" t="n"/>
      <c r="J2252" s="8" t="n"/>
    </row>
    <row r="2253">
      <c r="A2253" s="13" t="inlineStr">
        <is>
          <t>FECHA</t>
        </is>
      </c>
      <c r="B2253" s="13" t="inlineStr">
        <is>
          <t>CIERRE DE CAJA</t>
        </is>
      </c>
      <c r="C2253" s="13" t="inlineStr">
        <is>
          <t>IMPORTE</t>
        </is>
      </c>
      <c r="D2253" s="7" t="n"/>
      <c r="E2253" s="8" t="n"/>
      <c r="H2253" s="9" t="n"/>
      <c r="I2253" s="10" t="n"/>
      <c r="J2253" s="8" t="n"/>
    </row>
    <row r="2254">
      <c r="A2254" s="34" t="inlineStr">
        <is>
          <t>TODOS FUERON DEPOSITOS</t>
        </is>
      </c>
      <c r="B2254" s="26" t="n"/>
    </row>
  </sheetData>
  <mergeCells count="400">
    <mergeCell ref="I2207:I2208"/>
    <mergeCell ref="J2207:J2208"/>
    <mergeCell ref="A2207:A2208"/>
    <mergeCell ref="B2207:B2208"/>
    <mergeCell ref="C2207:C2208"/>
    <mergeCell ref="D2207:D2208"/>
    <mergeCell ref="E2207:E2208"/>
    <mergeCell ref="F2207:H2207"/>
    <mergeCell ref="I2093:I2094"/>
    <mergeCell ref="J2093:J2094"/>
    <mergeCell ref="A2162:A2163"/>
    <mergeCell ref="B2162:B2163"/>
    <mergeCell ref="C2162:C2163"/>
    <mergeCell ref="D2162:D2163"/>
    <mergeCell ref="E2162:E2163"/>
    <mergeCell ref="F2162:H2162"/>
    <mergeCell ref="I2162:I2163"/>
    <mergeCell ref="J2162:J2163"/>
    <mergeCell ref="A2093:A2094"/>
    <mergeCell ref="B2093:B2094"/>
    <mergeCell ref="C2093:C2094"/>
    <mergeCell ref="D2093:D2094"/>
    <mergeCell ref="E2093:E2094"/>
    <mergeCell ref="F2093:H2093"/>
    <mergeCell ref="I1675:I1676"/>
    <mergeCell ref="J1675:J1676"/>
    <mergeCell ref="A1737:A1738"/>
    <mergeCell ref="B1737:B1738"/>
    <mergeCell ref="C1737:C1738"/>
    <mergeCell ref="D1737:D1738"/>
    <mergeCell ref="E1737:E1738"/>
    <mergeCell ref="F1737:H1737"/>
    <mergeCell ref="I1961:I1962"/>
    <mergeCell ref="J1961:J1962"/>
    <mergeCell ref="A1961:A1962"/>
    <mergeCell ref="B1961:B1962"/>
    <mergeCell ref="C1961:C1962"/>
    <mergeCell ref="D1961:D1962"/>
    <mergeCell ref="E1961:E1962"/>
    <mergeCell ref="F1961:H1961"/>
    <mergeCell ref="A1903:A1904"/>
    <mergeCell ref="B1903:B1904"/>
    <mergeCell ref="C1903:C1904"/>
    <mergeCell ref="D1903:D1904"/>
    <mergeCell ref="E1903:E1904"/>
    <mergeCell ref="F1903:H1903"/>
    <mergeCell ref="I1903:I1904"/>
    <mergeCell ref="J1903:J1904"/>
    <mergeCell ref="A1619:A1620"/>
    <mergeCell ref="B1619:B1620"/>
    <mergeCell ref="C1619:C1620"/>
    <mergeCell ref="D1619:D1620"/>
    <mergeCell ref="E1619:E1620"/>
    <mergeCell ref="F1619:H1619"/>
    <mergeCell ref="I1843:I1844"/>
    <mergeCell ref="J1843:J1844"/>
    <mergeCell ref="A1843:A1844"/>
    <mergeCell ref="B1843:B1844"/>
    <mergeCell ref="C1843:C1844"/>
    <mergeCell ref="D1843:D1844"/>
    <mergeCell ref="E1843:E1844"/>
    <mergeCell ref="F1843:H1843"/>
    <mergeCell ref="I1774:I1775"/>
    <mergeCell ref="J1774:J1775"/>
    <mergeCell ref="A1774:A1775"/>
    <mergeCell ref="B1774:B1775"/>
    <mergeCell ref="C1774:C1775"/>
    <mergeCell ref="D1774:D1775"/>
    <mergeCell ref="E1774:E1775"/>
    <mergeCell ref="F1774:H1774"/>
    <mergeCell ref="I1737:I1738"/>
    <mergeCell ref="J1737:J1738"/>
    <mergeCell ref="I888:I889"/>
    <mergeCell ref="J888:J889"/>
    <mergeCell ref="A888:A889"/>
    <mergeCell ref="B888:B889"/>
    <mergeCell ref="C888:C889"/>
    <mergeCell ref="D888:D889"/>
    <mergeCell ref="E888:E889"/>
    <mergeCell ref="F888:H888"/>
    <mergeCell ref="I1223:I1224"/>
    <mergeCell ref="J1223:J1224"/>
    <mergeCell ref="A1223:A1224"/>
    <mergeCell ref="B1223:B1224"/>
    <mergeCell ref="C1223:C1224"/>
    <mergeCell ref="D1223:D1224"/>
    <mergeCell ref="E1223:E1224"/>
    <mergeCell ref="F1223:H1223"/>
    <mergeCell ref="I1122:I1123"/>
    <mergeCell ref="J1122:J1123"/>
    <mergeCell ref="A1122:A1123"/>
    <mergeCell ref="B1122:B1123"/>
    <mergeCell ref="C1122:C1123"/>
    <mergeCell ref="D1122:D1123"/>
    <mergeCell ref="E1122:E1123"/>
    <mergeCell ref="F1122:H1122"/>
    <mergeCell ref="I567:I568"/>
    <mergeCell ref="J567:J568"/>
    <mergeCell ref="A567:A568"/>
    <mergeCell ref="B567:B568"/>
    <mergeCell ref="C567:C568"/>
    <mergeCell ref="D567:D568"/>
    <mergeCell ref="E567:E568"/>
    <mergeCell ref="F567:H567"/>
    <mergeCell ref="I650:I651"/>
    <mergeCell ref="J650:J651"/>
    <mergeCell ref="A650:A651"/>
    <mergeCell ref="B650:B651"/>
    <mergeCell ref="C650:C651"/>
    <mergeCell ref="D650:D651"/>
    <mergeCell ref="E650:E651"/>
    <mergeCell ref="F650:H650"/>
    <mergeCell ref="I607:I608"/>
    <mergeCell ref="J607:J608"/>
    <mergeCell ref="A607:A608"/>
    <mergeCell ref="B607:B608"/>
    <mergeCell ref="C607:C608"/>
    <mergeCell ref="D607:D608"/>
    <mergeCell ref="E607:E608"/>
    <mergeCell ref="F607:H607"/>
    <mergeCell ref="F432:H432"/>
    <mergeCell ref="I432:I433"/>
    <mergeCell ref="J432:J433"/>
    <mergeCell ref="A432:A433"/>
    <mergeCell ref="B432:B433"/>
    <mergeCell ref="C432:C433"/>
    <mergeCell ref="D432:D433"/>
    <mergeCell ref="E432:E433"/>
    <mergeCell ref="I472:I473"/>
    <mergeCell ref="J472:J473"/>
    <mergeCell ref="A472:A473"/>
    <mergeCell ref="B472:B473"/>
    <mergeCell ref="C472:C473"/>
    <mergeCell ref="D472:D473"/>
    <mergeCell ref="E472:E473"/>
    <mergeCell ref="F472:H472"/>
    <mergeCell ref="I253:I254"/>
    <mergeCell ref="J253:J254"/>
    <mergeCell ref="A253:A254"/>
    <mergeCell ref="B253:B254"/>
    <mergeCell ref="C253:C254"/>
    <mergeCell ref="D253:D254"/>
    <mergeCell ref="E253:E254"/>
    <mergeCell ref="F253:H253"/>
    <mergeCell ref="J306:J307"/>
    <mergeCell ref="C306:C307"/>
    <mergeCell ref="D306:D307"/>
    <mergeCell ref="A306:A307"/>
    <mergeCell ref="B306:B307"/>
    <mergeCell ref="E306:E307"/>
    <mergeCell ref="F306:H306"/>
    <mergeCell ref="I306:I307"/>
    <mergeCell ref="I184:I185"/>
    <mergeCell ref="J184:J185"/>
    <mergeCell ref="A184:A185"/>
    <mergeCell ref="B184:B185"/>
    <mergeCell ref="C184:C185"/>
    <mergeCell ref="D184:D185"/>
    <mergeCell ref="E184:E185"/>
    <mergeCell ref="F184:H184"/>
    <mergeCell ref="I224:I225"/>
    <mergeCell ref="J224:J225"/>
    <mergeCell ref="A224:A225"/>
    <mergeCell ref="B224:B225"/>
    <mergeCell ref="C224:C225"/>
    <mergeCell ref="D224:D225"/>
    <mergeCell ref="E224:E225"/>
    <mergeCell ref="F224:H224"/>
    <mergeCell ref="F138:H138"/>
    <mergeCell ref="I138:I139"/>
    <mergeCell ref="J138:J139"/>
    <mergeCell ref="A138:A139"/>
    <mergeCell ref="B138:B139"/>
    <mergeCell ref="C138:C139"/>
    <mergeCell ref="D138:D139"/>
    <mergeCell ref="E138:E139"/>
    <mergeCell ref="I49:I50"/>
    <mergeCell ref="J49:J50"/>
    <mergeCell ref="A49:A50"/>
    <mergeCell ref="B49:B50"/>
    <mergeCell ref="C49:C50"/>
    <mergeCell ref="D49:D50"/>
    <mergeCell ref="E49:E50"/>
    <mergeCell ref="F49:H49"/>
    <mergeCell ref="A90:A91"/>
    <mergeCell ref="F90:H90"/>
    <mergeCell ref="I90:I91"/>
    <mergeCell ref="J90:J91"/>
    <mergeCell ref="B90:B91"/>
    <mergeCell ref="C90:C91"/>
    <mergeCell ref="D90:D91"/>
    <mergeCell ref="E90:E91"/>
    <mergeCell ref="I3:I4"/>
    <mergeCell ref="J3:J4"/>
    <mergeCell ref="I58:I59"/>
    <mergeCell ref="J58:J59"/>
    <mergeCell ref="A58:A59"/>
    <mergeCell ref="B58:B59"/>
    <mergeCell ref="C58:C59"/>
    <mergeCell ref="D58:D59"/>
    <mergeCell ref="E58:E59"/>
    <mergeCell ref="F58:H58"/>
    <mergeCell ref="A3:A4"/>
    <mergeCell ref="B3:B4"/>
    <mergeCell ref="C3:C4"/>
    <mergeCell ref="D3:D4"/>
    <mergeCell ref="E3:E4"/>
    <mergeCell ref="F3:H3"/>
    <mergeCell ref="I345:I346"/>
    <mergeCell ref="J345:J346"/>
    <mergeCell ref="A345:A346"/>
    <mergeCell ref="B345:B346"/>
    <mergeCell ref="C345:C346"/>
    <mergeCell ref="D345:D346"/>
    <mergeCell ref="E345:E346"/>
    <mergeCell ref="F345:H345"/>
    <mergeCell ref="I499:I500"/>
    <mergeCell ref="J499:J500"/>
    <mergeCell ref="A499:A500"/>
    <mergeCell ref="B499:B500"/>
    <mergeCell ref="C499:C500"/>
    <mergeCell ref="D499:D500"/>
    <mergeCell ref="E499:E500"/>
    <mergeCell ref="F499:H499"/>
    <mergeCell ref="I382:I383"/>
    <mergeCell ref="J382:J383"/>
    <mergeCell ref="A382:A383"/>
    <mergeCell ref="B382:B383"/>
    <mergeCell ref="C382:C383"/>
    <mergeCell ref="D382:D383"/>
    <mergeCell ref="E382:E383"/>
    <mergeCell ref="F382:H382"/>
    <mergeCell ref="I773:I774"/>
    <mergeCell ref="J773:J774"/>
    <mergeCell ref="A773:A774"/>
    <mergeCell ref="B773:B774"/>
    <mergeCell ref="C773:C774"/>
    <mergeCell ref="D773:D774"/>
    <mergeCell ref="E773:E774"/>
    <mergeCell ref="F773:H773"/>
    <mergeCell ref="A717:A718"/>
    <mergeCell ref="B717:B718"/>
    <mergeCell ref="C717:C718"/>
    <mergeCell ref="D717:D718"/>
    <mergeCell ref="E717:E718"/>
    <mergeCell ref="F717:H717"/>
    <mergeCell ref="I717:I718"/>
    <mergeCell ref="J717:J718"/>
    <mergeCell ref="A786:A787"/>
    <mergeCell ref="B786:B787"/>
    <mergeCell ref="C786:C787"/>
    <mergeCell ref="D786:D787"/>
    <mergeCell ref="E786:E787"/>
    <mergeCell ref="F786:H786"/>
    <mergeCell ref="I786:I787"/>
    <mergeCell ref="J786:J787"/>
    <mergeCell ref="I840:I841"/>
    <mergeCell ref="J840:J841"/>
    <mergeCell ref="A840:A841"/>
    <mergeCell ref="B840:B841"/>
    <mergeCell ref="C840:C841"/>
    <mergeCell ref="D840:D841"/>
    <mergeCell ref="E840:E841"/>
    <mergeCell ref="F840:H840"/>
    <mergeCell ref="I795:I796"/>
    <mergeCell ref="J795:J796"/>
    <mergeCell ref="A795:A796"/>
    <mergeCell ref="B795:B796"/>
    <mergeCell ref="C795:C796"/>
    <mergeCell ref="D795:D796"/>
    <mergeCell ref="E795:E796"/>
    <mergeCell ref="F795:H795"/>
    <mergeCell ref="I1054:I1055"/>
    <mergeCell ref="J1054:J1055"/>
    <mergeCell ref="A1054:A1055"/>
    <mergeCell ref="B1054:B1055"/>
    <mergeCell ref="C1054:C1055"/>
    <mergeCell ref="D1054:D1055"/>
    <mergeCell ref="E1054:E1055"/>
    <mergeCell ref="F1054:H1054"/>
    <mergeCell ref="I930:I931"/>
    <mergeCell ref="J930:J931"/>
    <mergeCell ref="A1008:A1009"/>
    <mergeCell ref="B1008:B1009"/>
    <mergeCell ref="C1008:C1009"/>
    <mergeCell ref="D1008:D1009"/>
    <mergeCell ref="E1008:E1009"/>
    <mergeCell ref="F1008:H1008"/>
    <mergeCell ref="I1008:I1009"/>
    <mergeCell ref="J1008:J1009"/>
    <mergeCell ref="A930:A931"/>
    <mergeCell ref="B930:B931"/>
    <mergeCell ref="C930:C931"/>
    <mergeCell ref="D930:D931"/>
    <mergeCell ref="E930:E931"/>
    <mergeCell ref="F930:H930"/>
    <mergeCell ref="A1366:A1367"/>
    <mergeCell ref="B1366:B1367"/>
    <mergeCell ref="C1366:C1367"/>
    <mergeCell ref="D1366:D1367"/>
    <mergeCell ref="E1366:E1367"/>
    <mergeCell ref="F1366:H1366"/>
    <mergeCell ref="I1366:I1367"/>
    <mergeCell ref="J1366:J1367"/>
    <mergeCell ref="A1247:A1248"/>
    <mergeCell ref="B1247:B1248"/>
    <mergeCell ref="E1247:E1248"/>
    <mergeCell ref="F1247:H1247"/>
    <mergeCell ref="I1247:I1248"/>
    <mergeCell ref="J1247:J1248"/>
    <mergeCell ref="C1247:C1248"/>
    <mergeCell ref="D1247:D1248"/>
    <mergeCell ref="I1429:I1430"/>
    <mergeCell ref="J1429:J1430"/>
    <mergeCell ref="A1429:A1430"/>
    <mergeCell ref="B1429:B1430"/>
    <mergeCell ref="C1429:C1430"/>
    <mergeCell ref="D1429:D1430"/>
    <mergeCell ref="E1429:E1430"/>
    <mergeCell ref="F1429:H1429"/>
    <mergeCell ref="I1444:I1445"/>
    <mergeCell ref="J1444:J1445"/>
    <mergeCell ref="A1444:A1445"/>
    <mergeCell ref="B1444:B1445"/>
    <mergeCell ref="C1444:C1445"/>
    <mergeCell ref="D1444:D1445"/>
    <mergeCell ref="E1444:E1445"/>
    <mergeCell ref="F1444:H1444"/>
    <mergeCell ref="I1491:I1492"/>
    <mergeCell ref="J1491:J1492"/>
    <mergeCell ref="A1491:A1492"/>
    <mergeCell ref="B1491:B1492"/>
    <mergeCell ref="C1491:C1492"/>
    <mergeCell ref="D1491:D1492"/>
    <mergeCell ref="E1491:E1492"/>
    <mergeCell ref="F1491:H1491"/>
    <mergeCell ref="I1519:I1520"/>
    <mergeCell ref="J1519:J1520"/>
    <mergeCell ref="A1519:A1520"/>
    <mergeCell ref="B1519:B1520"/>
    <mergeCell ref="C1519:C1520"/>
    <mergeCell ref="D1519:D1520"/>
    <mergeCell ref="E1519:E1520"/>
    <mergeCell ref="F1519:H1519"/>
    <mergeCell ref="I1573:I1574"/>
    <mergeCell ref="J1573:J1574"/>
    <mergeCell ref="A1573:A1574"/>
    <mergeCell ref="B1573:B1574"/>
    <mergeCell ref="C1573:C1574"/>
    <mergeCell ref="D1573:D1574"/>
    <mergeCell ref="E1573:E1574"/>
    <mergeCell ref="F1573:H1573"/>
    <mergeCell ref="I1690:I1691"/>
    <mergeCell ref="J1690:J1691"/>
    <mergeCell ref="A1690:A1691"/>
    <mergeCell ref="B1690:B1691"/>
    <mergeCell ref="C1690:C1691"/>
    <mergeCell ref="D1690:D1691"/>
    <mergeCell ref="E1690:E1691"/>
    <mergeCell ref="F1690:H1690"/>
    <mergeCell ref="I1619:I1620"/>
    <mergeCell ref="J1619:J1620"/>
    <mergeCell ref="A1675:A1676"/>
    <mergeCell ref="B1675:B1676"/>
    <mergeCell ref="C1675:C1676"/>
    <mergeCell ref="D1675:D1676"/>
    <mergeCell ref="E1675:E1676"/>
    <mergeCell ref="F1675:H1675"/>
    <mergeCell ref="A1976:A1977"/>
    <mergeCell ref="B1976:B1977"/>
    <mergeCell ref="C1976:C1977"/>
    <mergeCell ref="D1976:D1977"/>
    <mergeCell ref="E1976:E1977"/>
    <mergeCell ref="F1976:H1976"/>
    <mergeCell ref="I1976:I1977"/>
    <mergeCell ref="J1976:J1977"/>
    <mergeCell ref="A1984:A1985"/>
    <mergeCell ref="B1984:B1985"/>
    <mergeCell ref="C1984:C1985"/>
    <mergeCell ref="D1984:D1985"/>
    <mergeCell ref="E1984:E1985"/>
    <mergeCell ref="F1984:H1984"/>
    <mergeCell ref="I1984:I1985"/>
    <mergeCell ref="J1984:J1985"/>
    <mergeCell ref="I2043:I2044"/>
    <mergeCell ref="J2043:J2044"/>
    <mergeCell ref="A2043:A2044"/>
    <mergeCell ref="B2043:B2044"/>
    <mergeCell ref="C2043:C2044"/>
    <mergeCell ref="D2043:D2044"/>
    <mergeCell ref="E2043:E2044"/>
    <mergeCell ref="F2043:H2043"/>
    <mergeCell ref="I1993:I1994"/>
    <mergeCell ref="J1993:J1994"/>
    <mergeCell ref="A1993:A1994"/>
    <mergeCell ref="B1993:B1994"/>
    <mergeCell ref="C1993:C1994"/>
    <mergeCell ref="D1993:D1994"/>
    <mergeCell ref="E1993:E1994"/>
    <mergeCell ref="F1993:H1993"/>
  </mergeCells>
  <pageMargins left="0.7" right="0.7" top="0.75" bottom="0.75" header="0.3" footer="0.3"/>
  <pageSetup orientation="portrait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2:J215"/>
  <sheetViews>
    <sheetView topLeftCell="A202" workbookViewId="0">
      <selection activeCell="E205" sqref="E205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71093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2">
      <c r="A2" s="1" t="inlineStr">
        <is>
          <t>Cierre Caja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3" t="inlineStr">
        <is>
          <t>Del 01/02/2023</t>
        </is>
      </c>
      <c r="B3" s="2" t="n"/>
      <c r="C3" s="2" t="n"/>
      <c r="D3" s="2" t="n"/>
      <c r="E3" s="2" t="n"/>
      <c r="F3" s="2" t="n"/>
      <c r="G3" s="2" t="n"/>
      <c r="H3" s="2" t="n"/>
      <c r="I3" s="2" t="n"/>
      <c r="J3" s="2" t="n"/>
    </row>
    <row r="4">
      <c r="A4" s="74" t="inlineStr">
        <is>
          <t>Cierre Caja</t>
        </is>
      </c>
      <c r="B4" s="74" t="inlineStr">
        <is>
          <t>Fecha</t>
        </is>
      </c>
      <c r="C4" s="74" t="inlineStr">
        <is>
          <t>Cajero</t>
        </is>
      </c>
      <c r="D4" s="74" t="inlineStr">
        <is>
          <t>Nro Voucher</t>
        </is>
      </c>
      <c r="E4" s="74" t="inlineStr">
        <is>
          <t>Nro Cuenta</t>
        </is>
      </c>
      <c r="F4" s="74" t="inlineStr">
        <is>
          <t>Tipo Ingreso</t>
        </is>
      </c>
      <c r="G4" s="75" t="n"/>
      <c r="H4" s="76" t="n"/>
      <c r="I4" s="74" t="inlineStr">
        <is>
          <t>TIPO DE INGRESO</t>
        </is>
      </c>
      <c r="J4" s="74" t="inlineStr">
        <is>
          <t>Cobrador</t>
        </is>
      </c>
    </row>
    <row r="5">
      <c r="A5" s="77" t="n"/>
      <c r="B5" s="77" t="n"/>
      <c r="C5" s="77" t="n"/>
      <c r="D5" s="77" t="n"/>
      <c r="E5" s="77" t="n"/>
      <c r="F5" s="4" t="inlineStr">
        <is>
          <t>EFECTIVO</t>
        </is>
      </c>
      <c r="G5" s="4" t="inlineStr">
        <is>
          <t>CHEQUE</t>
        </is>
      </c>
      <c r="H5" s="4" t="inlineStr">
        <is>
          <t>TRANSFERENCIA</t>
        </is>
      </c>
      <c r="I5" s="77" t="n"/>
      <c r="J5" s="77" t="n"/>
    </row>
    <row r="6">
      <c r="A6" s="5" t="inlineStr">
        <is>
          <t>CCAJ-SC59/25/23</t>
        </is>
      </c>
      <c r="B6" s="6" t="n">
        <v>44958.79558917824</v>
      </c>
      <c r="C6" s="5" t="inlineStr">
        <is>
          <t>4262 JUAN GILBERTO PARADA ROJAS</t>
        </is>
      </c>
      <c r="D6" s="7" t="n"/>
      <c r="E6" s="8" t="n"/>
      <c r="F6" s="9" t="n">
        <v>2025.58</v>
      </c>
      <c r="I6" s="10" t="inlineStr">
        <is>
          <t>EFECTIVO</t>
        </is>
      </c>
      <c r="J6" s="5" t="inlineStr">
        <is>
          <t>4262 JUAN GILBERTO PARADA ROJAS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H7" s="9" t="n"/>
      <c r="I7" s="10" t="n"/>
      <c r="J7" s="8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49" t="n">
        <v>112695138</v>
      </c>
      <c r="E8" s="14" t="n">
        <v>112695351</v>
      </c>
      <c r="H8" s="9" t="n"/>
      <c r="I8" s="10" t="n"/>
      <c r="J8" s="8" t="n"/>
    </row>
    <row r="9">
      <c r="D9" s="57" t="inlineStr">
        <is>
          <t>BOOT</t>
        </is>
      </c>
    </row>
    <row r="11">
      <c r="A11" s="1" t="inlineStr">
        <is>
          <t>Cierre Caja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3" t="inlineStr">
        <is>
          <t>Del 02/02/2023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74" t="inlineStr">
        <is>
          <t>Cierre Caja</t>
        </is>
      </c>
      <c r="B13" s="74" t="inlineStr">
        <is>
          <t>Fecha</t>
        </is>
      </c>
      <c r="C13" s="74" t="inlineStr">
        <is>
          <t>Cajero</t>
        </is>
      </c>
      <c r="D13" s="74" t="inlineStr">
        <is>
          <t>Nro Voucher</t>
        </is>
      </c>
      <c r="E13" s="74" t="inlineStr">
        <is>
          <t>Nro Cuenta</t>
        </is>
      </c>
      <c r="F13" s="74" t="inlineStr">
        <is>
          <t>Tipo Ingreso</t>
        </is>
      </c>
      <c r="G13" s="75" t="n"/>
      <c r="H13" s="76" t="n"/>
      <c r="I13" s="74" t="inlineStr">
        <is>
          <t>TIPO DE INGRESO</t>
        </is>
      </c>
      <c r="J13" s="74" t="inlineStr">
        <is>
          <t>Cobrador</t>
        </is>
      </c>
    </row>
    <row r="14">
      <c r="A14" s="77" t="n"/>
      <c r="B14" s="77" t="n"/>
      <c r="C14" s="77" t="n"/>
      <c r="D14" s="77" t="n"/>
      <c r="E14" s="77" t="n"/>
      <c r="F14" s="4" t="inlineStr">
        <is>
          <t>EFECTIVO</t>
        </is>
      </c>
      <c r="G14" s="4" t="inlineStr">
        <is>
          <t>CHEQUE</t>
        </is>
      </c>
      <c r="H14" s="4" t="inlineStr">
        <is>
          <t>TRANSFERENCIA</t>
        </is>
      </c>
      <c r="I14" s="77" t="n"/>
      <c r="J14" s="77" t="n"/>
    </row>
    <row r="15">
      <c r="A15" s="5" t="inlineStr">
        <is>
          <t>CCAJ-SC59/26/23</t>
        </is>
      </c>
      <c r="B15" s="6" t="n">
        <v>44959.79365986111</v>
      </c>
      <c r="C15" s="5" t="inlineStr">
        <is>
          <t>4262 JUAN GILBERTO PARADA ROJAS</t>
        </is>
      </c>
      <c r="D15" s="7" t="n"/>
      <c r="E15" s="8" t="n"/>
      <c r="F15" s="9" t="n">
        <v>994.52</v>
      </c>
      <c r="I15" s="10" t="inlineStr">
        <is>
          <t>EFECTIVO</t>
        </is>
      </c>
      <c r="J15" s="5" t="inlineStr">
        <is>
          <t>4262 JUAN GILBERTO PARADA ROJAS</t>
        </is>
      </c>
    </row>
    <row r="16">
      <c r="A16" s="5" t="inlineStr">
        <is>
          <t>CCAJ-SC59/26/23</t>
        </is>
      </c>
      <c r="B16" s="6" t="n">
        <v>44959.79365986111</v>
      </c>
      <c r="C16" s="5" t="inlineStr">
        <is>
          <t>4262 JUAN GILBERTO PARADA ROJAS</t>
        </is>
      </c>
      <c r="D16" s="7" t="n"/>
      <c r="E16" s="8" t="n"/>
      <c r="H16" s="9" t="n">
        <v>39.19</v>
      </c>
      <c r="I16" s="5" t="inlineStr">
        <is>
          <t>TARJETA DE DÉBITO/CRÉDITO</t>
        </is>
      </c>
      <c r="J16" s="5" t="inlineStr">
        <is>
          <t>4262 JUAN GILBERTO PARADA ROJAS</t>
        </is>
      </c>
    </row>
    <row r="17">
      <c r="A17" s="11" t="inlineStr">
        <is>
          <t>SAP</t>
        </is>
      </c>
      <c r="B17" s="3" t="n"/>
      <c r="C17" s="3" t="n"/>
      <c r="D17" s="7" t="n"/>
      <c r="E17" s="8" t="n"/>
      <c r="H17" s="9" t="n"/>
      <c r="I17" s="10" t="n"/>
      <c r="J17" s="5" t="n"/>
    </row>
    <row r="18" ht="15.75" customHeight="1">
      <c r="A18" s="13" t="inlineStr">
        <is>
          <t>FECHA</t>
        </is>
      </c>
      <c r="B18" s="13" t="inlineStr">
        <is>
          <t>CIERRE DE CAJA</t>
        </is>
      </c>
      <c r="C18" s="13" t="inlineStr">
        <is>
          <t>IMPORTE</t>
        </is>
      </c>
      <c r="D18" s="49" t="n">
        <v>112728642</v>
      </c>
      <c r="E18" s="14" t="n">
        <v>112728979</v>
      </c>
      <c r="H18" s="9" t="n"/>
      <c r="I18" s="10" t="n"/>
      <c r="J18" s="5" t="n"/>
    </row>
    <row r="19">
      <c r="D19" s="57" t="inlineStr">
        <is>
          <t>BOOT</t>
        </is>
      </c>
    </row>
    <row r="21">
      <c r="A21" s="1" t="inlineStr">
        <is>
          <t>Cierre Caja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3" t="inlineStr">
        <is>
          <t>Del 03/02/2023</t>
        </is>
      </c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</row>
    <row r="23">
      <c r="A23" s="74" t="inlineStr">
        <is>
          <t>Cierre Caja</t>
        </is>
      </c>
      <c r="B23" s="74" t="inlineStr">
        <is>
          <t>Fecha</t>
        </is>
      </c>
      <c r="C23" s="74" t="inlineStr">
        <is>
          <t>Cajero</t>
        </is>
      </c>
      <c r="D23" s="74" t="inlineStr">
        <is>
          <t>Nro Voucher</t>
        </is>
      </c>
      <c r="E23" s="74" t="inlineStr">
        <is>
          <t>Nro Cuenta</t>
        </is>
      </c>
      <c r="F23" s="74" t="inlineStr">
        <is>
          <t>Tipo Ingreso</t>
        </is>
      </c>
      <c r="G23" s="75" t="n"/>
      <c r="H23" s="76" t="n"/>
      <c r="I23" s="74" t="inlineStr">
        <is>
          <t>TIPO DE INGRESO</t>
        </is>
      </c>
      <c r="J23" s="74" t="inlineStr">
        <is>
          <t>Cobrador</t>
        </is>
      </c>
    </row>
    <row r="24">
      <c r="A24" s="77" t="n"/>
      <c r="B24" s="77" t="n"/>
      <c r="C24" s="77" t="n"/>
      <c r="D24" s="77" t="n"/>
      <c r="E24" s="77" t="n"/>
      <c r="F24" s="4" t="inlineStr">
        <is>
          <t>EFECTIVO</t>
        </is>
      </c>
      <c r="G24" s="4" t="inlineStr">
        <is>
          <t>CHEQUE</t>
        </is>
      </c>
      <c r="H24" s="4" t="inlineStr">
        <is>
          <t>TRANSFERENCIA</t>
        </is>
      </c>
      <c r="I24" s="77" t="n"/>
      <c r="J24" s="77" t="n"/>
    </row>
    <row r="25">
      <c r="A25" s="5" t="inlineStr">
        <is>
          <t>CCAJ-SC59/27/23</t>
        </is>
      </c>
      <c r="B25" s="6" t="n">
        <v>44960.79519461805</v>
      </c>
      <c r="C25" s="5" t="inlineStr">
        <is>
          <t>4262 JUAN GILBERTO PARADA ROJAS</t>
        </is>
      </c>
      <c r="D25" s="7" t="n"/>
      <c r="E25" s="8" t="n"/>
      <c r="F25" s="9" t="n">
        <v>774.37</v>
      </c>
      <c r="I25" s="10" t="inlineStr">
        <is>
          <t>EFECTIVO</t>
        </is>
      </c>
      <c r="J25" s="5" t="inlineStr">
        <is>
          <t>4262 JUAN GILBERTO PARADA ROJAS</t>
        </is>
      </c>
    </row>
    <row r="26">
      <c r="A26" s="11" t="inlineStr">
        <is>
          <t>SAP</t>
        </is>
      </c>
      <c r="B26" s="3" t="n"/>
      <c r="C26" s="3" t="n"/>
      <c r="D26" s="7" t="n"/>
      <c r="E26" s="8" t="n"/>
      <c r="H26" s="9" t="n"/>
      <c r="I26" s="10" t="n"/>
      <c r="J26" s="5" t="n"/>
    </row>
    <row r="27" ht="15.75" customHeight="1">
      <c r="A27" s="13" t="inlineStr">
        <is>
          <t>FECHA</t>
        </is>
      </c>
      <c r="B27" s="13" t="inlineStr">
        <is>
          <t>CIERRE DE CAJA</t>
        </is>
      </c>
      <c r="C27" s="13" t="inlineStr">
        <is>
          <t>IMPORTE</t>
        </is>
      </c>
      <c r="D27" s="49" t="n">
        <v>112728712</v>
      </c>
      <c r="E27" s="14" t="n">
        <v>112728980</v>
      </c>
      <c r="H27" s="9" t="n"/>
      <c r="I27" s="10" t="n"/>
      <c r="J27" s="5" t="n"/>
    </row>
    <row r="28">
      <c r="A28" s="5" t="n"/>
      <c r="B28" s="6" t="n"/>
      <c r="C28" s="5" t="n"/>
      <c r="D28" s="57" t="inlineStr">
        <is>
          <t>BOOT</t>
        </is>
      </c>
      <c r="E28" s="8" t="n"/>
      <c r="H28" s="9" t="n"/>
      <c r="I28" s="10" t="n"/>
      <c r="J28" s="5" t="n"/>
    </row>
    <row r="29">
      <c r="A29" s="5" t="n"/>
      <c r="B29" s="6" t="n"/>
      <c r="C29" s="5" t="n"/>
      <c r="D29" s="7" t="n"/>
      <c r="E29" s="8" t="n"/>
      <c r="H29" s="9" t="n"/>
      <c r="I29" s="10" t="n"/>
      <c r="J29" s="5" t="n"/>
    </row>
    <row r="30">
      <c r="A30" s="1" t="inlineStr">
        <is>
          <t>Cierre Caja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3" t="inlineStr">
        <is>
          <t>Del 04/02/2023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</row>
    <row r="32">
      <c r="A32" s="74" t="inlineStr">
        <is>
          <t>Cierre Caja</t>
        </is>
      </c>
      <c r="B32" s="74" t="inlineStr">
        <is>
          <t>Fecha</t>
        </is>
      </c>
      <c r="C32" s="74" t="inlineStr">
        <is>
          <t>Cajero</t>
        </is>
      </c>
      <c r="D32" s="74" t="inlineStr">
        <is>
          <t>Nro Voucher</t>
        </is>
      </c>
      <c r="E32" s="74" t="inlineStr">
        <is>
          <t>Nro Cuenta</t>
        </is>
      </c>
      <c r="F32" s="74" t="inlineStr">
        <is>
          <t>Tipo Ingreso</t>
        </is>
      </c>
      <c r="G32" s="75" t="n"/>
      <c r="H32" s="76" t="n"/>
      <c r="I32" s="74" t="inlineStr">
        <is>
          <t>TIPO DE INGRESO</t>
        </is>
      </c>
      <c r="J32" s="74" t="inlineStr">
        <is>
          <t>Cobrador</t>
        </is>
      </c>
    </row>
    <row r="33">
      <c r="A33" s="77" t="n"/>
      <c r="B33" s="77" t="n"/>
      <c r="C33" s="77" t="n"/>
      <c r="D33" s="77" t="n"/>
      <c r="E33" s="77" t="n"/>
      <c r="F33" s="4" t="inlineStr">
        <is>
          <t>EFECTIVO</t>
        </is>
      </c>
      <c r="G33" s="4" t="inlineStr">
        <is>
          <t>CHEQUE</t>
        </is>
      </c>
      <c r="H33" s="4" t="inlineStr">
        <is>
          <t>TRANSFERENCIA</t>
        </is>
      </c>
      <c r="I33" s="77" t="n"/>
      <c r="J33" s="77" t="n"/>
    </row>
    <row r="34">
      <c r="A34" s="5" t="inlineStr">
        <is>
          <t>CCAJ-SC59/28/23</t>
        </is>
      </c>
      <c r="B34" s="6" t="n">
        <v>44961.58621303241</v>
      </c>
      <c r="C34" s="5" t="inlineStr">
        <is>
          <t>4262 JUAN GILBERTO PARADA ROJAS</t>
        </is>
      </c>
      <c r="D34" s="7" t="n"/>
      <c r="E34" s="8" t="n"/>
      <c r="F34" s="9" t="n">
        <v>816.61</v>
      </c>
      <c r="I34" s="10" t="inlineStr">
        <is>
          <t>EFECTIVO</t>
        </is>
      </c>
      <c r="J34" s="5" t="inlineStr">
        <is>
          <t>4262 JUAN GILBERTO PARADA ROJAS</t>
        </is>
      </c>
    </row>
    <row r="35">
      <c r="A35" s="11" t="inlineStr">
        <is>
          <t>SAP</t>
        </is>
      </c>
      <c r="B35" s="3" t="n"/>
      <c r="C35" s="3" t="n"/>
      <c r="D35" s="7" t="n"/>
      <c r="E35" s="8" t="n"/>
      <c r="H35" s="9" t="n"/>
      <c r="I35" s="10" t="n"/>
      <c r="J35" s="5" t="n"/>
    </row>
    <row r="36" ht="15.75" customHeight="1">
      <c r="A36" s="13" t="inlineStr">
        <is>
          <t>FECHA</t>
        </is>
      </c>
      <c r="B36" s="13" t="inlineStr">
        <is>
          <t>CIERRE DE CAJA</t>
        </is>
      </c>
      <c r="C36" s="13" t="inlineStr">
        <is>
          <t>IMPORTE</t>
        </is>
      </c>
      <c r="D36" s="49" t="n">
        <v>112728618</v>
      </c>
      <c r="E36" s="14" t="n">
        <v>112728981</v>
      </c>
      <c r="H36" s="9" t="n"/>
      <c r="I36" s="10" t="n"/>
      <c r="J36" s="5" t="n"/>
    </row>
    <row r="37">
      <c r="D37" s="57" t="inlineStr">
        <is>
          <t>BOOT</t>
        </is>
      </c>
    </row>
    <row r="39">
      <c r="A39" s="1" t="inlineStr">
        <is>
          <t>Cierre Caja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3" t="inlineStr">
        <is>
          <t>Del 06/02/2023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74" t="inlineStr">
        <is>
          <t>Cierre Caja</t>
        </is>
      </c>
      <c r="B41" s="74" t="inlineStr">
        <is>
          <t>Fecha</t>
        </is>
      </c>
      <c r="C41" s="74" t="inlineStr">
        <is>
          <t>Cajero</t>
        </is>
      </c>
      <c r="D41" s="74" t="inlineStr">
        <is>
          <t>Nro Voucher</t>
        </is>
      </c>
      <c r="E41" s="74" t="inlineStr">
        <is>
          <t>Nro Cuenta</t>
        </is>
      </c>
      <c r="F41" s="74" t="inlineStr">
        <is>
          <t>Tipo Ingreso</t>
        </is>
      </c>
      <c r="G41" s="75" t="n"/>
      <c r="H41" s="76" t="n"/>
      <c r="I41" s="74" t="inlineStr">
        <is>
          <t>TIPO DE INGRESO</t>
        </is>
      </c>
      <c r="J41" s="74" t="inlineStr">
        <is>
          <t>Cobrador</t>
        </is>
      </c>
    </row>
    <row r="42">
      <c r="A42" s="77" t="n"/>
      <c r="B42" s="77" t="n"/>
      <c r="C42" s="77" t="n"/>
      <c r="D42" s="77" t="n"/>
      <c r="E42" s="77" t="n"/>
      <c r="F42" s="4" t="inlineStr">
        <is>
          <t>EFECTIVO</t>
        </is>
      </c>
      <c r="G42" s="4" t="inlineStr">
        <is>
          <t>CHEQUE</t>
        </is>
      </c>
      <c r="H42" s="4" t="inlineStr">
        <is>
          <t>TRANSFERENCIA</t>
        </is>
      </c>
      <c r="I42" s="77" t="n"/>
      <c r="J42" s="77" t="n"/>
    </row>
    <row r="43">
      <c r="A43" s="5" t="inlineStr">
        <is>
          <t>CCAJ-SC59/29/23</t>
        </is>
      </c>
      <c r="B43" s="6" t="n">
        <v>44963.80084415509</v>
      </c>
      <c r="C43" s="5" t="inlineStr">
        <is>
          <t>4262 JUAN GILBERTO PARADA ROJAS</t>
        </is>
      </c>
      <c r="D43" s="7" t="n"/>
      <c r="E43" s="8" t="n"/>
      <c r="F43" s="9" t="n">
        <v>379.68</v>
      </c>
      <c r="I43" s="10" t="inlineStr">
        <is>
          <t>EFECTIVO</t>
        </is>
      </c>
      <c r="J43" s="5" t="inlineStr">
        <is>
          <t>4262 JUAN GILBERTO PARADA ROJAS</t>
        </is>
      </c>
    </row>
    <row r="44">
      <c r="A44" s="5" t="inlineStr">
        <is>
          <t>CCAJ-SC59/29/23</t>
        </is>
      </c>
      <c r="B44" s="6" t="n">
        <v>44963.80084415509</v>
      </c>
      <c r="C44" s="5" t="inlineStr">
        <is>
          <t>4262 JUAN GILBERTO PARADA ROJAS</t>
        </is>
      </c>
      <c r="D44" s="7" t="n"/>
      <c r="E44" s="8" t="n"/>
      <c r="H44" s="9" t="n">
        <v>28.23</v>
      </c>
      <c r="I44" s="5" t="inlineStr">
        <is>
          <t>TARJETA DE DÉBITO/CRÉDITO</t>
        </is>
      </c>
      <c r="J44" s="5" t="inlineStr">
        <is>
          <t>4262 JUAN GILBERTO PARADA ROJAS</t>
        </is>
      </c>
    </row>
    <row r="45">
      <c r="A45" s="11" t="inlineStr">
        <is>
          <t>SAP</t>
        </is>
      </c>
      <c r="B45" s="3" t="n"/>
      <c r="C45" s="3" t="n"/>
      <c r="D45" s="7" t="n"/>
      <c r="E45" s="8" t="n"/>
      <c r="H45" s="9" t="n"/>
      <c r="I45" s="10" t="n"/>
      <c r="J45" s="5" t="n"/>
    </row>
    <row r="46" ht="15.75" customHeight="1">
      <c r="A46" s="13" t="inlineStr">
        <is>
          <t>FECHA</t>
        </is>
      </c>
      <c r="B46" s="13" t="inlineStr">
        <is>
          <t>CIERRE DE CAJA</t>
        </is>
      </c>
      <c r="C46" s="13" t="inlineStr">
        <is>
          <t>IMPORTE</t>
        </is>
      </c>
      <c r="D46" s="49" t="n">
        <v>112730353</v>
      </c>
      <c r="E46" s="14" t="n">
        <v>112730449</v>
      </c>
      <c r="H46" s="9" t="n"/>
      <c r="I46" s="10" t="n"/>
      <c r="J46" s="5" t="n"/>
    </row>
    <row r="47">
      <c r="D47" s="57" t="inlineStr">
        <is>
          <t>BOOT</t>
        </is>
      </c>
    </row>
    <row r="49">
      <c r="A49" s="1" t="inlineStr">
        <is>
          <t>Cierre Caja</t>
        </is>
      </c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</row>
    <row r="50">
      <c r="A50" s="3" t="inlineStr">
        <is>
          <t>Del 07/02/2023</t>
        </is>
      </c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74" t="inlineStr">
        <is>
          <t>Cierre Caja</t>
        </is>
      </c>
      <c r="B51" s="74" t="inlineStr">
        <is>
          <t>Fecha</t>
        </is>
      </c>
      <c r="C51" s="74" t="inlineStr">
        <is>
          <t>Cajero</t>
        </is>
      </c>
      <c r="D51" s="74" t="inlineStr">
        <is>
          <t>Nro Voucher</t>
        </is>
      </c>
      <c r="E51" s="74" t="inlineStr">
        <is>
          <t>Nro Cuenta</t>
        </is>
      </c>
      <c r="F51" s="74" t="inlineStr">
        <is>
          <t>Tipo Ingreso</t>
        </is>
      </c>
      <c r="G51" s="75" t="n"/>
      <c r="H51" s="76" t="n"/>
      <c r="I51" s="74" t="inlineStr">
        <is>
          <t>TIPO DE INGRESO</t>
        </is>
      </c>
      <c r="J51" s="74" t="inlineStr">
        <is>
          <t>Cobrador</t>
        </is>
      </c>
    </row>
    <row r="52">
      <c r="A52" s="77" t="n"/>
      <c r="B52" s="77" t="n"/>
      <c r="C52" s="77" t="n"/>
      <c r="D52" s="77" t="n"/>
      <c r="E52" s="77" t="n"/>
      <c r="F52" s="4" t="inlineStr">
        <is>
          <t>EFECTIVO</t>
        </is>
      </c>
      <c r="G52" s="4" t="inlineStr">
        <is>
          <t>CHEQUE</t>
        </is>
      </c>
      <c r="H52" s="4" t="inlineStr">
        <is>
          <t>TRANSFERENCIA</t>
        </is>
      </c>
      <c r="I52" s="77" t="n"/>
      <c r="J52" s="77" t="n"/>
    </row>
    <row r="53">
      <c r="A53" s="5" t="inlineStr">
        <is>
          <t>CCAJ-SC59/30/23</t>
        </is>
      </c>
      <c r="B53" s="6" t="n">
        <v>44964.79760236111</v>
      </c>
      <c r="C53" s="5" t="inlineStr">
        <is>
          <t>4262 JUAN GILBERTO PARADA ROJAS</t>
        </is>
      </c>
      <c r="D53" s="7" t="n"/>
      <c r="E53" s="8" t="n"/>
      <c r="F53" s="9" t="n">
        <v>434.72</v>
      </c>
      <c r="I53" s="10" t="inlineStr">
        <is>
          <t>EFECTIVO</t>
        </is>
      </c>
      <c r="J53" s="5" t="inlineStr">
        <is>
          <t>4262 JUAN GILBERTO PARADA ROJAS</t>
        </is>
      </c>
    </row>
    <row r="54">
      <c r="A54" s="11" t="inlineStr">
        <is>
          <t>SAP</t>
        </is>
      </c>
      <c r="B54" s="3" t="n"/>
      <c r="C54" s="3" t="n"/>
      <c r="D54" s="7" t="n"/>
      <c r="E54" s="8" t="n"/>
      <c r="H54" s="9" t="n"/>
      <c r="I54" s="10" t="n"/>
      <c r="J54" s="5" t="n"/>
    </row>
    <row r="55" ht="15.75" customHeight="1">
      <c r="A55" s="13" t="inlineStr">
        <is>
          <t>FECHA</t>
        </is>
      </c>
      <c r="B55" s="13" t="inlineStr">
        <is>
          <t>CIERRE DE CAJA</t>
        </is>
      </c>
      <c r="C55" s="13" t="inlineStr">
        <is>
          <t>IMPORTE</t>
        </is>
      </c>
      <c r="D55" s="49" t="n">
        <v>112732207</v>
      </c>
      <c r="E55" s="14" t="n">
        <v>112732500</v>
      </c>
      <c r="H55" s="9" t="n"/>
      <c r="I55" s="10" t="n"/>
      <c r="J55" s="5" t="n"/>
    </row>
    <row r="56">
      <c r="D56" s="57" t="inlineStr">
        <is>
          <t>BOOT</t>
        </is>
      </c>
    </row>
    <row r="58">
      <c r="A58" s="1" t="inlineStr">
        <is>
          <t>Cierre Caja</t>
        </is>
      </c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</row>
    <row r="59">
      <c r="A59" s="3" t="inlineStr">
        <is>
          <t>Del 08/02/2023</t>
        </is>
      </c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74" t="inlineStr">
        <is>
          <t>Cierre Caja</t>
        </is>
      </c>
      <c r="B60" s="74" t="inlineStr">
        <is>
          <t>Fecha</t>
        </is>
      </c>
      <c r="C60" s="74" t="inlineStr">
        <is>
          <t>Cajero</t>
        </is>
      </c>
      <c r="D60" s="74" t="inlineStr">
        <is>
          <t>Nro Voucher</t>
        </is>
      </c>
      <c r="E60" s="74" t="inlineStr">
        <is>
          <t>Nro Cuenta</t>
        </is>
      </c>
      <c r="F60" s="74" t="inlineStr">
        <is>
          <t>Tipo Ingreso</t>
        </is>
      </c>
      <c r="G60" s="75" t="n"/>
      <c r="H60" s="76" t="n"/>
      <c r="I60" s="74" t="inlineStr">
        <is>
          <t>TIPO DE INGRESO</t>
        </is>
      </c>
      <c r="J60" s="74" t="inlineStr">
        <is>
          <t>Cobrador</t>
        </is>
      </c>
    </row>
    <row r="61">
      <c r="A61" s="77" t="n"/>
      <c r="B61" s="77" t="n"/>
      <c r="C61" s="77" t="n"/>
      <c r="D61" s="77" t="n"/>
      <c r="E61" s="77" t="n"/>
      <c r="F61" s="4" t="inlineStr">
        <is>
          <t>EFECTIVO</t>
        </is>
      </c>
      <c r="G61" s="4" t="inlineStr">
        <is>
          <t>CHEQUE</t>
        </is>
      </c>
      <c r="H61" s="4" t="inlineStr">
        <is>
          <t>TRANSFERENCIA</t>
        </is>
      </c>
      <c r="I61" s="77" t="n"/>
      <c r="J61" s="77" t="n"/>
    </row>
    <row r="62">
      <c r="A62" s="5" t="inlineStr">
        <is>
          <t>CCAJ-SC59/31/23</t>
        </is>
      </c>
      <c r="B62" s="6" t="n">
        <v>44965.79454796296</v>
      </c>
      <c r="C62" s="5" t="inlineStr">
        <is>
          <t>4262 JUAN GILBERTO PARADA ROJAS</t>
        </is>
      </c>
      <c r="D62" s="7" t="n"/>
      <c r="E62" s="8" t="n"/>
      <c r="F62" s="9" t="n">
        <v>906.5700000000001</v>
      </c>
      <c r="I62" s="10" t="inlineStr">
        <is>
          <t>EFECTIVO</t>
        </is>
      </c>
      <c r="J62" s="5" t="inlineStr">
        <is>
          <t>4262 JUAN GILBERTO PARADA ROJAS</t>
        </is>
      </c>
    </row>
    <row r="63">
      <c r="A63" s="5" t="inlineStr">
        <is>
          <t>CCAJ-SC59/31/23</t>
        </is>
      </c>
      <c r="B63" s="6" t="n">
        <v>44965.79454796296</v>
      </c>
      <c r="C63" s="5" t="inlineStr">
        <is>
          <t>4262 JUAN GILBERTO PARADA ROJAS</t>
        </is>
      </c>
      <c r="D63" s="7" t="n"/>
      <c r="E63" s="8" t="n"/>
      <c r="H63" s="9" t="n">
        <v>107.64</v>
      </c>
      <c r="I63" s="5" t="inlineStr">
        <is>
          <t>TARJETA DE DÉBITO/CRÉDITO</t>
        </is>
      </c>
      <c r="J63" s="5" t="inlineStr">
        <is>
          <t>4262 JUAN GILBERTO PARADA ROJAS</t>
        </is>
      </c>
    </row>
    <row r="64">
      <c r="A64" s="11" t="inlineStr">
        <is>
          <t>SAP</t>
        </is>
      </c>
      <c r="B64" s="3" t="n"/>
      <c r="C64" s="3" t="n"/>
      <c r="D64" s="7" t="n"/>
      <c r="E64" s="8" t="n"/>
      <c r="F64" s="9" t="n"/>
      <c r="I64" s="10" t="n"/>
      <c r="J64" s="5" t="n"/>
    </row>
    <row r="65" ht="15.75" customHeight="1">
      <c r="A65" s="13" t="inlineStr">
        <is>
          <t>FECHA</t>
        </is>
      </c>
      <c r="B65" s="13" t="inlineStr">
        <is>
          <t>CIERRE DE CAJA</t>
        </is>
      </c>
      <c r="C65" s="13" t="inlineStr">
        <is>
          <t>IMPORTE</t>
        </is>
      </c>
      <c r="D65" s="49" t="n">
        <v>112733913</v>
      </c>
      <c r="E65" s="14" t="n">
        <v>112734084</v>
      </c>
      <c r="F65" s="9" t="n"/>
      <c r="I65" s="10" t="n"/>
      <c r="J65" s="5" t="n"/>
    </row>
    <row r="66">
      <c r="D66" s="57" t="inlineStr">
        <is>
          <t>BOOT</t>
        </is>
      </c>
    </row>
    <row r="68">
      <c r="A68" s="1" t="inlineStr">
        <is>
          <t>Cierre Caja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3" t="inlineStr">
        <is>
          <t>Del 09/02/2023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74" t="inlineStr">
        <is>
          <t>Cierre Caja</t>
        </is>
      </c>
      <c r="B70" s="74" t="inlineStr">
        <is>
          <t>Fecha</t>
        </is>
      </c>
      <c r="C70" s="74" t="inlineStr">
        <is>
          <t>Cajero</t>
        </is>
      </c>
      <c r="D70" s="74" t="inlineStr">
        <is>
          <t>Nro Voucher</t>
        </is>
      </c>
      <c r="E70" s="74" t="inlineStr">
        <is>
          <t>Nro Cuenta</t>
        </is>
      </c>
      <c r="F70" s="74" t="inlineStr">
        <is>
          <t>Tipo Ingreso</t>
        </is>
      </c>
      <c r="G70" s="75" t="n"/>
      <c r="H70" s="76" t="n"/>
      <c r="I70" s="74" t="inlineStr">
        <is>
          <t>TIPO DE INGRESO</t>
        </is>
      </c>
      <c r="J70" s="74" t="inlineStr">
        <is>
          <t>Cobrador</t>
        </is>
      </c>
    </row>
    <row r="71">
      <c r="A71" s="77" t="n"/>
      <c r="B71" s="77" t="n"/>
      <c r="C71" s="77" t="n"/>
      <c r="D71" s="77" t="n"/>
      <c r="E71" s="77" t="n"/>
      <c r="F71" s="4" t="inlineStr">
        <is>
          <t>EFECTIVO</t>
        </is>
      </c>
      <c r="G71" s="4" t="inlineStr">
        <is>
          <t>CHEQUE</t>
        </is>
      </c>
      <c r="H71" s="4" t="inlineStr">
        <is>
          <t>TRANSFERENCIA</t>
        </is>
      </c>
      <c r="I71" s="77" t="n"/>
      <c r="J71" s="77" t="n"/>
    </row>
    <row r="72">
      <c r="A72" s="5" t="inlineStr">
        <is>
          <t>CCAJ-SC59/32/23</t>
        </is>
      </c>
      <c r="B72" s="6" t="n">
        <v>44966.80026427083</v>
      </c>
      <c r="C72" s="5" t="inlineStr">
        <is>
          <t>4262 JUAN GILBERTO PARADA ROJAS</t>
        </is>
      </c>
      <c r="D72" s="7" t="n"/>
      <c r="E72" s="8" t="n"/>
      <c r="F72" s="9" t="n">
        <v>3040.88</v>
      </c>
      <c r="I72" s="10" t="inlineStr">
        <is>
          <t>EFECTIVO</t>
        </is>
      </c>
      <c r="J72" s="5" t="inlineStr">
        <is>
          <t>4262 JUAN GILBERTO PARADA ROJAS</t>
        </is>
      </c>
    </row>
    <row r="73">
      <c r="A73" s="11" t="inlineStr">
        <is>
          <t>SAP</t>
        </is>
      </c>
      <c r="B73" s="3" t="n"/>
      <c r="C73" s="3" t="n"/>
      <c r="D73" s="7" t="n"/>
      <c r="E73" s="8" t="n"/>
      <c r="G73" s="9" t="n"/>
      <c r="I73" s="10" t="n"/>
      <c r="J73" s="8" t="n"/>
    </row>
    <row r="74" ht="15.75" customHeight="1">
      <c r="A74" s="13" t="inlineStr">
        <is>
          <t>FECHA</t>
        </is>
      </c>
      <c r="B74" s="13" t="inlineStr">
        <is>
          <t>CIERRE DE CAJA</t>
        </is>
      </c>
      <c r="C74" s="13" t="inlineStr">
        <is>
          <t>IMPORTE</t>
        </is>
      </c>
      <c r="D74" s="49" t="n">
        <v>112736194</v>
      </c>
      <c r="E74" s="14" t="n">
        <v>112736372</v>
      </c>
      <c r="G74" s="9" t="n"/>
      <c r="I74" s="10" t="n"/>
      <c r="J74" s="8" t="n"/>
    </row>
    <row r="75">
      <c r="A75" s="5" t="n"/>
      <c r="B75" s="6" t="n"/>
      <c r="C75" s="5" t="n"/>
      <c r="D75" s="57" t="inlineStr">
        <is>
          <t>BOOT</t>
        </is>
      </c>
      <c r="E75" s="8" t="n"/>
      <c r="G75" s="9" t="n"/>
      <c r="I75" s="10" t="n"/>
      <c r="J75" s="8" t="n"/>
    </row>
    <row r="77">
      <c r="A77" s="1" t="inlineStr">
        <is>
          <t>Cierre Caja</t>
        </is>
      </c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</row>
    <row r="78">
      <c r="A78" s="3" t="inlineStr">
        <is>
          <t>Del 10/02/2023</t>
        </is>
      </c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</row>
    <row r="79">
      <c r="A79" s="74" t="inlineStr">
        <is>
          <t>Cierre Caja</t>
        </is>
      </c>
      <c r="B79" s="74" t="inlineStr">
        <is>
          <t>Fecha</t>
        </is>
      </c>
      <c r="C79" s="74" t="inlineStr">
        <is>
          <t>Cajero</t>
        </is>
      </c>
      <c r="D79" s="74" t="inlineStr">
        <is>
          <t>Nro Voucher</t>
        </is>
      </c>
      <c r="E79" s="74" t="inlineStr">
        <is>
          <t>Nro Cuenta</t>
        </is>
      </c>
      <c r="F79" s="74" t="inlineStr">
        <is>
          <t>Tipo Ingreso</t>
        </is>
      </c>
      <c r="G79" s="75" t="n"/>
      <c r="H79" s="76" t="n"/>
      <c r="I79" s="74" t="inlineStr">
        <is>
          <t>TIPO DE INGRESO</t>
        </is>
      </c>
      <c r="J79" s="74" t="inlineStr">
        <is>
          <t>Cobrador</t>
        </is>
      </c>
    </row>
    <row r="80">
      <c r="A80" s="77" t="n"/>
      <c r="B80" s="77" t="n"/>
      <c r="C80" s="77" t="n"/>
      <c r="D80" s="77" t="n"/>
      <c r="E80" s="77" t="n"/>
      <c r="F80" s="4" t="inlineStr">
        <is>
          <t>EFECTIVO</t>
        </is>
      </c>
      <c r="G80" s="4" t="inlineStr">
        <is>
          <t>CHEQUE</t>
        </is>
      </c>
      <c r="H80" s="4" t="inlineStr">
        <is>
          <t>TRANSFERENCIA</t>
        </is>
      </c>
      <c r="I80" s="77" t="n"/>
      <c r="J80" s="77" t="n"/>
    </row>
    <row r="81">
      <c r="A81" s="5" t="inlineStr">
        <is>
          <t>CCAJ-SC59/33/23</t>
        </is>
      </c>
      <c r="B81" s="6" t="n">
        <v>44967.80042266204</v>
      </c>
      <c r="C81" s="5" t="inlineStr">
        <is>
          <t>4262 JUAN GILBERTO PARADA ROJAS</t>
        </is>
      </c>
      <c r="D81" s="7" t="n"/>
      <c r="E81" s="8" t="n"/>
      <c r="F81" s="9" t="n">
        <v>457.73</v>
      </c>
      <c r="I81" s="10" t="inlineStr">
        <is>
          <t>EFECTIVO</t>
        </is>
      </c>
      <c r="J81" s="5" t="inlineStr">
        <is>
          <t>4262 JUAN GILBERTO PARADA ROJAS</t>
        </is>
      </c>
    </row>
    <row r="82">
      <c r="A82" s="11" t="inlineStr">
        <is>
          <t>SAP</t>
        </is>
      </c>
      <c r="B82" s="3" t="n"/>
      <c r="C82" s="3" t="n"/>
      <c r="D82" s="7" t="n"/>
      <c r="E82" s="8" t="n"/>
      <c r="H82" s="9" t="n"/>
      <c r="I82" s="10" t="n"/>
      <c r="J82" s="5" t="n"/>
    </row>
    <row r="83" ht="15.75" customHeight="1">
      <c r="A83" s="13" t="inlineStr">
        <is>
          <t>FECHA</t>
        </is>
      </c>
      <c r="B83" s="13" t="inlineStr">
        <is>
          <t>CIERRE DE CAJA</t>
        </is>
      </c>
      <c r="C83" s="13" t="inlineStr">
        <is>
          <t>IMPORTE</t>
        </is>
      </c>
      <c r="D83" s="49" t="n">
        <v>112736209</v>
      </c>
      <c r="E83" s="14" t="n">
        <v>112736373</v>
      </c>
      <c r="H83" s="9" t="n"/>
      <c r="I83" s="10" t="n"/>
      <c r="J83" s="5" t="n"/>
    </row>
    <row r="84">
      <c r="A84" s="5" t="n"/>
      <c r="B84" s="6" t="n"/>
      <c r="C84" s="5" t="n"/>
      <c r="D84" s="57" t="inlineStr">
        <is>
          <t>BOOT</t>
        </is>
      </c>
      <c r="E84" s="8" t="n"/>
      <c r="H84" s="9" t="n"/>
      <c r="I84" s="10" t="n"/>
      <c r="J84" s="5" t="n"/>
    </row>
    <row r="85">
      <c r="A85" s="5" t="n"/>
      <c r="B85" s="6" t="n"/>
      <c r="C85" s="5" t="n"/>
      <c r="D85" s="7" t="n"/>
      <c r="E85" s="8" t="n"/>
      <c r="H85" s="9" t="n"/>
      <c r="I85" s="10" t="n"/>
      <c r="J85" s="5" t="n"/>
    </row>
    <row r="86">
      <c r="A86" s="1" t="inlineStr">
        <is>
          <t>Cierre Caja</t>
        </is>
      </c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</row>
    <row r="87">
      <c r="A87" s="3" t="inlineStr">
        <is>
          <t>Del 11/02/2023</t>
        </is>
      </c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</row>
    <row r="88">
      <c r="A88" s="74" t="inlineStr">
        <is>
          <t>Cierre Caja</t>
        </is>
      </c>
      <c r="B88" s="74" t="inlineStr">
        <is>
          <t>Fecha</t>
        </is>
      </c>
      <c r="C88" s="74" t="inlineStr">
        <is>
          <t>Cajero</t>
        </is>
      </c>
      <c r="D88" s="74" t="inlineStr">
        <is>
          <t>Nro Voucher</t>
        </is>
      </c>
      <c r="E88" s="74" t="inlineStr">
        <is>
          <t>Nro Cuenta</t>
        </is>
      </c>
      <c r="F88" s="74" t="inlineStr">
        <is>
          <t>Tipo Ingreso</t>
        </is>
      </c>
      <c r="G88" s="75" t="n"/>
      <c r="H88" s="76" t="n"/>
      <c r="I88" s="74" t="inlineStr">
        <is>
          <t>TIPO DE INGRESO</t>
        </is>
      </c>
      <c r="J88" s="74" t="inlineStr">
        <is>
          <t>Cobrador</t>
        </is>
      </c>
    </row>
    <row r="89">
      <c r="A89" s="77" t="n"/>
      <c r="B89" s="77" t="n"/>
      <c r="C89" s="77" t="n"/>
      <c r="D89" s="77" t="n"/>
      <c r="E89" s="77" t="n"/>
      <c r="F89" s="4" t="inlineStr">
        <is>
          <t>EFECTIVO</t>
        </is>
      </c>
      <c r="G89" s="4" t="inlineStr">
        <is>
          <t>CHEQUE</t>
        </is>
      </c>
      <c r="H89" s="4" t="inlineStr">
        <is>
          <t>TRANSFERENCIA</t>
        </is>
      </c>
      <c r="I89" s="77" t="n"/>
      <c r="J89" s="77" t="n"/>
    </row>
    <row r="90">
      <c r="A90" s="5" t="inlineStr">
        <is>
          <t>CCAJ-SC59/34/23</t>
        </is>
      </c>
      <c r="B90" s="6" t="n">
        <v>44968.58816420139</v>
      </c>
      <c r="C90" s="5" t="inlineStr">
        <is>
          <t>4262 JUAN GILBERTO PARADA ROJAS</t>
        </is>
      </c>
      <c r="D90" s="7" t="n"/>
      <c r="E90" s="8" t="n"/>
      <c r="F90" s="9" t="n">
        <v>1135.66</v>
      </c>
      <c r="I90" s="10" t="inlineStr">
        <is>
          <t>EFECTIVO</t>
        </is>
      </c>
      <c r="J90" s="5" t="inlineStr">
        <is>
          <t>4262 JUAN GILBERTO PARADA ROJAS</t>
        </is>
      </c>
    </row>
    <row r="91">
      <c r="A91" s="5" t="inlineStr">
        <is>
          <t>CCAJ-SC59/34/23</t>
        </is>
      </c>
      <c r="B91" s="6" t="n">
        <v>44968.58816420139</v>
      </c>
      <c r="C91" s="5" t="inlineStr">
        <is>
          <t>4262 JUAN GILBERTO PARADA ROJAS</t>
        </is>
      </c>
      <c r="D91" s="7" t="n"/>
      <c r="E91" s="8" t="n"/>
      <c r="H91" s="9" t="n">
        <v>31.26</v>
      </c>
      <c r="I91" s="5" t="inlineStr">
        <is>
          <t>TARJETA DE DÉBITO/CRÉDITO</t>
        </is>
      </c>
      <c r="J91" s="5" t="inlineStr">
        <is>
          <t>4262 JUAN GILBERTO PARADA ROJAS</t>
        </is>
      </c>
    </row>
    <row r="92">
      <c r="A92" s="11" t="inlineStr">
        <is>
          <t>SAP</t>
        </is>
      </c>
      <c r="B92" s="3" t="n"/>
      <c r="C92" s="3" t="n"/>
      <c r="D92" s="7" t="n"/>
      <c r="E92" s="8" t="n"/>
      <c r="H92" s="9" t="n"/>
      <c r="I92" s="10" t="n"/>
      <c r="J92" s="5" t="n"/>
    </row>
    <row r="93" ht="15.75" customHeight="1">
      <c r="A93" s="13" t="inlineStr">
        <is>
          <t>FECHA</t>
        </is>
      </c>
      <c r="B93" s="13" t="inlineStr">
        <is>
          <t>CIERRE DE CAJA</t>
        </is>
      </c>
      <c r="C93" s="13" t="inlineStr">
        <is>
          <t>IMPORTE</t>
        </is>
      </c>
      <c r="D93" s="49" t="n">
        <v>112743975</v>
      </c>
      <c r="E93" s="14" t="n">
        <v>112761120</v>
      </c>
      <c r="H93" s="9" t="n"/>
      <c r="I93" s="10" t="n"/>
      <c r="J93" s="5" t="n"/>
    </row>
    <row r="94">
      <c r="D94" s="57" t="inlineStr">
        <is>
          <t>BOOT</t>
        </is>
      </c>
    </row>
    <row r="96">
      <c r="A96" s="1" t="inlineStr">
        <is>
          <t>Cierre Caja</t>
        </is>
      </c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</row>
    <row r="97">
      <c r="A97" s="3" t="inlineStr">
        <is>
          <t>Del 13/02/2023</t>
        </is>
      </c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</row>
    <row r="98">
      <c r="A98" s="74" t="inlineStr">
        <is>
          <t>Cierre Caja</t>
        </is>
      </c>
      <c r="B98" s="74" t="inlineStr">
        <is>
          <t>Fecha</t>
        </is>
      </c>
      <c r="C98" s="74" t="inlineStr">
        <is>
          <t>Cajero</t>
        </is>
      </c>
      <c r="D98" s="74" t="inlineStr">
        <is>
          <t>Nro Voucher</t>
        </is>
      </c>
      <c r="E98" s="74" t="inlineStr">
        <is>
          <t>Nro Cuenta</t>
        </is>
      </c>
      <c r="F98" s="74" t="inlineStr">
        <is>
          <t>Tipo Ingreso</t>
        </is>
      </c>
      <c r="G98" s="75" t="n"/>
      <c r="H98" s="76" t="n"/>
      <c r="I98" s="74" t="inlineStr">
        <is>
          <t>TIPO DE INGRESO</t>
        </is>
      </c>
      <c r="J98" s="74" t="inlineStr">
        <is>
          <t>Cobrador</t>
        </is>
      </c>
    </row>
    <row r="99">
      <c r="A99" s="77" t="n"/>
      <c r="B99" s="77" t="n"/>
      <c r="C99" s="77" t="n"/>
      <c r="D99" s="77" t="n"/>
      <c r="E99" s="77" t="n"/>
      <c r="F99" s="4" t="inlineStr">
        <is>
          <t>EFECTIVO</t>
        </is>
      </c>
      <c r="G99" s="4" t="inlineStr">
        <is>
          <t>CHEQUE</t>
        </is>
      </c>
      <c r="H99" s="4" t="inlineStr">
        <is>
          <t>TRANSFERENCIA</t>
        </is>
      </c>
      <c r="I99" s="77" t="n"/>
      <c r="J99" s="77" t="n"/>
    </row>
    <row r="100">
      <c r="A100" s="5" t="inlineStr">
        <is>
          <t>CCAJ-SC59/35/23</t>
        </is>
      </c>
      <c r="B100" s="6" t="n">
        <v>44970.79340456019</v>
      </c>
      <c r="C100" s="5" t="inlineStr">
        <is>
          <t>4262 JUAN GILBERTO PARADA ROJAS</t>
        </is>
      </c>
      <c r="D100" s="7" t="n"/>
      <c r="E100" s="8" t="n"/>
      <c r="F100" s="9" t="n">
        <v>547.55</v>
      </c>
      <c r="I100" s="10" t="inlineStr">
        <is>
          <t>EFECTIVO</t>
        </is>
      </c>
      <c r="J100" s="5" t="inlineStr">
        <is>
          <t>4262 JUAN GILBERTO PARADA ROJAS</t>
        </is>
      </c>
    </row>
    <row r="101">
      <c r="A101" s="11" t="inlineStr">
        <is>
          <t>SAP</t>
        </is>
      </c>
      <c r="B101" s="3" t="n"/>
      <c r="C101" s="3" t="n"/>
      <c r="D101" s="7" t="n"/>
      <c r="E101" s="8" t="n"/>
      <c r="H101" s="9" t="n"/>
      <c r="I101" s="10" t="n"/>
      <c r="J101" s="5" t="n"/>
    </row>
    <row r="102" ht="15.75" customHeight="1">
      <c r="A102" s="13" t="inlineStr">
        <is>
          <t>FECHA</t>
        </is>
      </c>
      <c r="B102" s="13" t="inlineStr">
        <is>
          <t>CIERRE DE CAJA</t>
        </is>
      </c>
      <c r="C102" s="13" t="inlineStr">
        <is>
          <t>IMPORTE</t>
        </is>
      </c>
      <c r="D102" s="49" t="n">
        <v>112774008</v>
      </c>
      <c r="E102" s="14" t="n">
        <v>112774135</v>
      </c>
      <c r="H102" s="9" t="n"/>
      <c r="I102" s="10" t="n"/>
      <c r="J102" s="5" t="n"/>
    </row>
    <row r="103">
      <c r="D103" s="57" t="inlineStr">
        <is>
          <t>BOOT</t>
        </is>
      </c>
    </row>
    <row r="105">
      <c r="A105" s="1" t="inlineStr">
        <is>
          <t>Cierre Caja</t>
        </is>
      </c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</row>
    <row r="106">
      <c r="A106" s="3" t="inlineStr">
        <is>
          <t>Del 14/02/2023</t>
        </is>
      </c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</row>
    <row r="107">
      <c r="A107" s="74" t="inlineStr">
        <is>
          <t>Cierre Caja</t>
        </is>
      </c>
      <c r="B107" s="74" t="inlineStr">
        <is>
          <t>Fecha</t>
        </is>
      </c>
      <c r="C107" s="74" t="inlineStr">
        <is>
          <t>Cajero</t>
        </is>
      </c>
      <c r="D107" s="74" t="inlineStr">
        <is>
          <t>Nro Voucher</t>
        </is>
      </c>
      <c r="E107" s="74" t="inlineStr">
        <is>
          <t>Nro Cuenta</t>
        </is>
      </c>
      <c r="F107" s="74" t="inlineStr">
        <is>
          <t>Tipo Ingreso</t>
        </is>
      </c>
      <c r="G107" s="75" t="n"/>
      <c r="H107" s="76" t="n"/>
      <c r="I107" s="74" t="inlineStr">
        <is>
          <t>TIPO DE INGRESO</t>
        </is>
      </c>
      <c r="J107" s="74" t="inlineStr">
        <is>
          <t>Cobrador</t>
        </is>
      </c>
    </row>
    <row r="108">
      <c r="A108" s="77" t="n"/>
      <c r="B108" s="77" t="n"/>
      <c r="C108" s="77" t="n"/>
      <c r="D108" s="77" t="n"/>
      <c r="E108" s="77" t="n"/>
      <c r="F108" s="4" t="inlineStr">
        <is>
          <t>EFECTIVO</t>
        </is>
      </c>
      <c r="G108" s="4" t="inlineStr">
        <is>
          <t>CHEQUE</t>
        </is>
      </c>
      <c r="H108" s="4" t="inlineStr">
        <is>
          <t>TRANSFERENCIA</t>
        </is>
      </c>
      <c r="I108" s="77" t="n"/>
      <c r="J108" s="77" t="n"/>
    </row>
    <row r="109">
      <c r="A109" s="5" t="inlineStr">
        <is>
          <t>CCAJ-SC59/36/23</t>
        </is>
      </c>
      <c r="B109" s="6" t="n">
        <v>44971.79699515046</v>
      </c>
      <c r="C109" s="5" t="inlineStr">
        <is>
          <t>4262 JUAN GILBERTO PARADA ROJAS</t>
        </is>
      </c>
      <c r="D109" s="7" t="n"/>
      <c r="E109" s="8" t="n"/>
      <c r="F109" s="9" t="n">
        <v>190.05</v>
      </c>
      <c r="I109" s="10" t="inlineStr">
        <is>
          <t>EFECTIVO</t>
        </is>
      </c>
      <c r="J109" s="5" t="inlineStr">
        <is>
          <t>4262 JUAN GILBERTO PARADA ROJAS</t>
        </is>
      </c>
    </row>
    <row r="110">
      <c r="A110" s="11" t="inlineStr">
        <is>
          <t>SAP</t>
        </is>
      </c>
      <c r="B110" s="3" t="n"/>
      <c r="C110" s="3" t="n"/>
      <c r="D110" s="7" t="n"/>
      <c r="E110" s="8" t="n"/>
      <c r="H110" s="9" t="n"/>
      <c r="I110" s="10" t="n"/>
      <c r="J110" s="5" t="n"/>
    </row>
    <row r="111" ht="15.75" customHeight="1">
      <c r="A111" s="13" t="inlineStr">
        <is>
          <t>FECHA</t>
        </is>
      </c>
      <c r="B111" s="13" t="inlineStr">
        <is>
          <t>CIERRE DE CAJA</t>
        </is>
      </c>
      <c r="C111" s="13" t="inlineStr">
        <is>
          <t>IMPORTE</t>
        </is>
      </c>
      <c r="D111" s="49" t="n">
        <v>112775846</v>
      </c>
      <c r="E111" s="14" t="n">
        <v>112782224</v>
      </c>
      <c r="H111" s="9" t="n"/>
      <c r="I111" s="10" t="n"/>
      <c r="J111" s="5" t="n"/>
    </row>
    <row r="112">
      <c r="A112" s="5" t="n"/>
      <c r="B112" s="6" t="n"/>
      <c r="C112" s="5" t="n"/>
      <c r="D112" s="57" t="inlineStr">
        <is>
          <t>BOOT</t>
        </is>
      </c>
      <c r="E112" s="8" t="n"/>
      <c r="H112" s="9" t="n"/>
      <c r="I112" s="10" t="n"/>
      <c r="J112" s="5" t="n"/>
    </row>
    <row r="114">
      <c r="A114" s="1" t="inlineStr">
        <is>
          <t>Cierre Caja</t>
        </is>
      </c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</row>
    <row r="115">
      <c r="A115" s="3" t="inlineStr">
        <is>
          <t>Del 15/02/2023</t>
        </is>
      </c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</row>
    <row r="116">
      <c r="A116" s="74" t="inlineStr">
        <is>
          <t>Cierre Caja</t>
        </is>
      </c>
      <c r="B116" s="74" t="inlineStr">
        <is>
          <t>Fecha</t>
        </is>
      </c>
      <c r="C116" s="74" t="inlineStr">
        <is>
          <t>Cajero</t>
        </is>
      </c>
      <c r="D116" s="74" t="inlineStr">
        <is>
          <t>Nro Voucher</t>
        </is>
      </c>
      <c r="E116" s="74" t="inlineStr">
        <is>
          <t>Nro Cuenta</t>
        </is>
      </c>
      <c r="F116" s="74" t="inlineStr">
        <is>
          <t>Tipo Ingreso</t>
        </is>
      </c>
      <c r="G116" s="75" t="n"/>
      <c r="H116" s="76" t="n"/>
      <c r="I116" s="74" t="inlineStr">
        <is>
          <t>TIPO DE INGRESO</t>
        </is>
      </c>
      <c r="J116" s="74" t="inlineStr">
        <is>
          <t>Cobrador</t>
        </is>
      </c>
    </row>
    <row r="117">
      <c r="A117" s="77" t="n"/>
      <c r="B117" s="77" t="n"/>
      <c r="C117" s="77" t="n"/>
      <c r="D117" s="77" t="n"/>
      <c r="E117" s="77" t="n"/>
      <c r="F117" s="4" t="inlineStr">
        <is>
          <t>EFECTIVO</t>
        </is>
      </c>
      <c r="G117" s="4" t="inlineStr">
        <is>
          <t>CHEQUE</t>
        </is>
      </c>
      <c r="H117" s="4" t="inlineStr">
        <is>
          <t>TRANSFERENCIA</t>
        </is>
      </c>
      <c r="I117" s="77" t="n"/>
      <c r="J117" s="77" t="n"/>
    </row>
    <row r="118">
      <c r="A118" s="5" t="inlineStr">
        <is>
          <t>CCAJ-SC59/37/23</t>
        </is>
      </c>
      <c r="B118" s="6" t="n">
        <v>44972.79337444445</v>
      </c>
      <c r="C118" s="5" t="inlineStr">
        <is>
          <t>4262 JUAN GILBERTO PARADA ROJAS</t>
        </is>
      </c>
      <c r="D118" s="7" t="n"/>
      <c r="E118" s="8" t="n"/>
      <c r="F118" s="9" t="n">
        <v>3768.61</v>
      </c>
      <c r="I118" s="10" t="inlineStr">
        <is>
          <t>EFECTIVO</t>
        </is>
      </c>
      <c r="J118" s="5" t="inlineStr">
        <is>
          <t>4262 JUAN GILBERTO PARADA ROJAS</t>
        </is>
      </c>
    </row>
    <row r="119">
      <c r="A119" s="5" t="inlineStr">
        <is>
          <t>CCAJ-SC59/37/23</t>
        </is>
      </c>
      <c r="B119" s="6" t="n">
        <v>44972.79337444445</v>
      </c>
      <c r="C119" s="5" t="inlineStr">
        <is>
          <t>4262 JUAN GILBERTO PARADA ROJAS</t>
        </is>
      </c>
      <c r="D119" s="7" t="n"/>
      <c r="E119" s="8" t="n"/>
      <c r="H119" s="9" t="n">
        <v>74.54000000000001</v>
      </c>
      <c r="I119" s="5" t="inlineStr">
        <is>
          <t>TARJETA DE DÉBITO/CRÉDITO</t>
        </is>
      </c>
      <c r="J119" s="5" t="inlineStr">
        <is>
          <t>4262 JUAN GILBERTO PARADA ROJAS</t>
        </is>
      </c>
    </row>
    <row r="120">
      <c r="A120" s="11" t="inlineStr">
        <is>
          <t>SAP</t>
        </is>
      </c>
      <c r="B120" s="3" t="n"/>
      <c r="C120" s="3" t="n"/>
      <c r="D120" s="7" t="n"/>
      <c r="E120" s="8" t="n"/>
      <c r="H120" s="9" t="n"/>
      <c r="I120" s="10" t="n"/>
      <c r="J120" s="5" t="n"/>
    </row>
    <row r="121" ht="15.75" customHeight="1">
      <c r="A121" s="13" t="inlineStr">
        <is>
          <t>FECHA</t>
        </is>
      </c>
      <c r="B121" s="13" t="inlineStr">
        <is>
          <t>CIERRE DE CAJA</t>
        </is>
      </c>
      <c r="C121" s="13" t="inlineStr">
        <is>
          <t>IMPORTE</t>
        </is>
      </c>
      <c r="D121" s="49" t="n">
        <v>112790248</v>
      </c>
      <c r="E121" s="14" t="n">
        <v>112790543</v>
      </c>
      <c r="H121" s="9" t="n"/>
      <c r="I121" s="10" t="n"/>
      <c r="J121" s="5" t="n"/>
    </row>
    <row r="122">
      <c r="D122" s="57" t="inlineStr">
        <is>
          <t>BOOT</t>
        </is>
      </c>
    </row>
    <row r="124">
      <c r="A124" s="1" t="inlineStr">
        <is>
          <t>Cierre Caja</t>
        </is>
      </c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</row>
    <row r="125">
      <c r="A125" s="3" t="inlineStr">
        <is>
          <t>Del 16/02/2023</t>
        </is>
      </c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</row>
    <row r="126">
      <c r="A126" s="74" t="inlineStr">
        <is>
          <t>Cierre Caja</t>
        </is>
      </c>
      <c r="B126" s="74" t="inlineStr">
        <is>
          <t>Fecha</t>
        </is>
      </c>
      <c r="C126" s="74" t="inlineStr">
        <is>
          <t>Cajero</t>
        </is>
      </c>
      <c r="D126" s="74" t="inlineStr">
        <is>
          <t>Nro Voucher</t>
        </is>
      </c>
      <c r="E126" s="74" t="inlineStr">
        <is>
          <t>Nro Cuenta</t>
        </is>
      </c>
      <c r="F126" s="74" t="inlineStr">
        <is>
          <t>Tipo Ingreso</t>
        </is>
      </c>
      <c r="G126" s="75" t="n"/>
      <c r="H126" s="76" t="n"/>
      <c r="I126" s="74" t="inlineStr">
        <is>
          <t>TIPO DE INGRESO</t>
        </is>
      </c>
      <c r="J126" s="74" t="inlineStr">
        <is>
          <t>Cobrador</t>
        </is>
      </c>
    </row>
    <row r="127">
      <c r="A127" s="77" t="n"/>
      <c r="B127" s="77" t="n"/>
      <c r="C127" s="77" t="n"/>
      <c r="D127" s="77" t="n"/>
      <c r="E127" s="77" t="n"/>
      <c r="F127" s="4" t="inlineStr">
        <is>
          <t>EFECTIVO</t>
        </is>
      </c>
      <c r="G127" s="4" t="inlineStr">
        <is>
          <t>CHEQUE</t>
        </is>
      </c>
      <c r="H127" s="4" t="inlineStr">
        <is>
          <t>TRANSFERENCIA</t>
        </is>
      </c>
      <c r="I127" s="77" t="n"/>
      <c r="J127" s="77" t="n"/>
    </row>
    <row r="128">
      <c r="A128" s="5" t="inlineStr">
        <is>
          <t>CCAJ-SC59/38/23</t>
        </is>
      </c>
      <c r="B128" s="6" t="n">
        <v>44973.80754214121</v>
      </c>
      <c r="C128" s="5" t="inlineStr">
        <is>
          <t>4262 JUAN GILBERTO PARADA ROJAS</t>
        </is>
      </c>
      <c r="D128" s="7" t="n"/>
      <c r="E128" s="8" t="n"/>
      <c r="F128" s="9" t="n">
        <v>196</v>
      </c>
      <c r="I128" s="10" t="inlineStr">
        <is>
          <t>EFECTIVO</t>
        </is>
      </c>
      <c r="J128" s="5" t="inlineStr">
        <is>
          <t>4262 JUAN GILBERTO PARADA ROJAS</t>
        </is>
      </c>
    </row>
    <row r="129">
      <c r="A129" s="5" t="inlineStr">
        <is>
          <t>CCAJ-SC59/38/23</t>
        </is>
      </c>
      <c r="B129" s="6" t="n">
        <v>44973.80754214121</v>
      </c>
      <c r="C129" s="5" t="inlineStr">
        <is>
          <t>4262 JUAN GILBERTO PARADA ROJAS</t>
        </is>
      </c>
      <c r="D129" s="7" t="n"/>
      <c r="E129" s="8" t="n"/>
      <c r="H129" s="9" t="n">
        <v>282.6</v>
      </c>
      <c r="I129" s="5" t="inlineStr">
        <is>
          <t>TARJETA DE DÉBITO/CRÉDITO</t>
        </is>
      </c>
      <c r="J129" s="5" t="inlineStr">
        <is>
          <t>4262 JUAN GILBERTO PARADA ROJAS</t>
        </is>
      </c>
    </row>
    <row r="130">
      <c r="A130" s="11" t="inlineStr">
        <is>
          <t>SAP</t>
        </is>
      </c>
      <c r="B130" s="3" t="n"/>
      <c r="C130" s="3" t="n"/>
      <c r="D130" s="7" t="n"/>
      <c r="E130" s="8" t="n"/>
      <c r="H130" s="9" t="n"/>
      <c r="I130" s="10" t="n"/>
      <c r="J130" s="8" t="n"/>
    </row>
    <row r="131" ht="15.75" customHeight="1">
      <c r="A131" s="13" t="inlineStr">
        <is>
          <t>FECHA</t>
        </is>
      </c>
      <c r="B131" s="13" t="inlineStr">
        <is>
          <t>CIERRE DE CAJA</t>
        </is>
      </c>
      <c r="C131" s="13" t="inlineStr">
        <is>
          <t>IMPORTE</t>
        </is>
      </c>
      <c r="D131" s="49" t="inlineStr">
        <is>
          <t>112799845</t>
        </is>
      </c>
      <c r="E131" s="14" t="n">
        <v>112799984</v>
      </c>
      <c r="H131" s="9" t="n"/>
      <c r="I131" s="10" t="n"/>
      <c r="J131" s="8" t="n"/>
    </row>
    <row r="132">
      <c r="D132" s="57" t="inlineStr">
        <is>
          <t>BOOT</t>
        </is>
      </c>
    </row>
    <row r="133"/>
    <row r="134">
      <c r="A134" s="1" t="inlineStr">
        <is>
          <t>Cierre Caja</t>
        </is>
      </c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</row>
    <row r="135">
      <c r="A135" s="3" t="inlineStr">
        <is>
          <t>Del 17/02/2023</t>
        </is>
      </c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</row>
    <row r="136">
      <c r="A136" s="74" t="inlineStr">
        <is>
          <t>Cierre Caja</t>
        </is>
      </c>
      <c r="B136" s="74" t="inlineStr">
        <is>
          <t>Fecha</t>
        </is>
      </c>
      <c r="C136" s="74" t="inlineStr">
        <is>
          <t>Cajero</t>
        </is>
      </c>
      <c r="D136" s="74" t="inlineStr">
        <is>
          <t>Nro Voucher</t>
        </is>
      </c>
      <c r="E136" s="74" t="inlineStr">
        <is>
          <t>Nro Cuenta</t>
        </is>
      </c>
      <c r="F136" s="74" t="inlineStr">
        <is>
          <t>Tipo Ingreso</t>
        </is>
      </c>
      <c r="G136" s="75" t="n"/>
      <c r="H136" s="76" t="n"/>
      <c r="I136" s="74" t="inlineStr">
        <is>
          <t>TIPO DE INGRESO</t>
        </is>
      </c>
      <c r="J136" s="74" t="inlineStr">
        <is>
          <t>Cobrador</t>
        </is>
      </c>
    </row>
    <row r="137">
      <c r="A137" s="77" t="n"/>
      <c r="B137" s="77" t="n"/>
      <c r="C137" s="77" t="n"/>
      <c r="D137" s="77" t="n"/>
      <c r="E137" s="77" t="n"/>
      <c r="F137" s="4" t="inlineStr">
        <is>
          <t>EFECTIVO</t>
        </is>
      </c>
      <c r="G137" s="4" t="inlineStr">
        <is>
          <t>CHEQUE</t>
        </is>
      </c>
      <c r="H137" s="4" t="inlineStr">
        <is>
          <t>TRANSFERENCIA</t>
        </is>
      </c>
      <c r="I137" s="77" t="n"/>
      <c r="J137" s="77" t="n"/>
    </row>
    <row r="138">
      <c r="A138" s="5" t="inlineStr">
        <is>
          <t>CCAJ-SC59/39/23</t>
        </is>
      </c>
      <c r="B138" s="6" t="n">
        <v>44974.80141168981</v>
      </c>
      <c r="C138" s="5" t="inlineStr">
        <is>
          <t>4262 JUAN GILBERTO PARADA ROJAS</t>
        </is>
      </c>
      <c r="D138" s="7" t="n"/>
      <c r="E138" s="8" t="n"/>
      <c r="F138" s="9" t="n">
        <v>1180.43</v>
      </c>
      <c r="I138" s="10" t="inlineStr">
        <is>
          <t>EFECTIVO</t>
        </is>
      </c>
      <c r="J138" s="5" t="inlineStr">
        <is>
          <t>4262 JUAN GILBERTO PARADA ROJAS</t>
        </is>
      </c>
    </row>
    <row r="139">
      <c r="A139" s="5" t="inlineStr">
        <is>
          <t>CCAJ-SC59/39/23</t>
        </is>
      </c>
      <c r="B139" s="6" t="n">
        <v>44974.80141168981</v>
      </c>
      <c r="C139" s="5" t="inlineStr">
        <is>
          <t>4262 JUAN GILBERTO PARADA ROJAS</t>
        </is>
      </c>
      <c r="D139" s="7" t="n"/>
      <c r="E139" s="8" t="n"/>
      <c r="H139" s="9" t="n">
        <v>170.1</v>
      </c>
      <c r="I139" s="5" t="inlineStr">
        <is>
          <t>TARJETA DE DÉBITO/CRÉDITO</t>
        </is>
      </c>
      <c r="J139" s="5" t="inlineStr">
        <is>
          <t>4262 JUAN GILBERTO PARADA ROJAS</t>
        </is>
      </c>
    </row>
    <row r="140">
      <c r="A140" s="11" t="inlineStr">
        <is>
          <t>SAP</t>
        </is>
      </c>
      <c r="B140" s="3" t="n"/>
      <c r="C140" s="3" t="n"/>
      <c r="D140" s="7" t="n"/>
      <c r="E140" s="8" t="n"/>
      <c r="G140" s="9" t="n"/>
      <c r="I140" s="10" t="n"/>
      <c r="J140" s="8" t="n"/>
    </row>
    <row r="141" ht="15.75" customHeight="1">
      <c r="A141" s="13" t="inlineStr">
        <is>
          <t>FECHA</t>
        </is>
      </c>
      <c r="B141" s="13" t="inlineStr">
        <is>
          <t>CIERRE DE CAJA</t>
        </is>
      </c>
      <c r="C141" s="13" t="inlineStr">
        <is>
          <t>IMPORTE</t>
        </is>
      </c>
      <c r="D141" s="49" t="inlineStr">
        <is>
          <t>112799808</t>
        </is>
      </c>
      <c r="E141" s="14" t="n">
        <v>112799985</v>
      </c>
      <c r="G141" s="9" t="n"/>
      <c r="I141" s="10" t="n"/>
      <c r="J141" s="8" t="n"/>
    </row>
    <row r="142">
      <c r="A142" s="5" t="n"/>
      <c r="B142" s="6" t="n"/>
      <c r="C142" s="5" t="n"/>
      <c r="D142" s="57" t="inlineStr">
        <is>
          <t>BOOT</t>
        </is>
      </c>
      <c r="E142" s="8" t="n"/>
      <c r="G142" s="9" t="n"/>
      <c r="I142" s="10" t="n"/>
      <c r="J142" s="8" t="n"/>
    </row>
    <row r="143"/>
    <row r="144">
      <c r="A144" s="1" t="inlineStr">
        <is>
          <t>Cierre Caja</t>
        </is>
      </c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</row>
    <row r="145">
      <c r="A145" s="3" t="inlineStr">
        <is>
          <t>Del 18/02/2023</t>
        </is>
      </c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</row>
    <row r="146">
      <c r="A146" s="74" t="inlineStr">
        <is>
          <t>Cierre Caja</t>
        </is>
      </c>
      <c r="B146" s="74" t="inlineStr">
        <is>
          <t>Fecha</t>
        </is>
      </c>
      <c r="C146" s="74" t="inlineStr">
        <is>
          <t>Cajero</t>
        </is>
      </c>
      <c r="D146" s="74" t="inlineStr">
        <is>
          <t>Nro Voucher</t>
        </is>
      </c>
      <c r="E146" s="74" t="inlineStr">
        <is>
          <t>Nro Cuenta</t>
        </is>
      </c>
      <c r="F146" s="74" t="inlineStr">
        <is>
          <t>Tipo Ingreso</t>
        </is>
      </c>
      <c r="G146" s="75" t="n"/>
      <c r="H146" s="76" t="n"/>
      <c r="I146" s="74" t="inlineStr">
        <is>
          <t>TIPO DE INGRESO</t>
        </is>
      </c>
      <c r="J146" s="74" t="inlineStr">
        <is>
          <t>Cobrador</t>
        </is>
      </c>
    </row>
    <row r="147">
      <c r="A147" s="77" t="n"/>
      <c r="B147" s="77" t="n"/>
      <c r="C147" s="77" t="n"/>
      <c r="D147" s="77" t="n"/>
      <c r="E147" s="77" t="n"/>
      <c r="F147" s="4" t="inlineStr">
        <is>
          <t>EFECTIVO</t>
        </is>
      </c>
      <c r="G147" s="4" t="inlineStr">
        <is>
          <t>CHEQUE</t>
        </is>
      </c>
      <c r="H147" s="4" t="inlineStr">
        <is>
          <t>TRANSFERENCIA</t>
        </is>
      </c>
      <c r="I147" s="77" t="n"/>
      <c r="J147" s="77" t="n"/>
    </row>
    <row r="148">
      <c r="A148" s="5" t="inlineStr">
        <is>
          <t>CCAJ-SC59/40/23</t>
        </is>
      </c>
      <c r="B148" s="6" t="n">
        <v>44975.58733685185</v>
      </c>
      <c r="C148" s="5" t="inlineStr">
        <is>
          <t>4262 JUAN GILBERTO PARADA ROJAS</t>
        </is>
      </c>
      <c r="D148" s="7" t="n"/>
      <c r="E148" s="8" t="n"/>
      <c r="F148" s="9" t="n">
        <v>563.15</v>
      </c>
      <c r="I148" s="10" t="inlineStr">
        <is>
          <t>EFECTIVO</t>
        </is>
      </c>
      <c r="J148" s="5" t="inlineStr">
        <is>
          <t>4262 JUAN GILBERTO PARADA ROJAS</t>
        </is>
      </c>
    </row>
    <row r="149">
      <c r="A149" s="11" t="inlineStr">
        <is>
          <t>SAP</t>
        </is>
      </c>
      <c r="B149" s="3" t="n"/>
      <c r="C149" s="3" t="n"/>
      <c r="D149" s="7" t="n"/>
      <c r="E149" s="8" t="n"/>
      <c r="G149" s="9" t="n"/>
      <c r="I149" s="10" t="n"/>
      <c r="J149" s="8" t="n"/>
    </row>
    <row r="150" ht="15.75" customHeight="1">
      <c r="A150" s="13" t="inlineStr">
        <is>
          <t>FECHA</t>
        </is>
      </c>
      <c r="B150" s="13" t="inlineStr">
        <is>
          <t>CIERRE DE CAJA</t>
        </is>
      </c>
      <c r="C150" s="13" t="inlineStr">
        <is>
          <t>IMPORTE</t>
        </is>
      </c>
      <c r="D150" s="49" t="inlineStr">
        <is>
          <t>112808020</t>
        </is>
      </c>
      <c r="E150" s="14" t="n">
        <v>112808156</v>
      </c>
      <c r="G150" s="9" t="n"/>
      <c r="I150" s="10" t="n"/>
      <c r="J150" s="8" t="n"/>
    </row>
    <row r="151">
      <c r="D151" s="57" t="inlineStr">
        <is>
          <t>BOOT</t>
        </is>
      </c>
    </row>
    <row r="152"/>
    <row r="153">
      <c r="A153" s="1" t="inlineStr">
        <is>
          <t>Cierre Caja</t>
        </is>
      </c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</row>
    <row r="154">
      <c r="A154" s="3" t="inlineStr">
        <is>
          <t>Del 20/02/2023</t>
        </is>
      </c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</row>
    <row r="155">
      <c r="A155" s="74" t="inlineStr">
        <is>
          <t>Cierre Caja</t>
        </is>
      </c>
      <c r="B155" s="74" t="inlineStr">
        <is>
          <t>Fecha</t>
        </is>
      </c>
      <c r="C155" s="74" t="inlineStr">
        <is>
          <t>Cajero</t>
        </is>
      </c>
      <c r="D155" s="74" t="inlineStr">
        <is>
          <t>Nro Voucher</t>
        </is>
      </c>
      <c r="E155" s="74" t="inlineStr">
        <is>
          <t>Nro Cuenta</t>
        </is>
      </c>
      <c r="F155" s="74" t="inlineStr">
        <is>
          <t>Tipo Ingreso</t>
        </is>
      </c>
      <c r="G155" s="75" t="n"/>
      <c r="H155" s="76" t="n"/>
      <c r="I155" s="74" t="inlineStr">
        <is>
          <t>TIPO DE INGRESO</t>
        </is>
      </c>
      <c r="J155" s="74" t="inlineStr">
        <is>
          <t>Cobrador</t>
        </is>
      </c>
    </row>
    <row r="156">
      <c r="A156" s="77" t="n"/>
      <c r="B156" s="77" t="n"/>
      <c r="C156" s="77" t="n"/>
      <c r="D156" s="77" t="n"/>
      <c r="E156" s="77" t="n"/>
      <c r="F156" s="4" t="inlineStr">
        <is>
          <t>EFECTIVO</t>
        </is>
      </c>
      <c r="G156" s="4" t="inlineStr">
        <is>
          <t>CHEQUE</t>
        </is>
      </c>
      <c r="H156" s="4" t="inlineStr">
        <is>
          <t>TRANSFERENCIA</t>
        </is>
      </c>
      <c r="I156" s="77" t="n"/>
      <c r="J156" s="77" t="n"/>
    </row>
    <row r="157">
      <c r="A157" s="34" t="inlineStr">
        <is>
          <t>NO HUBO CIERRES DE CAJA DEBIDO A FERIADO NACIONAL POR CARNAVALES</t>
        </is>
      </c>
      <c r="B157" s="39" t="n"/>
      <c r="C157" s="34" t="n"/>
      <c r="D157" s="21" t="n"/>
      <c r="E157" s="8" t="n"/>
      <c r="H157" s="9" t="n"/>
      <c r="I157" s="5" t="n"/>
      <c r="J157" s="8" t="n"/>
    </row>
    <row r="158">
      <c r="A158" s="11" t="inlineStr">
        <is>
          <t>SAP</t>
        </is>
      </c>
      <c r="B158" s="3" t="n"/>
      <c r="C158" s="3" t="n"/>
      <c r="D158" s="7" t="n"/>
      <c r="E158" s="8" t="n"/>
      <c r="G158" s="9" t="n"/>
      <c r="I158" s="10" t="n"/>
      <c r="J158" s="8" t="n"/>
    </row>
    <row r="159">
      <c r="A159" s="13" t="inlineStr">
        <is>
          <t>FECHA</t>
        </is>
      </c>
      <c r="B159" s="13" t="inlineStr">
        <is>
          <t>CIERRE DE CAJA</t>
        </is>
      </c>
      <c r="C159" s="13" t="inlineStr">
        <is>
          <t>IMPORTE</t>
        </is>
      </c>
      <c r="D159" s="7" t="n"/>
      <c r="E159" s="8" t="n"/>
      <c r="G159" s="9" t="n"/>
      <c r="I159" s="10" t="n"/>
      <c r="J159" s="8" t="n"/>
    </row>
    <row r="160"/>
    <row r="161">
      <c r="A161" s="1" t="inlineStr">
        <is>
          <t>Cierre Caja</t>
        </is>
      </c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</row>
    <row r="162">
      <c r="A162" s="3" t="inlineStr">
        <is>
          <t>Del 21/02/2023</t>
        </is>
      </c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</row>
    <row r="163">
      <c r="A163" s="74" t="inlineStr">
        <is>
          <t>Cierre Caja</t>
        </is>
      </c>
      <c r="B163" s="74" t="inlineStr">
        <is>
          <t>Fecha</t>
        </is>
      </c>
      <c r="C163" s="74" t="inlineStr">
        <is>
          <t>Cajero</t>
        </is>
      </c>
      <c r="D163" s="74" t="inlineStr">
        <is>
          <t>Nro Voucher</t>
        </is>
      </c>
      <c r="E163" s="74" t="inlineStr">
        <is>
          <t>Nro Cuenta</t>
        </is>
      </c>
      <c r="F163" s="74" t="inlineStr">
        <is>
          <t>Tipo Ingreso</t>
        </is>
      </c>
      <c r="G163" s="75" t="n"/>
      <c r="H163" s="76" t="n"/>
      <c r="I163" s="74" t="inlineStr">
        <is>
          <t>TIPO DE INGRESO</t>
        </is>
      </c>
      <c r="J163" s="74" t="inlineStr">
        <is>
          <t>Cobrador</t>
        </is>
      </c>
    </row>
    <row r="164">
      <c r="A164" s="77" t="n"/>
      <c r="B164" s="77" t="n"/>
      <c r="C164" s="77" t="n"/>
      <c r="D164" s="77" t="n"/>
      <c r="E164" s="77" t="n"/>
      <c r="F164" s="4" t="inlineStr">
        <is>
          <t>EFECTIVO</t>
        </is>
      </c>
      <c r="G164" s="4" t="inlineStr">
        <is>
          <t>CHEQUE</t>
        </is>
      </c>
      <c r="H164" s="4" t="inlineStr">
        <is>
          <t>TRANSFERENCIA</t>
        </is>
      </c>
      <c r="I164" s="77" t="n"/>
      <c r="J164" s="77" t="n"/>
    </row>
    <row r="165">
      <c r="A165" s="34" t="inlineStr">
        <is>
          <t>NO HUBO CIERRES DE CAJA DEBIDO A FERIADO NACIONAL POR CARNAVALES</t>
        </is>
      </c>
      <c r="B165" s="39" t="n"/>
      <c r="C165" s="34" t="n"/>
      <c r="D165" s="21" t="n"/>
      <c r="E165" s="8" t="n"/>
      <c r="H165" s="9" t="n"/>
      <c r="I165" s="5" t="n"/>
      <c r="J165" s="8" t="n"/>
    </row>
    <row r="166">
      <c r="A166" s="11" t="inlineStr">
        <is>
          <t>SAP</t>
        </is>
      </c>
      <c r="B166" s="3" t="n"/>
      <c r="C166" s="3" t="n"/>
      <c r="D166" s="7" t="n"/>
      <c r="E166" s="8" t="n"/>
      <c r="G166" s="9" t="n"/>
      <c r="I166" s="10" t="n"/>
      <c r="J166" s="8" t="n"/>
    </row>
    <row r="167">
      <c r="A167" s="13" t="inlineStr">
        <is>
          <t>FECHA</t>
        </is>
      </c>
      <c r="B167" s="13" t="inlineStr">
        <is>
          <t>CIERRE DE CAJA</t>
        </is>
      </c>
      <c r="C167" s="13" t="inlineStr">
        <is>
          <t>IMPORTE</t>
        </is>
      </c>
    </row>
    <row r="168"/>
    <row r="169"/>
    <row r="170">
      <c r="A170" s="1" t="inlineStr">
        <is>
          <t>Cierre Caja</t>
        </is>
      </c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</row>
    <row r="171">
      <c r="A171" s="3" t="inlineStr">
        <is>
          <t>Del 22/02/2023</t>
        </is>
      </c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</row>
    <row r="172">
      <c r="A172" s="74" t="inlineStr">
        <is>
          <t>Cierre Caja</t>
        </is>
      </c>
      <c r="B172" s="74" t="inlineStr">
        <is>
          <t>Fecha</t>
        </is>
      </c>
      <c r="C172" s="74" t="inlineStr">
        <is>
          <t>Cajero</t>
        </is>
      </c>
      <c r="D172" s="74" t="inlineStr">
        <is>
          <t>Nro Voucher</t>
        </is>
      </c>
      <c r="E172" s="74" t="inlineStr">
        <is>
          <t>Nro Cuenta</t>
        </is>
      </c>
      <c r="F172" s="74" t="inlineStr">
        <is>
          <t>Tipo Ingreso</t>
        </is>
      </c>
      <c r="G172" s="75" t="n"/>
      <c r="H172" s="76" t="n"/>
      <c r="I172" s="74" t="inlineStr">
        <is>
          <t>TIPO DE INGRESO</t>
        </is>
      </c>
      <c r="J172" s="74" t="inlineStr">
        <is>
          <t>Cobrador</t>
        </is>
      </c>
    </row>
    <row r="173">
      <c r="A173" s="77" t="n"/>
      <c r="B173" s="77" t="n"/>
      <c r="C173" s="77" t="n"/>
      <c r="D173" s="77" t="n"/>
      <c r="E173" s="77" t="n"/>
      <c r="F173" s="4" t="inlineStr">
        <is>
          <t>EFECTIVO</t>
        </is>
      </c>
      <c r="G173" s="4" t="inlineStr">
        <is>
          <t>CHEQUE</t>
        </is>
      </c>
      <c r="H173" s="4" t="inlineStr">
        <is>
          <t>TRANSFERENCIA</t>
        </is>
      </c>
      <c r="I173" s="77" t="n"/>
      <c r="J173" s="77" t="n"/>
    </row>
    <row r="174">
      <c r="A174" s="5" t="inlineStr">
        <is>
          <t>CCAJ-SC59/41/23</t>
        </is>
      </c>
      <c r="B174" s="6" t="n">
        <v>44979.79582710648</v>
      </c>
      <c r="C174" s="5" t="inlineStr">
        <is>
          <t>4262 JUAN GILBERTO PARADA ROJAS</t>
        </is>
      </c>
      <c r="D174" s="7" t="n"/>
      <c r="E174" s="8" t="n"/>
      <c r="F174" s="9" t="n">
        <v>964.49</v>
      </c>
      <c r="I174" s="10" t="inlineStr">
        <is>
          <t>EFECTIVO</t>
        </is>
      </c>
      <c r="J174" s="5" t="inlineStr">
        <is>
          <t>4262 JUAN GILBERTO PARADA ROJAS</t>
        </is>
      </c>
    </row>
    <row r="175">
      <c r="A175" s="5" t="inlineStr">
        <is>
          <t>CCAJ-SC59/41/23</t>
        </is>
      </c>
      <c r="B175" s="6" t="n">
        <v>44979.79582710648</v>
      </c>
      <c r="C175" s="5" t="inlineStr">
        <is>
          <t>4262 JUAN GILBERTO PARADA ROJAS</t>
        </is>
      </c>
      <c r="D175" s="7" t="n"/>
      <c r="E175" s="8" t="n"/>
      <c r="H175" s="9" t="n">
        <v>564.9299999999999</v>
      </c>
      <c r="I175" s="5" t="inlineStr">
        <is>
          <t>TARJETA DE DÉBITO/CRÉDITO</t>
        </is>
      </c>
      <c r="J175" s="5" t="inlineStr">
        <is>
          <t>4262 JUAN GILBERTO PARADA ROJAS</t>
        </is>
      </c>
    </row>
    <row r="176">
      <c r="A176" s="11" t="inlineStr">
        <is>
          <t>SAP</t>
        </is>
      </c>
      <c r="B176" s="3" t="n"/>
      <c r="C176" s="3" t="n"/>
      <c r="D176" s="7" t="n"/>
      <c r="E176" s="8" t="n"/>
      <c r="H176" s="9" t="n"/>
      <c r="I176" s="10" t="n"/>
      <c r="J176" s="5" t="n"/>
    </row>
    <row r="177" ht="15.75" customHeight="1">
      <c r="A177" s="13" t="inlineStr">
        <is>
          <t>FECHA</t>
        </is>
      </c>
      <c r="B177" s="13" t="inlineStr">
        <is>
          <t>CIERRE DE CAJA</t>
        </is>
      </c>
      <c r="C177" s="13" t="inlineStr">
        <is>
          <t>IMPORTE</t>
        </is>
      </c>
      <c r="D177" s="49" t="inlineStr">
        <is>
          <t>112814219</t>
        </is>
      </c>
      <c r="E177" s="14" t="n">
        <v>112814342</v>
      </c>
      <c r="H177" s="9" t="n"/>
      <c r="I177" s="10" t="n"/>
      <c r="J177" s="5" t="n"/>
    </row>
    <row r="178">
      <c r="D178" s="57" t="inlineStr">
        <is>
          <t>BOOT</t>
        </is>
      </c>
    </row>
    <row r="179"/>
    <row r="180">
      <c r="A180" s="1" t="inlineStr">
        <is>
          <t>Cierre Caja</t>
        </is>
      </c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</row>
    <row r="181">
      <c r="A181" s="3" t="inlineStr">
        <is>
          <t>Del 23/02/2023</t>
        </is>
      </c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</row>
    <row r="182">
      <c r="A182" s="74" t="inlineStr">
        <is>
          <t>Cierre Caja</t>
        </is>
      </c>
      <c r="B182" s="74" t="inlineStr">
        <is>
          <t>Fecha</t>
        </is>
      </c>
      <c r="C182" s="74" t="inlineStr">
        <is>
          <t>Cajero</t>
        </is>
      </c>
      <c r="D182" s="74" t="inlineStr">
        <is>
          <t>Nro Voucher</t>
        </is>
      </c>
      <c r="E182" s="74" t="inlineStr">
        <is>
          <t>Nro Cuenta</t>
        </is>
      </c>
      <c r="F182" s="74" t="inlineStr">
        <is>
          <t>Tipo Ingreso</t>
        </is>
      </c>
      <c r="G182" s="75" t="n"/>
      <c r="H182" s="76" t="n"/>
      <c r="I182" s="74" t="inlineStr">
        <is>
          <t>TIPO DE INGRESO</t>
        </is>
      </c>
      <c r="J182" s="74" t="inlineStr">
        <is>
          <t>Cobrador</t>
        </is>
      </c>
    </row>
    <row r="183">
      <c r="A183" s="77" t="n"/>
      <c r="B183" s="77" t="n"/>
      <c r="C183" s="77" t="n"/>
      <c r="D183" s="77" t="n"/>
      <c r="E183" s="77" t="n"/>
      <c r="F183" s="4" t="inlineStr">
        <is>
          <t>EFECTIVO</t>
        </is>
      </c>
      <c r="G183" s="4" t="inlineStr">
        <is>
          <t>CHEQUE</t>
        </is>
      </c>
      <c r="H183" s="4" t="inlineStr">
        <is>
          <t>TRANSFERENCIA</t>
        </is>
      </c>
      <c r="I183" s="77" t="n"/>
      <c r="J183" s="77" t="n"/>
    </row>
    <row r="184">
      <c r="A184" s="5" t="inlineStr">
        <is>
          <t>CCAJ-SC59/42/23</t>
        </is>
      </c>
      <c r="B184" s="6" t="n">
        <v>44980.79515400463</v>
      </c>
      <c r="C184" s="5" t="inlineStr">
        <is>
          <t>4262 JUAN GILBERTO PARADA ROJAS</t>
        </is>
      </c>
      <c r="D184" s="7" t="n"/>
      <c r="E184" s="8" t="n"/>
      <c r="F184" s="9" t="n">
        <v>3338.16</v>
      </c>
      <c r="I184" s="10" t="inlineStr">
        <is>
          <t>EFECTIVO</t>
        </is>
      </c>
      <c r="J184" s="5" t="inlineStr">
        <is>
          <t>4262 JUAN GILBERTO PARADA ROJAS</t>
        </is>
      </c>
    </row>
    <row r="185">
      <c r="A185" s="5" t="inlineStr">
        <is>
          <t>CCAJ-SC59/42/23</t>
        </is>
      </c>
      <c r="B185" s="6" t="n">
        <v>44980.79515400463</v>
      </c>
      <c r="C185" s="5" t="inlineStr">
        <is>
          <t>4262 JUAN GILBERTO PARADA ROJAS</t>
        </is>
      </c>
      <c r="D185" s="7" t="n"/>
      <c r="E185" s="8" t="n"/>
      <c r="H185" s="9" t="n">
        <v>23.3</v>
      </c>
      <c r="I185" s="5" t="inlineStr">
        <is>
          <t>TARJETA DE DÉBITO/CRÉDITO</t>
        </is>
      </c>
      <c r="J185" s="5" t="inlineStr">
        <is>
          <t>4262 JUAN GILBERTO PARADA ROJAS</t>
        </is>
      </c>
    </row>
    <row r="186">
      <c r="A186" s="11" t="inlineStr">
        <is>
          <t>SAP</t>
        </is>
      </c>
      <c r="B186" s="3" t="n"/>
      <c r="C186" s="3" t="n"/>
      <c r="D186" s="7" t="n"/>
      <c r="E186" s="8" t="n"/>
      <c r="H186" s="9" t="n"/>
      <c r="I186" s="10" t="n"/>
      <c r="J186" s="8" t="n"/>
    </row>
    <row r="187" ht="15.75" customHeight="1">
      <c r="A187" s="13" t="inlineStr">
        <is>
          <t>FECHA</t>
        </is>
      </c>
      <c r="B187" s="13" t="inlineStr">
        <is>
          <t>CIERRE DE CAJA</t>
        </is>
      </c>
      <c r="C187" s="13" t="inlineStr">
        <is>
          <t>IMPORTE</t>
        </is>
      </c>
      <c r="D187" s="49" t="inlineStr">
        <is>
          <t>112825674</t>
        </is>
      </c>
      <c r="E187" s="14" t="n">
        <v>112826049</v>
      </c>
      <c r="H187" s="9" t="n"/>
      <c r="I187" s="10" t="n"/>
      <c r="J187" s="8" t="n"/>
    </row>
    <row r="188">
      <c r="A188" s="5" t="n"/>
      <c r="B188" s="6" t="n"/>
      <c r="C188" s="5" t="n"/>
      <c r="D188" s="57" t="inlineStr">
        <is>
          <t>BOOT</t>
        </is>
      </c>
      <c r="E188" s="8" t="n"/>
      <c r="H188" s="9" t="n"/>
      <c r="I188" s="10" t="n"/>
      <c r="J188" s="8" t="n"/>
    </row>
    <row r="189"/>
    <row r="190">
      <c r="A190" s="1" t="inlineStr">
        <is>
          <t>Cierre Caja</t>
        </is>
      </c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</row>
    <row r="191">
      <c r="A191" s="3" t="inlineStr">
        <is>
          <t>Del 24/02/2023</t>
        </is>
      </c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</row>
    <row r="192">
      <c r="A192" s="74" t="inlineStr">
        <is>
          <t>Cierre Caja</t>
        </is>
      </c>
      <c r="B192" s="74" t="inlineStr">
        <is>
          <t>Fecha</t>
        </is>
      </c>
      <c r="C192" s="74" t="inlineStr">
        <is>
          <t>Cajero</t>
        </is>
      </c>
      <c r="D192" s="74" t="inlineStr">
        <is>
          <t>Nro Voucher</t>
        </is>
      </c>
      <c r="E192" s="74" t="inlineStr">
        <is>
          <t>Nro Cuenta</t>
        </is>
      </c>
      <c r="F192" s="74" t="inlineStr">
        <is>
          <t>Tipo Ingreso</t>
        </is>
      </c>
      <c r="G192" s="75" t="n"/>
      <c r="H192" s="76" t="n"/>
      <c r="I192" s="74" t="inlineStr">
        <is>
          <t>TIPO DE INGRESO</t>
        </is>
      </c>
      <c r="J192" s="74" t="inlineStr">
        <is>
          <t>Cobrador</t>
        </is>
      </c>
    </row>
    <row r="193">
      <c r="A193" s="77" t="n"/>
      <c r="B193" s="77" t="n"/>
      <c r="C193" s="77" t="n"/>
      <c r="D193" s="77" t="n"/>
      <c r="E193" s="77" t="n"/>
      <c r="F193" s="4" t="inlineStr">
        <is>
          <t>EFECTIVO</t>
        </is>
      </c>
      <c r="G193" s="4" t="inlineStr">
        <is>
          <t>CHEQUE</t>
        </is>
      </c>
      <c r="H193" s="4" t="inlineStr">
        <is>
          <t>TRANSFERENCIA</t>
        </is>
      </c>
      <c r="I193" s="77" t="n"/>
      <c r="J193" s="77" t="n"/>
    </row>
    <row r="194">
      <c r="A194" s="5" t="inlineStr">
        <is>
          <t>CCAJ-SC59/43/23</t>
        </is>
      </c>
      <c r="B194" s="6" t="n">
        <v>44981.8016922801</v>
      </c>
      <c r="C194" s="5" t="inlineStr">
        <is>
          <t>4262 JUAN GILBERTO PARADA ROJAS</t>
        </is>
      </c>
      <c r="D194" s="7" t="n"/>
      <c r="E194" s="8" t="n"/>
      <c r="F194" s="9" t="n">
        <v>1236.08</v>
      </c>
      <c r="I194" s="10" t="inlineStr">
        <is>
          <t>EFECTIVO</t>
        </is>
      </c>
      <c r="J194" s="5" t="inlineStr">
        <is>
          <t>4262 JUAN GILBERTO PARADA ROJAS</t>
        </is>
      </c>
    </row>
    <row r="195">
      <c r="A195" s="11" t="inlineStr">
        <is>
          <t>SAP</t>
        </is>
      </c>
      <c r="B195" s="3" t="n"/>
      <c r="C195" s="3" t="n"/>
      <c r="D195" s="7" t="n"/>
      <c r="E195" s="8" t="n"/>
      <c r="H195" s="9" t="n"/>
      <c r="I195" s="10" t="n"/>
      <c r="J195" s="8" t="n"/>
    </row>
    <row r="196" ht="15.75" customHeight="1">
      <c r="A196" s="13" t="inlineStr">
        <is>
          <t>FECHA</t>
        </is>
      </c>
      <c r="B196" s="13" t="inlineStr">
        <is>
          <t>CIERRE DE CAJA</t>
        </is>
      </c>
      <c r="C196" s="13" t="inlineStr">
        <is>
          <t>IMPORTE</t>
        </is>
      </c>
      <c r="D196" s="49" t="inlineStr">
        <is>
          <t>112825673</t>
        </is>
      </c>
      <c r="E196" s="14" t="n">
        <v>112826050</v>
      </c>
      <c r="H196" s="9" t="n"/>
      <c r="I196" s="10" t="n"/>
      <c r="J196" s="8" t="n"/>
    </row>
    <row r="197">
      <c r="A197" s="5" t="n"/>
      <c r="B197" s="6" t="n"/>
      <c r="C197" s="5" t="n"/>
      <c r="D197" s="57" t="inlineStr">
        <is>
          <t>BOOT</t>
        </is>
      </c>
      <c r="E197" s="8" t="n"/>
      <c r="H197" s="9" t="n"/>
      <c r="I197" s="10" t="n"/>
      <c r="J197" s="8" t="n"/>
    </row>
    <row r="198">
      <c r="A198" s="5" t="n"/>
      <c r="B198" s="6" t="n"/>
      <c r="C198" s="5" t="n"/>
      <c r="D198" s="7" t="n"/>
      <c r="E198" s="8" t="n"/>
      <c r="H198" s="9" t="n"/>
      <c r="I198" s="10" t="n"/>
      <c r="J198" s="8" t="n"/>
    </row>
    <row r="199">
      <c r="A199" s="1" t="inlineStr">
        <is>
          <t>Cierre Caja</t>
        </is>
      </c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</row>
    <row r="200">
      <c r="A200" s="3" t="inlineStr">
        <is>
          <t>Del 25/02/2023</t>
        </is>
      </c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</row>
    <row r="201">
      <c r="A201" s="74" t="inlineStr">
        <is>
          <t>Cierre Caja</t>
        </is>
      </c>
      <c r="B201" s="74" t="inlineStr">
        <is>
          <t>Fecha</t>
        </is>
      </c>
      <c r="C201" s="74" t="inlineStr">
        <is>
          <t>Cajero</t>
        </is>
      </c>
      <c r="D201" s="74" t="inlineStr">
        <is>
          <t>Nro Voucher</t>
        </is>
      </c>
      <c r="E201" s="74" t="inlineStr">
        <is>
          <t>Nro Cuenta</t>
        </is>
      </c>
      <c r="F201" s="74" t="inlineStr">
        <is>
          <t>Tipo Ingreso</t>
        </is>
      </c>
      <c r="G201" s="75" t="n"/>
      <c r="H201" s="76" t="n"/>
      <c r="I201" s="74" t="inlineStr">
        <is>
          <t>TIPO DE INGRESO</t>
        </is>
      </c>
      <c r="J201" s="74" t="inlineStr">
        <is>
          <t>Cobrador</t>
        </is>
      </c>
    </row>
    <row r="202">
      <c r="A202" s="77" t="n"/>
      <c r="B202" s="77" t="n"/>
      <c r="C202" s="77" t="n"/>
      <c r="D202" s="77" t="n"/>
      <c r="E202" s="77" t="n"/>
      <c r="F202" s="4" t="inlineStr">
        <is>
          <t>EFECTIVO</t>
        </is>
      </c>
      <c r="G202" s="4" t="inlineStr">
        <is>
          <t>CHEQUE</t>
        </is>
      </c>
      <c r="H202" s="4" t="inlineStr">
        <is>
          <t>TRANSFERENCIA</t>
        </is>
      </c>
      <c r="I202" s="77" t="n"/>
      <c r="J202" s="77" t="n"/>
    </row>
    <row r="203">
      <c r="A203" s="5" t="inlineStr">
        <is>
          <t>CCAJ-SC59/44/23</t>
        </is>
      </c>
      <c r="B203" s="6" t="n">
        <v>44982.58471393518</v>
      </c>
      <c r="C203" s="5" t="inlineStr">
        <is>
          <t>4262 JUAN GILBERTO PARADA ROJAS</t>
        </is>
      </c>
      <c r="D203" s="7" t="n"/>
      <c r="E203" s="8" t="n"/>
      <c r="F203" s="9" t="n">
        <v>558.4</v>
      </c>
      <c r="I203" s="10" t="inlineStr">
        <is>
          <t>EFECTIVO</t>
        </is>
      </c>
      <c r="J203" s="5" t="inlineStr">
        <is>
          <t>4262 JUAN GILBERTO PARADA ROJAS</t>
        </is>
      </c>
    </row>
    <row r="204">
      <c r="A204" s="11" t="inlineStr">
        <is>
          <t>SAP</t>
        </is>
      </c>
      <c r="B204" s="3" t="n"/>
      <c r="C204" s="3" t="n"/>
      <c r="D204" s="7" t="n"/>
      <c r="E204" s="8" t="n"/>
      <c r="H204" s="9" t="n"/>
      <c r="I204" s="10" t="n"/>
      <c r="J204" s="8" t="n"/>
    </row>
    <row r="205" ht="15.75" customHeight="1">
      <c r="A205" s="13" t="inlineStr">
        <is>
          <t>FECHA</t>
        </is>
      </c>
      <c r="B205" s="13" t="inlineStr">
        <is>
          <t>CIERRE DE CAJA</t>
        </is>
      </c>
      <c r="C205" s="13" t="inlineStr">
        <is>
          <t>IMPORTE</t>
        </is>
      </c>
      <c r="D205" s="49" t="inlineStr">
        <is>
          <t>112835217</t>
        </is>
      </c>
      <c r="E205" s="14" t="n">
        <v>112835392</v>
      </c>
      <c r="H205" s="9" t="n"/>
      <c r="I205" s="10" t="n"/>
      <c r="J205" s="8" t="n"/>
    </row>
    <row r="206">
      <c r="A206" s="5" t="n"/>
      <c r="B206" s="6" t="n"/>
      <c r="C206" s="5" t="n"/>
      <c r="D206" s="57" t="inlineStr">
        <is>
          <t>BOOT</t>
        </is>
      </c>
      <c r="E206" s="8" t="n"/>
      <c r="H206" s="9" t="n"/>
      <c r="I206" s="10" t="n"/>
      <c r="J206" s="8" t="n"/>
    </row>
    <row r="207"/>
    <row r="208">
      <c r="A208" s="1" t="inlineStr">
        <is>
          <t>Cierre Caja</t>
        </is>
      </c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</row>
    <row r="209">
      <c r="A209" s="3" t="inlineStr">
        <is>
          <t>Del 27/02/2023</t>
        </is>
      </c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</row>
    <row r="210">
      <c r="A210" s="74" t="inlineStr">
        <is>
          <t>Cierre Caja</t>
        </is>
      </c>
      <c r="B210" s="74" t="inlineStr">
        <is>
          <t>Fecha</t>
        </is>
      </c>
      <c r="C210" s="74" t="inlineStr">
        <is>
          <t>Cajero</t>
        </is>
      </c>
      <c r="D210" s="74" t="inlineStr">
        <is>
          <t>Nro Voucher</t>
        </is>
      </c>
      <c r="E210" s="74" t="inlineStr">
        <is>
          <t>Nro Cuenta</t>
        </is>
      </c>
      <c r="F210" s="74" t="inlineStr">
        <is>
          <t>Tipo Ingreso</t>
        </is>
      </c>
      <c r="G210" s="75" t="n"/>
      <c r="H210" s="76" t="n"/>
      <c r="I210" s="74" t="inlineStr">
        <is>
          <t>TIPO DE INGRESO</t>
        </is>
      </c>
      <c r="J210" s="74" t="inlineStr">
        <is>
          <t>Cobrador</t>
        </is>
      </c>
    </row>
    <row r="211">
      <c r="A211" s="77" t="n"/>
      <c r="B211" s="77" t="n"/>
      <c r="C211" s="77" t="n"/>
      <c r="D211" s="77" t="n"/>
      <c r="E211" s="77" t="n"/>
      <c r="F211" s="4" t="inlineStr">
        <is>
          <t>EFECTIVO</t>
        </is>
      </c>
      <c r="G211" s="4" t="inlineStr">
        <is>
          <t>CHEQUE</t>
        </is>
      </c>
      <c r="H211" s="4" t="inlineStr">
        <is>
          <t>TRANSFERENCIA</t>
        </is>
      </c>
      <c r="I211" s="77" t="n"/>
      <c r="J211" s="77" t="n"/>
    </row>
    <row r="212">
      <c r="A212" s="5" t="inlineStr">
        <is>
          <t>CCAJ-SC59/45/23</t>
        </is>
      </c>
      <c r="B212" s="6" t="n">
        <v>44984.79335353009</v>
      </c>
      <c r="C212" s="5" t="inlineStr">
        <is>
          <t>4262 JUAN GILBERTO PARADA ROJAS</t>
        </is>
      </c>
      <c r="D212" s="7" t="n"/>
      <c r="E212" s="8" t="n"/>
      <c r="F212" s="9" t="n">
        <v>792.17</v>
      </c>
      <c r="I212" s="10" t="inlineStr">
        <is>
          <t>EFECTIVO</t>
        </is>
      </c>
      <c r="J212" s="5" t="inlineStr">
        <is>
          <t>4262 JUAN GILBERTO PARADA ROJAS</t>
        </is>
      </c>
    </row>
    <row r="213">
      <c r="A213" s="5" t="inlineStr">
        <is>
          <t>CCAJ-SC59/45/23</t>
        </is>
      </c>
      <c r="B213" s="6" t="n">
        <v>44984.79335353009</v>
      </c>
      <c r="C213" s="5" t="inlineStr">
        <is>
          <t>4262 JUAN GILBERTO PARADA ROJAS</t>
        </is>
      </c>
      <c r="D213" s="7" t="n"/>
      <c r="E213" s="8" t="n"/>
      <c r="H213" s="9" t="n">
        <v>67.90000000000001</v>
      </c>
      <c r="I213" s="5" t="inlineStr">
        <is>
          <t>TARJETA DE DÉBITO/CRÉDITO</t>
        </is>
      </c>
      <c r="J213" s="5" t="inlineStr">
        <is>
          <t>4262 JUAN GILBERTO PARADA ROJAS</t>
        </is>
      </c>
    </row>
    <row r="214">
      <c r="A214" s="11" t="inlineStr">
        <is>
          <t>SAP</t>
        </is>
      </c>
      <c r="B214" s="3" t="n"/>
      <c r="C214" s="3" t="n"/>
      <c r="D214" s="7" t="n"/>
      <c r="E214" s="8" t="n"/>
      <c r="H214" s="9" t="n"/>
      <c r="I214" s="10" t="n"/>
      <c r="J214" s="8" t="n"/>
    </row>
    <row r="215">
      <c r="A215" s="13" t="inlineStr">
        <is>
          <t>FECHA</t>
        </is>
      </c>
      <c r="B215" s="13" t="inlineStr">
        <is>
          <t>CIERRE DE CAJA</t>
        </is>
      </c>
      <c r="C215" s="13" t="inlineStr">
        <is>
          <t>IMPORTE</t>
        </is>
      </c>
      <c r="D215" s="7" t="inlineStr">
        <is>
          <t>112846581</t>
        </is>
      </c>
      <c r="E215" s="8" t="n"/>
      <c r="H215" s="9" t="n"/>
      <c r="I215" s="10" t="n"/>
      <c r="J215" s="8" t="n"/>
    </row>
  </sheetData>
  <mergeCells count="184">
    <mergeCell ref="A210:A211"/>
    <mergeCell ref="B210:B211"/>
    <mergeCell ref="C210:C211"/>
    <mergeCell ref="D210:D211"/>
    <mergeCell ref="E210:E211"/>
    <mergeCell ref="F210:H210"/>
    <mergeCell ref="I210:I211"/>
    <mergeCell ref="J210:J211"/>
    <mergeCell ref="A98:A99"/>
    <mergeCell ref="B98:B99"/>
    <mergeCell ref="C98:C99"/>
    <mergeCell ref="D98:D99"/>
    <mergeCell ref="E98:E99"/>
    <mergeCell ref="F98:H98"/>
    <mergeCell ref="I98:I99"/>
    <mergeCell ref="J98:J99"/>
    <mergeCell ref="I201:I202"/>
    <mergeCell ref="J201:J202"/>
    <mergeCell ref="A201:A202"/>
    <mergeCell ref="B201:B202"/>
    <mergeCell ref="C201:C202"/>
    <mergeCell ref="D201:D202"/>
    <mergeCell ref="E201:E202"/>
    <mergeCell ref="F201:H201"/>
    <mergeCell ref="I192:I193"/>
    <mergeCell ref="J192:J193"/>
    <mergeCell ref="A192:A193"/>
    <mergeCell ref="B192:B193"/>
    <mergeCell ref="C192:C193"/>
    <mergeCell ref="D192:D193"/>
    <mergeCell ref="E192:E193"/>
    <mergeCell ref="F192:H192"/>
    <mergeCell ref="I88:I89"/>
    <mergeCell ref="J88:J89"/>
    <mergeCell ref="I126:I127"/>
    <mergeCell ref="J126:J127"/>
    <mergeCell ref="I116:I117"/>
    <mergeCell ref="J116:J117"/>
    <mergeCell ref="I107:I108"/>
    <mergeCell ref="J107:J108"/>
    <mergeCell ref="I136:I137"/>
    <mergeCell ref="J136:J137"/>
    <mergeCell ref="A107:A108"/>
    <mergeCell ref="B107:B108"/>
    <mergeCell ref="C107:C108"/>
    <mergeCell ref="D107:D108"/>
    <mergeCell ref="E107:E108"/>
    <mergeCell ref="F107:H107"/>
    <mergeCell ref="A136:A137"/>
    <mergeCell ref="B136:B137"/>
    <mergeCell ref="C136:C137"/>
    <mergeCell ref="D136:D137"/>
    <mergeCell ref="E136:E137"/>
    <mergeCell ref="F136:H136"/>
    <mergeCell ref="C126:C127"/>
    <mergeCell ref="D126:D127"/>
    <mergeCell ref="E126:E127"/>
    <mergeCell ref="F126:H126"/>
    <mergeCell ref="E13:E14"/>
    <mergeCell ref="F13:H13"/>
    <mergeCell ref="J13:J14"/>
    <mergeCell ref="C13:C14"/>
    <mergeCell ref="I13:I14"/>
    <mergeCell ref="A13:A14"/>
    <mergeCell ref="B13:B14"/>
    <mergeCell ref="D13:D14"/>
    <mergeCell ref="A41:A42"/>
    <mergeCell ref="B41:B42"/>
    <mergeCell ref="C41:C42"/>
    <mergeCell ref="D41:D42"/>
    <mergeCell ref="E41:E42"/>
    <mergeCell ref="F41:H41"/>
    <mergeCell ref="I41:I42"/>
    <mergeCell ref="J41:J42"/>
    <mergeCell ref="I32:I33"/>
    <mergeCell ref="J32:J33"/>
    <mergeCell ref="I4:I5"/>
    <mergeCell ref="J4:J5"/>
    <mergeCell ref="A4:A5"/>
    <mergeCell ref="B4:B5"/>
    <mergeCell ref="C4:C5"/>
    <mergeCell ref="D4:D5"/>
    <mergeCell ref="E4:E5"/>
    <mergeCell ref="F4:H4"/>
    <mergeCell ref="A51:A52"/>
    <mergeCell ref="B51:B52"/>
    <mergeCell ref="C51:C52"/>
    <mergeCell ref="D51:D52"/>
    <mergeCell ref="E51:E52"/>
    <mergeCell ref="F51:H51"/>
    <mergeCell ref="I51:I52"/>
    <mergeCell ref="J51:J52"/>
    <mergeCell ref="I23:I24"/>
    <mergeCell ref="J23:J24"/>
    <mergeCell ref="A32:A33"/>
    <mergeCell ref="B32:B33"/>
    <mergeCell ref="C32:C33"/>
    <mergeCell ref="D32:D33"/>
    <mergeCell ref="E32:E33"/>
    <mergeCell ref="F32:H32"/>
    <mergeCell ref="A23:A24"/>
    <mergeCell ref="B23:B24"/>
    <mergeCell ref="C23:C24"/>
    <mergeCell ref="D23:D24"/>
    <mergeCell ref="E23:E24"/>
    <mergeCell ref="F23:H23"/>
    <mergeCell ref="A70:A71"/>
    <mergeCell ref="B70:B71"/>
    <mergeCell ref="C70:C71"/>
    <mergeCell ref="D70:D71"/>
    <mergeCell ref="E70:E71"/>
    <mergeCell ref="F70:H70"/>
    <mergeCell ref="J70:J71"/>
    <mergeCell ref="A60:A61"/>
    <mergeCell ref="B60:B61"/>
    <mergeCell ref="C60:C61"/>
    <mergeCell ref="D60:D61"/>
    <mergeCell ref="E60:E61"/>
    <mergeCell ref="F60:H60"/>
    <mergeCell ref="I60:I61"/>
    <mergeCell ref="J60:J61"/>
    <mergeCell ref="A79:A80"/>
    <mergeCell ref="B79:B80"/>
    <mergeCell ref="C79:C80"/>
    <mergeCell ref="D79:D80"/>
    <mergeCell ref="E79:E80"/>
    <mergeCell ref="F79:H79"/>
    <mergeCell ref="A126:A127"/>
    <mergeCell ref="B126:B127"/>
    <mergeCell ref="I70:I71"/>
    <mergeCell ref="A116:A117"/>
    <mergeCell ref="B116:B117"/>
    <mergeCell ref="C116:C117"/>
    <mergeCell ref="D116:D117"/>
    <mergeCell ref="E116:E117"/>
    <mergeCell ref="F116:H116"/>
    <mergeCell ref="A172:A173"/>
    <mergeCell ref="B172:B173"/>
    <mergeCell ref="C172:C173"/>
    <mergeCell ref="D172:D173"/>
    <mergeCell ref="E172:E173"/>
    <mergeCell ref="F172:H172"/>
    <mergeCell ref="I172:I173"/>
    <mergeCell ref="J172:J173"/>
    <mergeCell ref="I79:I80"/>
    <mergeCell ref="J79:J80"/>
    <mergeCell ref="A88:A89"/>
    <mergeCell ref="B88:B89"/>
    <mergeCell ref="C88:C89"/>
    <mergeCell ref="D88:D89"/>
    <mergeCell ref="E88:E89"/>
    <mergeCell ref="F88:H88"/>
    <mergeCell ref="A146:A147"/>
    <mergeCell ref="B146:B147"/>
    <mergeCell ref="C146:C147"/>
    <mergeCell ref="D146:D147"/>
    <mergeCell ref="E146:E147"/>
    <mergeCell ref="F146:H146"/>
    <mergeCell ref="I146:I147"/>
    <mergeCell ref="J146:J147"/>
    <mergeCell ref="A155:A156"/>
    <mergeCell ref="B155:B156"/>
    <mergeCell ref="C155:C156"/>
    <mergeCell ref="D155:D156"/>
    <mergeCell ref="E155:E156"/>
    <mergeCell ref="F155:H155"/>
    <mergeCell ref="I155:I156"/>
    <mergeCell ref="J155:J156"/>
    <mergeCell ref="A182:A183"/>
    <mergeCell ref="B182:B183"/>
    <mergeCell ref="C182:C183"/>
    <mergeCell ref="D182:D183"/>
    <mergeCell ref="E182:E183"/>
    <mergeCell ref="F182:H182"/>
    <mergeCell ref="I182:I183"/>
    <mergeCell ref="J182:J183"/>
    <mergeCell ref="A163:A164"/>
    <mergeCell ref="B163:B164"/>
    <mergeCell ref="C163:C164"/>
    <mergeCell ref="D163:D164"/>
    <mergeCell ref="E163:E164"/>
    <mergeCell ref="F163:H163"/>
    <mergeCell ref="I163:I164"/>
    <mergeCell ref="J163:J164"/>
  </mergeCells>
  <pageMargins left="0.7" right="0.7" top="0.75" bottom="0.75" header="0.3" footer="0.3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317"/>
  <sheetViews>
    <sheetView topLeftCell="A295" workbookViewId="0">
      <selection activeCell="C299" sqref="C299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4.140625" bestFit="1" customWidth="1" min="4" max="4"/>
    <col width="24" bestFit="1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01/02/2023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74" t="inlineStr">
        <is>
          <t>Cierre Caja</t>
        </is>
      </c>
      <c r="B3" s="74" t="inlineStr">
        <is>
          <t>Fecha</t>
        </is>
      </c>
      <c r="C3" s="74" t="inlineStr">
        <is>
          <t>Cajero</t>
        </is>
      </c>
      <c r="D3" s="74" t="inlineStr">
        <is>
          <t>Nro Voucher</t>
        </is>
      </c>
      <c r="E3" s="74" t="inlineStr">
        <is>
          <t>Nro Cuenta</t>
        </is>
      </c>
      <c r="F3" s="74" t="inlineStr">
        <is>
          <t>Tipo Ingreso</t>
        </is>
      </c>
      <c r="G3" s="75" t="n"/>
      <c r="H3" s="76" t="n"/>
      <c r="I3" s="74" t="inlineStr">
        <is>
          <t>TIPO DE INGRESO</t>
        </is>
      </c>
      <c r="J3" s="74" t="inlineStr">
        <is>
          <t>Cobrador</t>
        </is>
      </c>
    </row>
    <row r="4">
      <c r="A4" s="77" t="n"/>
      <c r="B4" s="77" t="n"/>
      <c r="C4" s="77" t="n"/>
      <c r="D4" s="77" t="n"/>
      <c r="E4" s="77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77" t="n"/>
      <c r="J4" s="77" t="n"/>
    </row>
    <row r="5">
      <c r="A5" s="5" t="inlineStr">
        <is>
          <t>CCAJ-TA43/25/2023</t>
        </is>
      </c>
      <c r="B5" s="6" t="n">
        <v>44958.78175011574</v>
      </c>
      <c r="C5" s="5" t="inlineStr">
        <is>
          <t>723 NELVI JUANITA ROMERO CASTILLO</t>
        </is>
      </c>
      <c r="D5" s="7" t="n">
        <v>141602</v>
      </c>
      <c r="E5" s="5" t="inlineStr">
        <is>
          <t>MERCANTIL SANTA CRUZ-4010501329</t>
        </is>
      </c>
      <c r="H5" s="9" t="n">
        <v>6533.84</v>
      </c>
      <c r="I5" s="5" t="inlineStr">
        <is>
          <t>DEPÓSITO BANCARIO</t>
        </is>
      </c>
      <c r="J5" s="5" t="inlineStr">
        <is>
          <t>2779 JUAN PABLO CAMACHO QUISPE</t>
        </is>
      </c>
    </row>
    <row r="6">
      <c r="A6" s="5" t="inlineStr">
        <is>
          <t>CCAJ-TA43/25/2023</t>
        </is>
      </c>
      <c r="B6" s="6" t="n">
        <v>44958.78175011574</v>
      </c>
      <c r="C6" s="5" t="inlineStr">
        <is>
          <t>723 NELVI JUANITA ROMERO CASTILLO</t>
        </is>
      </c>
      <c r="D6" s="7" t="n"/>
      <c r="E6" s="8" t="n"/>
      <c r="F6" s="9" t="n">
        <v>46578.3</v>
      </c>
      <c r="I6" s="10" t="inlineStr">
        <is>
          <t>EFECTIVO</t>
        </is>
      </c>
      <c r="J6" s="5" t="inlineStr">
        <is>
          <t>2645 ANDRES ESTEBAN SINGURI LLANOS</t>
        </is>
      </c>
    </row>
    <row r="7">
      <c r="A7" s="5" t="inlineStr">
        <is>
          <t>CCAJ-TA43/25/2023</t>
        </is>
      </c>
      <c r="B7" s="6" t="n">
        <v>44958.78175011574</v>
      </c>
      <c r="C7" s="5" t="inlineStr">
        <is>
          <t>723 NELVI JUANITA ROMERO CASTILLO</t>
        </is>
      </c>
      <c r="D7" s="7" t="n"/>
      <c r="E7" s="8" t="n"/>
      <c r="F7" s="9" t="n">
        <v>26252.5</v>
      </c>
      <c r="I7" s="10" t="inlineStr">
        <is>
          <t>EFECTIVO</t>
        </is>
      </c>
      <c r="J7" s="5" t="inlineStr">
        <is>
          <t>2779 JUAN PABLO CAMACHO QUISPE</t>
        </is>
      </c>
    </row>
    <row r="8">
      <c r="A8" s="11" t="inlineStr">
        <is>
          <t>SAP</t>
        </is>
      </c>
      <c r="B8" s="3" t="n"/>
      <c r="C8" s="3" t="n"/>
      <c r="D8" s="7" t="n"/>
      <c r="E8" s="8" t="n"/>
      <c r="F8" s="12">
        <f>SUM(F5:G7)</f>
        <v/>
      </c>
      <c r="H8" s="9" t="n"/>
      <c r="I8" s="10" t="n"/>
      <c r="J8" s="8" t="n"/>
    </row>
    <row r="9" ht="15.75" customHeight="1">
      <c r="A9" s="13" t="inlineStr">
        <is>
          <t>FECHA</t>
        </is>
      </c>
      <c r="B9" s="13" t="inlineStr">
        <is>
          <t>CIERRE DE CAJA</t>
        </is>
      </c>
      <c r="C9" s="13" t="inlineStr">
        <is>
          <t>IMPORTE</t>
        </is>
      </c>
      <c r="D9" s="14" t="n">
        <v>112722298</v>
      </c>
      <c r="E9" s="8" t="n"/>
      <c r="H9" s="9" t="n"/>
      <c r="I9" s="10" t="n"/>
      <c r="J9" s="8" t="n"/>
    </row>
    <row r="11">
      <c r="A11" s="59" t="inlineStr">
        <is>
          <t xml:space="preserve">SE QUEDÓ CON LA REFERENCIA QUE REALIZO EL BOOT NO SE CAMBIO A TRASLADO ETV EN EL TRASLADO ETV </t>
        </is>
      </c>
      <c r="B11" s="60" t="n"/>
      <c r="C11" s="60" t="n"/>
      <c r="D11" s="61" t="n"/>
    </row>
    <row r="13">
      <c r="A13" s="1" t="inlineStr">
        <is>
          <t>Cierre Caja</t>
        </is>
      </c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</row>
    <row r="14">
      <c r="A14" s="3" t="inlineStr">
        <is>
          <t>Del 02/02/2023</t>
        </is>
      </c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74" t="inlineStr">
        <is>
          <t>Cierre Caja</t>
        </is>
      </c>
      <c r="B15" s="74" t="inlineStr">
        <is>
          <t>Fecha</t>
        </is>
      </c>
      <c r="C15" s="74" t="inlineStr">
        <is>
          <t>Cajero</t>
        </is>
      </c>
      <c r="D15" s="74" t="inlineStr">
        <is>
          <t>Nro Voucher</t>
        </is>
      </c>
      <c r="E15" s="74" t="inlineStr">
        <is>
          <t>Nro Cuenta</t>
        </is>
      </c>
      <c r="F15" s="74" t="inlineStr">
        <is>
          <t>Tipo Ingreso</t>
        </is>
      </c>
      <c r="G15" s="75" t="n"/>
      <c r="H15" s="76" t="n"/>
      <c r="I15" s="74" t="inlineStr">
        <is>
          <t>TIPO DE INGRESO</t>
        </is>
      </c>
      <c r="J15" s="74" t="inlineStr">
        <is>
          <t>Cobrador</t>
        </is>
      </c>
    </row>
    <row r="16">
      <c r="A16" s="77" t="n"/>
      <c r="B16" s="77" t="n"/>
      <c r="C16" s="77" t="n"/>
      <c r="D16" s="77" t="n"/>
      <c r="E16" s="77" t="n"/>
      <c r="F16" s="4" t="inlineStr">
        <is>
          <t>EFECTIVO</t>
        </is>
      </c>
      <c r="G16" s="4" t="inlineStr">
        <is>
          <t>CHEQUE</t>
        </is>
      </c>
      <c r="H16" s="4" t="inlineStr">
        <is>
          <t>TRANSFERENCIA</t>
        </is>
      </c>
      <c r="I16" s="77" t="n"/>
      <c r="J16" s="77" t="n"/>
    </row>
    <row r="17">
      <c r="A17" s="5" t="inlineStr">
        <is>
          <t>CCAJ-TA43/26/2023</t>
        </is>
      </c>
      <c r="B17" s="6" t="n">
        <v>44959.74474748842</v>
      </c>
      <c r="C17" s="5" t="inlineStr">
        <is>
          <t>723 NELVI JUANITA ROMERO CASTILLO</t>
        </is>
      </c>
      <c r="D17" s="7" t="n">
        <v>63232293</v>
      </c>
      <c r="E17" s="8" t="inlineStr">
        <is>
          <t>BISA-100070081</t>
        </is>
      </c>
      <c r="H17" s="9" t="n">
        <v>6240</v>
      </c>
      <c r="I17" s="5" t="inlineStr">
        <is>
          <t>DEPÓSITO BANCARIO</t>
        </is>
      </c>
      <c r="J17" s="8" t="inlineStr">
        <is>
          <t>4648 HUGO PEREDO - T02</t>
        </is>
      </c>
    </row>
    <row r="18">
      <c r="A18" s="5" t="inlineStr">
        <is>
          <t>CCAJ-TA43/26/2023</t>
        </is>
      </c>
      <c r="B18" s="6" t="n">
        <v>44959.74474748842</v>
      </c>
      <c r="C18" s="5" t="inlineStr">
        <is>
          <t>723 NELVI JUANITA ROMERO CASTILLO</t>
        </is>
      </c>
      <c r="D18" s="7" t="n">
        <v>43512689</v>
      </c>
      <c r="E18" s="8" t="inlineStr">
        <is>
          <t>BISA-100070081</t>
        </is>
      </c>
      <c r="H18" s="9" t="n">
        <v>8641.17</v>
      </c>
      <c r="I18" s="5" t="inlineStr">
        <is>
          <t>DEPÓSITO BANCARIO</t>
        </is>
      </c>
      <c r="J18" s="5" t="inlineStr">
        <is>
          <t>2645 ANDRES ESTEBAN SINGURI LLANOS</t>
        </is>
      </c>
    </row>
    <row r="19">
      <c r="A19" s="5" t="inlineStr">
        <is>
          <t>CCAJ-TA43/26/2023</t>
        </is>
      </c>
      <c r="B19" s="6" t="n">
        <v>44959.74474748842</v>
      </c>
      <c r="C19" s="5" t="inlineStr">
        <is>
          <t>723 NELVI JUANITA ROMERO CASTILLO</t>
        </is>
      </c>
      <c r="D19" s="7" t="n">
        <v>3392327</v>
      </c>
      <c r="E19" s="5" t="inlineStr">
        <is>
          <t>BANCO UNION-10000020161539</t>
        </is>
      </c>
      <c r="H19" s="9" t="n">
        <v>333</v>
      </c>
      <c r="I19" s="5" t="inlineStr">
        <is>
          <t>DEPÓSITO BANCARIO</t>
        </is>
      </c>
      <c r="J19" s="5" t="inlineStr">
        <is>
          <t>2779 JUAN PABLO CAMACHO QUISPE</t>
        </is>
      </c>
    </row>
    <row r="20">
      <c r="A20" s="5" t="inlineStr">
        <is>
          <t>CCAJ-TA43/26/2023</t>
        </is>
      </c>
      <c r="B20" s="6" t="n">
        <v>44959.74474748842</v>
      </c>
      <c r="C20" s="5" t="inlineStr">
        <is>
          <t>723 NELVI JUANITA ROMERO CASTILLO</t>
        </is>
      </c>
      <c r="D20" s="7" t="n"/>
      <c r="E20" s="8" t="n"/>
      <c r="F20" s="9" t="n">
        <v>56558.6</v>
      </c>
      <c r="I20" s="10" t="inlineStr">
        <is>
          <t>EFECTIVO</t>
        </is>
      </c>
      <c r="J20" s="5" t="inlineStr">
        <is>
          <t>2456 JOEL MOISES RUEDA DELGADO</t>
        </is>
      </c>
    </row>
    <row r="21">
      <c r="A21" s="5" t="inlineStr">
        <is>
          <t>CCAJ-TA43/26/2023</t>
        </is>
      </c>
      <c r="B21" s="6" t="n">
        <v>44959.74474748842</v>
      </c>
      <c r="C21" s="5" t="inlineStr">
        <is>
          <t>723 NELVI JUANITA ROMERO CASTILLO</t>
        </is>
      </c>
      <c r="D21" s="7" t="n"/>
      <c r="E21" s="8" t="n"/>
      <c r="F21" s="9" t="n">
        <v>2835.7</v>
      </c>
      <c r="I21" s="10" t="inlineStr">
        <is>
          <t>EFECTIVO</t>
        </is>
      </c>
      <c r="J21" s="8" t="inlineStr">
        <is>
          <t>2581 EDGAR FLORES MARQUEZ</t>
        </is>
      </c>
    </row>
    <row r="22">
      <c r="A22" s="5" t="inlineStr">
        <is>
          <t>CCAJ-TA43/26/2023</t>
        </is>
      </c>
      <c r="B22" s="6" t="n">
        <v>44959.74474748842</v>
      </c>
      <c r="C22" s="5" t="inlineStr">
        <is>
          <t>723 NELVI JUANITA ROMERO CASTILLO</t>
        </is>
      </c>
      <c r="D22" s="7" t="n"/>
      <c r="E22" s="8" t="n"/>
      <c r="F22" s="9" t="n">
        <v>177656</v>
      </c>
      <c r="I22" s="10" t="inlineStr">
        <is>
          <t>EFECTIVO</t>
        </is>
      </c>
      <c r="J22" s="5" t="inlineStr">
        <is>
          <t>2645 ANDRES ESTEBAN SINGURI LLANOS</t>
        </is>
      </c>
    </row>
    <row r="23">
      <c r="A23" s="5" t="inlineStr">
        <is>
          <t>CCAJ-TA43/26/2023</t>
        </is>
      </c>
      <c r="B23" s="6" t="n">
        <v>44959.74474748842</v>
      </c>
      <c r="C23" s="5" t="inlineStr">
        <is>
          <t>723 NELVI JUANITA ROMERO CASTILLO</t>
        </is>
      </c>
      <c r="D23" s="7" t="n"/>
      <c r="E23" s="8" t="n"/>
      <c r="F23" s="9" t="n">
        <v>2835.5</v>
      </c>
      <c r="I23" s="10" t="inlineStr">
        <is>
          <t>EFECTIVO</t>
        </is>
      </c>
      <c r="J23" s="5" t="inlineStr">
        <is>
          <t>2779 JUAN PABLO CAMACHO QUISPE</t>
        </is>
      </c>
    </row>
    <row r="24">
      <c r="A24" s="5" t="inlineStr">
        <is>
          <t>CCAJ-TA43/26/2023</t>
        </is>
      </c>
      <c r="B24" s="6" t="n">
        <v>44959.74474748842</v>
      </c>
      <c r="C24" s="5" t="inlineStr">
        <is>
          <t>723 NELVI JUANITA ROMERO CASTILLO</t>
        </is>
      </c>
      <c r="D24" s="7" t="n"/>
      <c r="E24" s="8" t="n"/>
      <c r="F24" s="9" t="n">
        <v>3793.8</v>
      </c>
      <c r="I24" s="10" t="inlineStr">
        <is>
          <t>EFECTIVO</t>
        </is>
      </c>
      <c r="J24" s="8" t="inlineStr">
        <is>
          <t>4648 HUGO PEREDO - T02</t>
        </is>
      </c>
    </row>
    <row r="25">
      <c r="A25" s="11" t="inlineStr">
        <is>
          <t>SAP</t>
        </is>
      </c>
      <c r="B25" s="3" t="n"/>
      <c r="C25" s="3" t="n"/>
      <c r="D25" s="7" t="n"/>
      <c r="E25" s="8" t="n"/>
      <c r="F25" s="12">
        <f>SUM(F17:G24)</f>
        <v/>
      </c>
      <c r="H25" s="9" t="n"/>
      <c r="I25" s="10" t="n"/>
      <c r="J25" s="5" t="n"/>
    </row>
    <row r="26" ht="15.75" customHeight="1">
      <c r="A26" s="13" t="inlineStr">
        <is>
          <t>FECHA</t>
        </is>
      </c>
      <c r="B26" s="13" t="inlineStr">
        <is>
          <t>CIERRE DE CAJA</t>
        </is>
      </c>
      <c r="C26" s="13" t="inlineStr">
        <is>
          <t>IMPORTE</t>
        </is>
      </c>
      <c r="D26" s="14" t="n">
        <v>112722299</v>
      </c>
      <c r="E26" s="8" t="n"/>
      <c r="H26" s="9" t="n"/>
      <c r="I26" s="10" t="n"/>
      <c r="J26" s="5" t="n"/>
    </row>
    <row r="27">
      <c r="A27" s="5" t="n"/>
      <c r="B27" s="6" t="n"/>
      <c r="C27" s="5" t="n"/>
      <c r="D27" s="7" t="n"/>
      <c r="E27" s="8" t="n"/>
      <c r="H27" s="9" t="n"/>
      <c r="I27" s="10" t="n"/>
      <c r="J27" s="5" t="n"/>
    </row>
    <row r="28">
      <c r="A28" s="59" t="inlineStr">
        <is>
          <t xml:space="preserve">SE QUEDÓ CON LA REFERENCIA QUE REALIZO EL BOOT NO SE CAMBIO A TRASLADO ETV EN EL TRASLADO ETV </t>
        </is>
      </c>
      <c r="B28" s="60" t="n"/>
      <c r="C28" s="60" t="n"/>
      <c r="D28" s="61" t="n"/>
    </row>
    <row r="30">
      <c r="A30" s="1" t="inlineStr">
        <is>
          <t>Cierre Caja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3" t="inlineStr">
        <is>
          <t>Del 03/02/2023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</row>
    <row r="32">
      <c r="A32" s="74" t="inlineStr">
        <is>
          <t>Cierre Caja</t>
        </is>
      </c>
      <c r="B32" s="74" t="inlineStr">
        <is>
          <t>Fecha</t>
        </is>
      </c>
      <c r="C32" s="74" t="inlineStr">
        <is>
          <t>Cajero</t>
        </is>
      </c>
      <c r="D32" s="74" t="inlineStr">
        <is>
          <t>Nro Voucher</t>
        </is>
      </c>
      <c r="E32" s="74" t="inlineStr">
        <is>
          <t>Nro Cuenta</t>
        </is>
      </c>
      <c r="F32" s="74" t="inlineStr">
        <is>
          <t>Tipo Ingreso</t>
        </is>
      </c>
      <c r="G32" s="75" t="n"/>
      <c r="H32" s="76" t="n"/>
      <c r="I32" s="74" t="inlineStr">
        <is>
          <t>TIPO DE INGRESO</t>
        </is>
      </c>
      <c r="J32" s="74" t="inlineStr">
        <is>
          <t>Cobrador</t>
        </is>
      </c>
    </row>
    <row r="33">
      <c r="A33" s="77" t="n"/>
      <c r="B33" s="77" t="n"/>
      <c r="C33" s="77" t="n"/>
      <c r="D33" s="77" t="n"/>
      <c r="E33" s="77" t="n"/>
      <c r="F33" s="4" t="inlineStr">
        <is>
          <t>EFECTIVO</t>
        </is>
      </c>
      <c r="G33" s="4" t="inlineStr">
        <is>
          <t>CHEQUE</t>
        </is>
      </c>
      <c r="H33" s="4" t="inlineStr">
        <is>
          <t>TRANSFERENCIA</t>
        </is>
      </c>
      <c r="I33" s="77" t="n"/>
      <c r="J33" s="77" t="n"/>
    </row>
    <row r="34">
      <c r="A34" s="5" t="inlineStr">
        <is>
          <t>CCAJ-TA43/27/2023</t>
        </is>
      </c>
      <c r="B34" s="6" t="n">
        <v>44960.62650724537</v>
      </c>
      <c r="C34" s="5" t="inlineStr">
        <is>
          <t>723 NELVI JUANITA ROMERO CASTILLO</t>
        </is>
      </c>
      <c r="D34" s="7" t="n"/>
      <c r="E34" s="8" t="n"/>
      <c r="F34" s="9" t="n">
        <v>4961.4</v>
      </c>
      <c r="I34" s="10" t="inlineStr">
        <is>
          <t>EFECTIVO</t>
        </is>
      </c>
      <c r="J34" s="5" t="inlineStr">
        <is>
          <t>2456 JOEL MOISES RUEDA DELGADO</t>
        </is>
      </c>
    </row>
    <row r="35">
      <c r="A35" s="5" t="inlineStr">
        <is>
          <t>CCAJ-TA43/27/2023</t>
        </is>
      </c>
      <c r="B35" s="6" t="n">
        <v>44960.62650724537</v>
      </c>
      <c r="C35" s="5" t="inlineStr">
        <is>
          <t>723 NELVI JUANITA ROMERO CASTILLO</t>
        </is>
      </c>
      <c r="D35" s="7" t="n"/>
      <c r="E35" s="8" t="n"/>
      <c r="F35" s="9" t="n">
        <v>21654.3</v>
      </c>
      <c r="I35" s="10" t="inlineStr">
        <is>
          <t>EFECTIVO</t>
        </is>
      </c>
      <c r="J35" s="5" t="inlineStr">
        <is>
          <t>2645 ANDRES ESTEBAN SINGURI LLANOS</t>
        </is>
      </c>
    </row>
    <row r="36">
      <c r="A36" s="11" t="inlineStr">
        <is>
          <t>SAP</t>
        </is>
      </c>
      <c r="B36" s="3" t="n"/>
      <c r="C36" s="3" t="n"/>
      <c r="D36" s="7" t="n"/>
      <c r="E36" s="8" t="n"/>
      <c r="F36" s="31">
        <f>SUM(F34:F35)</f>
        <v/>
      </c>
      <c r="H36" s="9" t="n"/>
      <c r="I36" s="10" t="n"/>
      <c r="J36" s="5" t="n"/>
    </row>
    <row r="37" ht="15.75" customHeight="1">
      <c r="A37" s="13" t="inlineStr">
        <is>
          <t>FECHA</t>
        </is>
      </c>
      <c r="B37" s="13" t="inlineStr">
        <is>
          <t>CIERRE DE CAJA</t>
        </is>
      </c>
      <c r="C37" s="13" t="inlineStr">
        <is>
          <t>IMPORTE</t>
        </is>
      </c>
      <c r="D37" s="14" t="n">
        <v>112729131</v>
      </c>
      <c r="E37" s="8" t="n"/>
      <c r="H37" s="9" t="n"/>
      <c r="I37" s="10" t="n"/>
      <c r="J37" s="5" t="n"/>
    </row>
    <row r="38">
      <c r="A38" s="5" t="n"/>
      <c r="B38" s="6" t="n"/>
      <c r="C38" s="5" t="n"/>
      <c r="D38" s="7" t="n"/>
      <c r="E38" s="8" t="n"/>
      <c r="H38" s="9" t="n"/>
      <c r="I38" s="10" t="n"/>
      <c r="J38" s="5" t="n"/>
    </row>
    <row r="39">
      <c r="A39" s="5" t="n"/>
      <c r="B39" s="6" t="n"/>
      <c r="C39" s="5" t="n"/>
      <c r="D39" s="7" t="n"/>
      <c r="E39" s="8" t="n"/>
      <c r="H39" s="9" t="n"/>
      <c r="I39" s="10" t="n"/>
      <c r="J39" s="5" t="n"/>
    </row>
    <row r="40">
      <c r="A40" s="1" t="inlineStr">
        <is>
          <t>Cierre Caja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3" t="inlineStr">
        <is>
          <t>Del 04/02/2023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74" t="inlineStr">
        <is>
          <t>Cierre Caja</t>
        </is>
      </c>
      <c r="B42" s="74" t="inlineStr">
        <is>
          <t>Fecha</t>
        </is>
      </c>
      <c r="C42" s="74" t="inlineStr">
        <is>
          <t>Cajero</t>
        </is>
      </c>
      <c r="D42" s="74" t="inlineStr">
        <is>
          <t>Nro Voucher</t>
        </is>
      </c>
      <c r="E42" s="74" t="inlineStr">
        <is>
          <t>Nro Cuenta</t>
        </is>
      </c>
      <c r="F42" s="74" t="inlineStr">
        <is>
          <t>Tipo Ingreso</t>
        </is>
      </c>
      <c r="G42" s="75" t="n"/>
      <c r="H42" s="76" t="n"/>
      <c r="I42" s="74" t="inlineStr">
        <is>
          <t>TIPO DE INGRESO</t>
        </is>
      </c>
      <c r="J42" s="74" t="inlineStr">
        <is>
          <t>Cobrador</t>
        </is>
      </c>
    </row>
    <row r="43">
      <c r="A43" s="77" t="n"/>
      <c r="B43" s="77" t="n"/>
      <c r="C43" s="77" t="n"/>
      <c r="D43" s="77" t="n"/>
      <c r="E43" s="77" t="n"/>
      <c r="F43" s="4" t="inlineStr">
        <is>
          <t>EFECTIVO</t>
        </is>
      </c>
      <c r="G43" s="4" t="inlineStr">
        <is>
          <t>CHEQUE</t>
        </is>
      </c>
      <c r="H43" s="4" t="inlineStr">
        <is>
          <t>TRANSFERENCIA</t>
        </is>
      </c>
      <c r="I43" s="77" t="n"/>
      <c r="J43" s="77" t="n"/>
    </row>
    <row r="44">
      <c r="A44" s="5" t="inlineStr">
        <is>
          <t>CCAJ-TA43/28/2023</t>
        </is>
      </c>
      <c r="B44" s="6" t="n">
        <v>44961.63039203703</v>
      </c>
      <c r="C44" s="5" t="inlineStr">
        <is>
          <t>723 NELVI JUANITA ROMERO CASTILLO</t>
        </is>
      </c>
      <c r="D44" s="7" t="n"/>
      <c r="E44" s="8" t="n"/>
      <c r="G44" s="9" t="n">
        <v>1630.8</v>
      </c>
      <c r="I44" s="10" t="inlineStr">
        <is>
          <t>CHEQUE</t>
        </is>
      </c>
      <c r="J44" s="5" t="inlineStr">
        <is>
          <t>2645 ANDRES ESTEBAN SINGURI LLANOS</t>
        </is>
      </c>
    </row>
    <row r="45">
      <c r="A45" s="5" t="inlineStr">
        <is>
          <t>CCAJ-TA43/28/2023</t>
        </is>
      </c>
      <c r="B45" s="6" t="n">
        <v>44961.63039203703</v>
      </c>
      <c r="C45" s="5" t="inlineStr">
        <is>
          <t>723 NELVI JUANITA ROMERO CASTILLO</t>
        </is>
      </c>
      <c r="D45" s="7" t="n">
        <v>53142997</v>
      </c>
      <c r="E45" s="8" t="inlineStr">
        <is>
          <t>BISA-100070081</t>
        </is>
      </c>
      <c r="H45" s="9" t="n">
        <v>591.6</v>
      </c>
      <c r="I45" s="5" t="inlineStr">
        <is>
          <t>DEPÓSITO BANCARIO</t>
        </is>
      </c>
      <c r="J45" s="8" t="inlineStr">
        <is>
          <t>2581 EDGAR FLORES MARQUEZ</t>
        </is>
      </c>
    </row>
    <row r="46">
      <c r="A46" s="5" t="inlineStr">
        <is>
          <t>CCAJ-TA43/28/2023</t>
        </is>
      </c>
      <c r="B46" s="6" t="n">
        <v>44961.63039203703</v>
      </c>
      <c r="C46" s="5" t="inlineStr">
        <is>
          <t>723 NELVI JUANITA ROMERO CASTILLO</t>
        </is>
      </c>
      <c r="D46" s="7" t="n">
        <v>53140255</v>
      </c>
      <c r="E46" s="8" t="inlineStr">
        <is>
          <t>BISA-100070081</t>
        </is>
      </c>
      <c r="H46" s="9" t="n">
        <v>553</v>
      </c>
      <c r="I46" s="5" t="inlineStr">
        <is>
          <t>DEPÓSITO BANCARIO</t>
        </is>
      </c>
      <c r="J46" s="8" t="inlineStr">
        <is>
          <t>2581 EDGAR FLORES MARQUEZ</t>
        </is>
      </c>
    </row>
    <row r="47">
      <c r="A47" s="5" t="inlineStr">
        <is>
          <t>CCAJ-TA43/28/2023</t>
        </is>
      </c>
      <c r="B47" s="6" t="n">
        <v>44961.63039203703</v>
      </c>
      <c r="C47" s="5" t="inlineStr">
        <is>
          <t>723 NELVI JUANITA ROMERO CASTILLO</t>
        </is>
      </c>
      <c r="D47" s="7" t="n"/>
      <c r="E47" s="8" t="n"/>
      <c r="F47" s="9" t="n">
        <v>6640.5</v>
      </c>
      <c r="I47" s="10" t="inlineStr">
        <is>
          <t>EFECTIVO</t>
        </is>
      </c>
      <c r="J47" s="8" t="inlineStr">
        <is>
          <t>2581 EDGAR FLORES MARQUEZ</t>
        </is>
      </c>
    </row>
    <row r="48">
      <c r="A48" s="5" t="inlineStr">
        <is>
          <t>CCAJ-TA43/28/2023</t>
        </is>
      </c>
      <c r="B48" s="6" t="n">
        <v>44961.63039203703</v>
      </c>
      <c r="C48" s="5" t="inlineStr">
        <is>
          <t>723 NELVI JUANITA ROMERO CASTILLO</t>
        </is>
      </c>
      <c r="D48" s="7" t="n"/>
      <c r="E48" s="8" t="n"/>
      <c r="F48" s="9" t="n">
        <v>18042.9</v>
      </c>
      <c r="I48" s="10" t="inlineStr">
        <is>
          <t>EFECTIVO</t>
        </is>
      </c>
      <c r="J48" s="5" t="inlineStr">
        <is>
          <t>2645 ANDRES ESTEBAN SINGURI LLANOS</t>
        </is>
      </c>
    </row>
    <row r="49">
      <c r="A49" s="5" t="inlineStr">
        <is>
          <t>CCAJ-TA43/28/2023</t>
        </is>
      </c>
      <c r="B49" s="6" t="n">
        <v>44961.63039203703</v>
      </c>
      <c r="C49" s="5" t="inlineStr">
        <is>
          <t>723 NELVI JUANITA ROMERO CASTILLO</t>
        </is>
      </c>
      <c r="D49" s="7" t="n"/>
      <c r="E49" s="8" t="n"/>
      <c r="F49" s="9" t="n">
        <v>41532.6</v>
      </c>
      <c r="I49" s="10" t="inlineStr">
        <is>
          <t>EFECTIVO</t>
        </is>
      </c>
      <c r="J49" s="5" t="inlineStr">
        <is>
          <t>2779 JUAN PABLO CAMACHO QUISPE</t>
        </is>
      </c>
    </row>
    <row r="50">
      <c r="A50" s="11" t="inlineStr">
        <is>
          <t>SAP</t>
        </is>
      </c>
      <c r="B50" s="3" t="n"/>
      <c r="C50" s="3" t="n"/>
      <c r="D50" s="7" t="n"/>
      <c r="E50" s="8" t="n"/>
      <c r="F50" s="12">
        <f>SUM(F44:G49)</f>
        <v/>
      </c>
      <c r="H50" s="9" t="n"/>
      <c r="I50" s="10" t="n"/>
      <c r="J50" s="5" t="n"/>
    </row>
    <row r="51" ht="15.75" customHeight="1">
      <c r="A51" s="13" t="inlineStr">
        <is>
          <t>FECHA</t>
        </is>
      </c>
      <c r="B51" s="13" t="inlineStr">
        <is>
          <t>CIERRE DE CAJA</t>
        </is>
      </c>
      <c r="C51" s="13" t="inlineStr">
        <is>
          <t>IMPORTE</t>
        </is>
      </c>
      <c r="D51" s="14" t="n">
        <v>112729132</v>
      </c>
      <c r="E51" s="8" t="n"/>
      <c r="H51" s="9" t="n"/>
      <c r="I51" s="10" t="n"/>
      <c r="J51" s="5" t="n"/>
    </row>
    <row r="54">
      <c r="A54" s="1" t="inlineStr">
        <is>
          <t>Cierre Caja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3" t="inlineStr">
        <is>
          <t>Del 06/02/2023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74" t="inlineStr">
        <is>
          <t>Cierre Caja</t>
        </is>
      </c>
      <c r="B56" s="74" t="inlineStr">
        <is>
          <t>Fecha</t>
        </is>
      </c>
      <c r="C56" s="74" t="inlineStr">
        <is>
          <t>Cajero</t>
        </is>
      </c>
      <c r="D56" s="74" t="inlineStr">
        <is>
          <t>Nro Voucher</t>
        </is>
      </c>
      <c r="E56" s="74" t="inlineStr">
        <is>
          <t>Nro Cuenta</t>
        </is>
      </c>
      <c r="F56" s="74" t="inlineStr">
        <is>
          <t>Tipo Ingreso</t>
        </is>
      </c>
      <c r="G56" s="75" t="n"/>
      <c r="H56" s="76" t="n"/>
      <c r="I56" s="74" t="inlineStr">
        <is>
          <t>TIPO DE INGRESO</t>
        </is>
      </c>
      <c r="J56" s="74" t="inlineStr">
        <is>
          <t>Cobrador</t>
        </is>
      </c>
    </row>
    <row r="57">
      <c r="A57" s="77" t="n"/>
      <c r="B57" s="77" t="n"/>
      <c r="C57" s="77" t="n"/>
      <c r="D57" s="77" t="n"/>
      <c r="E57" s="77" t="n"/>
      <c r="F57" s="4" t="inlineStr">
        <is>
          <t>EFECTIVO</t>
        </is>
      </c>
      <c r="G57" s="4" t="inlineStr">
        <is>
          <t>CHEQUE</t>
        </is>
      </c>
      <c r="H57" s="4" t="inlineStr">
        <is>
          <t>TRANSFERENCIA</t>
        </is>
      </c>
      <c r="I57" s="77" t="n"/>
      <c r="J57" s="77" t="n"/>
    </row>
    <row r="58">
      <c r="A58" s="5" t="inlineStr">
        <is>
          <t>CCAJ-TA43/29/2023</t>
        </is>
      </c>
      <c r="B58" s="6" t="n">
        <v>44963.61856126157</v>
      </c>
      <c r="C58" s="5" t="inlineStr">
        <is>
          <t>723 NELVI JUANITA ROMERO CASTILLO</t>
        </is>
      </c>
      <c r="D58" s="7" t="n"/>
      <c r="E58" s="8" t="n"/>
      <c r="F58" s="9" t="n">
        <v>20856.3</v>
      </c>
      <c r="I58" s="10" t="inlineStr">
        <is>
          <t>EFECTIVO</t>
        </is>
      </c>
      <c r="J58" s="5" t="inlineStr">
        <is>
          <t>2456 JOEL MOISES RUEDA DELGADO</t>
        </is>
      </c>
    </row>
    <row r="59">
      <c r="A59" s="11" t="inlineStr">
        <is>
          <t>SAP</t>
        </is>
      </c>
      <c r="B59" s="3" t="n"/>
      <c r="C59" s="3" t="n"/>
      <c r="D59" s="7" t="n"/>
      <c r="E59" s="8" t="n"/>
      <c r="H59" s="9" t="n"/>
      <c r="I59" s="10" t="n"/>
      <c r="J59" s="5" t="n"/>
    </row>
    <row r="60" ht="15.75" customHeight="1">
      <c r="A60" s="13" t="inlineStr">
        <is>
          <t>FECHA</t>
        </is>
      </c>
      <c r="B60" s="13" t="inlineStr">
        <is>
          <t>CIERRE DE CAJA</t>
        </is>
      </c>
      <c r="C60" s="13" t="inlineStr">
        <is>
          <t>IMPORTE</t>
        </is>
      </c>
      <c r="D60" s="14" t="n">
        <v>112732501</v>
      </c>
      <c r="E60" s="8" t="n"/>
      <c r="H60" s="9" t="n"/>
      <c r="I60" s="10" t="n"/>
      <c r="J60" s="5" t="n"/>
    </row>
    <row r="61">
      <c r="A61" s="5" t="n"/>
      <c r="B61" s="6" t="n"/>
      <c r="C61" s="5" t="n"/>
      <c r="D61" s="7" t="n"/>
      <c r="E61" s="8" t="n"/>
      <c r="H61" s="9" t="n"/>
      <c r="I61" s="10" t="n"/>
      <c r="J61" s="5" t="n"/>
    </row>
    <row r="63">
      <c r="A63" s="1" t="inlineStr">
        <is>
          <t>Cierre Caja</t>
        </is>
      </c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</row>
    <row r="64">
      <c r="A64" s="3" t="inlineStr">
        <is>
          <t>Del 07/02/2023</t>
        </is>
      </c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74" t="inlineStr">
        <is>
          <t>Cierre Caja</t>
        </is>
      </c>
      <c r="B65" s="74" t="inlineStr">
        <is>
          <t>Fecha</t>
        </is>
      </c>
      <c r="C65" s="74" t="inlineStr">
        <is>
          <t>Cajero</t>
        </is>
      </c>
      <c r="D65" s="74" t="inlineStr">
        <is>
          <t>Nro Voucher</t>
        </is>
      </c>
      <c r="E65" s="74" t="inlineStr">
        <is>
          <t>Nro Cuenta</t>
        </is>
      </c>
      <c r="F65" s="74" t="inlineStr">
        <is>
          <t>Tipo Ingreso</t>
        </is>
      </c>
      <c r="G65" s="75" t="n"/>
      <c r="H65" s="76" t="n"/>
      <c r="I65" s="74" t="inlineStr">
        <is>
          <t>TIPO DE INGRESO</t>
        </is>
      </c>
      <c r="J65" s="74" t="inlineStr">
        <is>
          <t>Cobrador</t>
        </is>
      </c>
    </row>
    <row r="66">
      <c r="A66" s="77" t="n"/>
      <c r="B66" s="77" t="n"/>
      <c r="C66" s="77" t="n"/>
      <c r="D66" s="77" t="n"/>
      <c r="E66" s="77" t="n"/>
      <c r="F66" s="4" t="inlineStr">
        <is>
          <t>EFECTIVO</t>
        </is>
      </c>
      <c r="G66" s="4" t="inlineStr">
        <is>
          <t>CHEQUE</t>
        </is>
      </c>
      <c r="H66" s="4" t="inlineStr">
        <is>
          <t>TRANSFERENCIA</t>
        </is>
      </c>
      <c r="I66" s="77" t="n"/>
      <c r="J66" s="77" t="n"/>
    </row>
    <row r="67">
      <c r="A67" s="5" t="inlineStr">
        <is>
          <t>CCAJ-TA43/30/2023</t>
        </is>
      </c>
      <c r="B67" s="6" t="n">
        <v>44964.63913452546</v>
      </c>
      <c r="C67" s="5" t="inlineStr">
        <is>
          <t>723 NELVI JUANITA ROMERO CASTILLO</t>
        </is>
      </c>
      <c r="D67" s="7" t="n">
        <v>3240732</v>
      </c>
      <c r="E67" s="8" t="inlineStr">
        <is>
          <t>BISA-100070081</t>
        </is>
      </c>
      <c r="H67" s="9" t="n">
        <v>168.8</v>
      </c>
      <c r="I67" s="5" t="inlineStr">
        <is>
          <t>DEPÓSITO BANCARIO</t>
        </is>
      </c>
      <c r="J67" s="5" t="inlineStr">
        <is>
          <t>2456 JOEL MOISES RUEDA DELGADO</t>
        </is>
      </c>
    </row>
    <row r="68">
      <c r="A68" s="5" t="inlineStr">
        <is>
          <t>CCAJ-TA43/30/2023</t>
        </is>
      </c>
      <c r="B68" s="6" t="n">
        <v>44964.63913452546</v>
      </c>
      <c r="C68" s="5" t="inlineStr">
        <is>
          <t>723 NELVI JUANITA ROMERO CASTILLO</t>
        </is>
      </c>
      <c r="D68" s="7" t="n">
        <v>23285962</v>
      </c>
      <c r="E68" s="8" t="inlineStr">
        <is>
          <t>BISA-100070081</t>
        </is>
      </c>
      <c r="H68" s="9" t="n">
        <v>2000</v>
      </c>
      <c r="I68" s="5" t="inlineStr">
        <is>
          <t>DEPÓSITO BANCARIO</t>
        </is>
      </c>
      <c r="J68" s="8" t="inlineStr">
        <is>
          <t>2581 EDGAR FLORES MARQUEZ</t>
        </is>
      </c>
    </row>
    <row r="69">
      <c r="A69" s="5" t="inlineStr">
        <is>
          <t>CCAJ-TA43/30/2023</t>
        </is>
      </c>
      <c r="B69" s="6" t="n">
        <v>44964.63913452546</v>
      </c>
      <c r="C69" s="5" t="inlineStr">
        <is>
          <t>723 NELVI JUANITA ROMERO CASTILLO</t>
        </is>
      </c>
      <c r="D69" s="7" t="n"/>
      <c r="E69" s="8" t="n"/>
      <c r="F69" s="9" t="n">
        <v>12804.9</v>
      </c>
      <c r="I69" s="10" t="inlineStr">
        <is>
          <t>EFECTIVO</t>
        </is>
      </c>
      <c r="J69" s="5" t="inlineStr">
        <is>
          <t>2456 JOEL MOISES RUEDA DELGADO</t>
        </is>
      </c>
    </row>
    <row r="70">
      <c r="A70" s="5" t="inlineStr">
        <is>
          <t>CCAJ-TA43/30/2023</t>
        </is>
      </c>
      <c r="B70" s="6" t="n">
        <v>44964.63913452546</v>
      </c>
      <c r="C70" s="5" t="inlineStr">
        <is>
          <t>723 NELVI JUANITA ROMERO CASTILLO</t>
        </is>
      </c>
      <c r="D70" s="7" t="n"/>
      <c r="E70" s="8" t="n"/>
      <c r="F70" s="9" t="n">
        <v>5180.7</v>
      </c>
      <c r="I70" s="10" t="inlineStr">
        <is>
          <t>EFECTIVO</t>
        </is>
      </c>
      <c r="J70" s="8" t="inlineStr">
        <is>
          <t>2581 EDGAR FLORES MARQUEZ</t>
        </is>
      </c>
    </row>
    <row r="71">
      <c r="A71" s="5" t="inlineStr">
        <is>
          <t>CCAJ-TA43/30/2023</t>
        </is>
      </c>
      <c r="B71" s="6" t="n">
        <v>44964.63913452546</v>
      </c>
      <c r="C71" s="5" t="inlineStr">
        <is>
          <t>723 NELVI JUANITA ROMERO CASTILLO</t>
        </is>
      </c>
      <c r="D71" s="7" t="n"/>
      <c r="E71" s="8" t="n"/>
      <c r="F71" s="9" t="n">
        <v>18428.9</v>
      </c>
      <c r="I71" s="10" t="inlineStr">
        <is>
          <t>EFECTIVO</t>
        </is>
      </c>
      <c r="J71" s="5" t="inlineStr">
        <is>
          <t>2645 ANDRES ESTEBAN SINGURI LLANOS</t>
        </is>
      </c>
    </row>
    <row r="72">
      <c r="A72" s="5" t="inlineStr">
        <is>
          <t>CCAJ-TA43/30/2023</t>
        </is>
      </c>
      <c r="B72" s="6" t="n">
        <v>44964.63913452546</v>
      </c>
      <c r="C72" s="5" t="inlineStr">
        <is>
          <t>723 NELVI JUANITA ROMERO CASTILLO</t>
        </is>
      </c>
      <c r="D72" s="7" t="n"/>
      <c r="E72" s="8" t="n"/>
      <c r="F72" s="9" t="n">
        <v>17129.1</v>
      </c>
      <c r="I72" s="10" t="inlineStr">
        <is>
          <t>EFECTIVO</t>
        </is>
      </c>
      <c r="J72" s="5" t="inlineStr">
        <is>
          <t>2779 JUAN PABLO CAMACHO QUISPE</t>
        </is>
      </c>
    </row>
    <row r="73">
      <c r="A73" s="11" t="inlineStr">
        <is>
          <t>SAP</t>
        </is>
      </c>
      <c r="B73" s="3" t="n"/>
      <c r="C73" s="3" t="n"/>
      <c r="D73" s="7" t="n"/>
      <c r="E73" s="8" t="n"/>
      <c r="F73" s="12">
        <f>SUM(F67:G72)</f>
        <v/>
      </c>
      <c r="H73" s="9" t="n"/>
      <c r="I73" s="10" t="n"/>
      <c r="J73" s="5" t="n"/>
    </row>
    <row r="74" ht="15.75" customHeight="1">
      <c r="A74" s="13" t="inlineStr">
        <is>
          <t>FECHA</t>
        </is>
      </c>
      <c r="B74" s="13" t="inlineStr">
        <is>
          <t>CIERRE DE CAJA</t>
        </is>
      </c>
      <c r="C74" s="13" t="inlineStr">
        <is>
          <t>IMPORTE</t>
        </is>
      </c>
      <c r="D74" s="14" t="n">
        <v>112732502</v>
      </c>
      <c r="E74" s="8" t="n"/>
      <c r="H74" s="9" t="n"/>
      <c r="I74" s="10" t="n"/>
      <c r="J74" s="5" t="n"/>
    </row>
    <row r="77">
      <c r="A77" s="1" t="inlineStr">
        <is>
          <t>Cierre Caja</t>
        </is>
      </c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</row>
    <row r="78">
      <c r="A78" s="3" t="inlineStr">
        <is>
          <t>Del 08/02/2023</t>
        </is>
      </c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</row>
    <row r="79">
      <c r="A79" s="74" t="inlineStr">
        <is>
          <t>Cierre Caja</t>
        </is>
      </c>
      <c r="B79" s="74" t="inlineStr">
        <is>
          <t>Fecha</t>
        </is>
      </c>
      <c r="C79" s="74" t="inlineStr">
        <is>
          <t>Cajero</t>
        </is>
      </c>
      <c r="D79" s="74" t="inlineStr">
        <is>
          <t>Nro Voucher</t>
        </is>
      </c>
      <c r="E79" s="74" t="inlineStr">
        <is>
          <t>Nro Cuenta</t>
        </is>
      </c>
      <c r="F79" s="74" t="inlineStr">
        <is>
          <t>Tipo Ingreso</t>
        </is>
      </c>
      <c r="G79" s="75" t="n"/>
      <c r="H79" s="76" t="n"/>
      <c r="I79" s="74" t="inlineStr">
        <is>
          <t>TIPO DE INGRESO</t>
        </is>
      </c>
      <c r="J79" s="74" t="inlineStr">
        <is>
          <t>Cobrador</t>
        </is>
      </c>
    </row>
    <row r="80">
      <c r="A80" s="77" t="n"/>
      <c r="B80" s="77" t="n"/>
      <c r="C80" s="77" t="n"/>
      <c r="D80" s="77" t="n"/>
      <c r="E80" s="77" t="n"/>
      <c r="F80" s="4" t="inlineStr">
        <is>
          <t>EFECTIVO</t>
        </is>
      </c>
      <c r="G80" s="4" t="inlineStr">
        <is>
          <t>CHEQUE</t>
        </is>
      </c>
      <c r="H80" s="4" t="inlineStr">
        <is>
          <t>TRANSFERENCIA</t>
        </is>
      </c>
      <c r="I80" s="77" t="n"/>
      <c r="J80" s="77" t="n"/>
    </row>
    <row r="81">
      <c r="A81" s="5" t="inlineStr">
        <is>
          <t>CCAJ-TA43/31/2023</t>
        </is>
      </c>
      <c r="B81" s="6" t="n">
        <v>44965.66391464121</v>
      </c>
      <c r="C81" s="5" t="inlineStr">
        <is>
          <t>723 NELVI JUANITA ROMERO CASTILLO</t>
        </is>
      </c>
      <c r="D81" s="7" t="n"/>
      <c r="E81" s="8" t="n"/>
      <c r="G81" s="9" t="n">
        <v>1603.01</v>
      </c>
      <c r="I81" s="10" t="inlineStr">
        <is>
          <t>CHEQUE</t>
        </is>
      </c>
      <c r="J81" s="5" t="inlineStr">
        <is>
          <t>2645 ANDRES ESTEBAN SINGURI LLANOS</t>
        </is>
      </c>
    </row>
    <row r="82">
      <c r="A82" s="5" t="inlineStr">
        <is>
          <t>CCAJ-TA43/31/2023</t>
        </is>
      </c>
      <c r="B82" s="6" t="n">
        <v>44965.66391464121</v>
      </c>
      <c r="C82" s="5" t="inlineStr">
        <is>
          <t>723 NELVI JUANITA ROMERO CASTILLO</t>
        </is>
      </c>
      <c r="D82" s="7" t="n">
        <v>10732194</v>
      </c>
      <c r="E82" s="8" t="inlineStr">
        <is>
          <t>BISA-100070081</t>
        </is>
      </c>
      <c r="H82" s="9" t="n">
        <v>943.02</v>
      </c>
      <c r="I82" s="5" t="inlineStr">
        <is>
          <t>DEPÓSITO BANCARIO</t>
        </is>
      </c>
      <c r="J82" s="8" t="inlineStr">
        <is>
          <t>3094 SHIRLEY HALSEY JALDIN</t>
        </is>
      </c>
    </row>
    <row r="83">
      <c r="A83" s="5" t="inlineStr">
        <is>
          <t>CCAJ-TA43/31/2023</t>
        </is>
      </c>
      <c r="B83" s="6" t="n">
        <v>44965.66391464121</v>
      </c>
      <c r="C83" s="5" t="inlineStr">
        <is>
          <t>723 NELVI JUANITA ROMERO CASTILLO</t>
        </is>
      </c>
      <c r="D83" s="7" t="n"/>
      <c r="E83" s="8" t="n"/>
      <c r="F83" s="9" t="n">
        <v>14446</v>
      </c>
      <c r="I83" s="10" t="inlineStr">
        <is>
          <t>EFECTIVO</t>
        </is>
      </c>
      <c r="J83" s="5" t="inlineStr">
        <is>
          <t>2456 JOEL MOISES RUEDA DELGADO</t>
        </is>
      </c>
    </row>
    <row r="84">
      <c r="A84" s="5" t="inlineStr">
        <is>
          <t>CCAJ-TA43/31/2023</t>
        </is>
      </c>
      <c r="B84" s="6" t="n">
        <v>44965.66391464121</v>
      </c>
      <c r="C84" s="5" t="inlineStr">
        <is>
          <t>723 NELVI JUANITA ROMERO CASTILLO</t>
        </is>
      </c>
      <c r="D84" s="7" t="n"/>
      <c r="E84" s="8" t="n"/>
      <c r="F84" s="9" t="n">
        <v>5487.7</v>
      </c>
      <c r="I84" s="10" t="inlineStr">
        <is>
          <t>EFECTIVO</t>
        </is>
      </c>
      <c r="J84" s="8" t="inlineStr">
        <is>
          <t>2581 EDGAR FLORES MARQUEZ</t>
        </is>
      </c>
    </row>
    <row r="85">
      <c r="A85" s="5" t="inlineStr">
        <is>
          <t>CCAJ-TA43/31/2023</t>
        </is>
      </c>
      <c r="B85" s="6" t="n">
        <v>44965.66391464121</v>
      </c>
      <c r="C85" s="5" t="inlineStr">
        <is>
          <t>723 NELVI JUANITA ROMERO CASTILLO</t>
        </is>
      </c>
      <c r="D85" s="7" t="n"/>
      <c r="E85" s="8" t="n"/>
      <c r="F85" s="9" t="n">
        <v>19831.8</v>
      </c>
      <c r="I85" s="10" t="inlineStr">
        <is>
          <t>EFECTIVO</t>
        </is>
      </c>
      <c r="J85" s="5" t="inlineStr">
        <is>
          <t>2645 ANDRES ESTEBAN SINGURI LLANOS</t>
        </is>
      </c>
    </row>
    <row r="86">
      <c r="A86" s="11" t="inlineStr">
        <is>
          <t>SAP</t>
        </is>
      </c>
      <c r="B86" s="3" t="n"/>
      <c r="C86" s="3" t="n"/>
      <c r="D86" s="7" t="n"/>
      <c r="E86" s="8" t="n"/>
      <c r="F86" s="40">
        <f>SUM(F81:G85)</f>
        <v/>
      </c>
      <c r="I86" s="10" t="n"/>
      <c r="J86" s="5" t="n"/>
    </row>
    <row r="87" ht="15.75" customHeight="1">
      <c r="A87" s="13" t="inlineStr">
        <is>
          <t>FECHA</t>
        </is>
      </c>
      <c r="B87" s="13" t="inlineStr">
        <is>
          <t>CIERRE DE CAJA</t>
        </is>
      </c>
      <c r="C87" s="13" t="inlineStr">
        <is>
          <t>IMPORTE</t>
        </is>
      </c>
      <c r="D87" s="14" t="n">
        <v>112736374</v>
      </c>
      <c r="E87" s="8" t="n"/>
      <c r="F87" s="9" t="n"/>
      <c r="I87" s="10" t="n"/>
      <c r="J87" s="5" t="n"/>
    </row>
    <row r="90">
      <c r="A90" s="1" t="inlineStr">
        <is>
          <t>Cierre Caja</t>
        </is>
      </c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</row>
    <row r="91">
      <c r="A91" s="3" t="inlineStr">
        <is>
          <t>Del 09/02/2023</t>
        </is>
      </c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</row>
    <row r="92">
      <c r="A92" s="74" t="inlineStr">
        <is>
          <t>Cierre Caja</t>
        </is>
      </c>
      <c r="B92" s="74" t="inlineStr">
        <is>
          <t>Fecha</t>
        </is>
      </c>
      <c r="C92" s="74" t="inlineStr">
        <is>
          <t>Cajero</t>
        </is>
      </c>
      <c r="D92" s="74" t="inlineStr">
        <is>
          <t>Nro Voucher</t>
        </is>
      </c>
      <c r="E92" s="74" t="inlineStr">
        <is>
          <t>Nro Cuenta</t>
        </is>
      </c>
      <c r="F92" s="74" t="inlineStr">
        <is>
          <t>Tipo Ingreso</t>
        </is>
      </c>
      <c r="G92" s="75" t="n"/>
      <c r="H92" s="76" t="n"/>
      <c r="I92" s="74" t="inlineStr">
        <is>
          <t>TIPO DE INGRESO</t>
        </is>
      </c>
      <c r="J92" s="74" t="inlineStr">
        <is>
          <t>Cobrador</t>
        </is>
      </c>
    </row>
    <row r="93">
      <c r="A93" s="77" t="n"/>
      <c r="B93" s="77" t="n"/>
      <c r="C93" s="77" t="n"/>
      <c r="D93" s="77" t="n"/>
      <c r="E93" s="77" t="n"/>
      <c r="F93" s="4" t="inlineStr">
        <is>
          <t>EFECTIVO</t>
        </is>
      </c>
      <c r="G93" s="4" t="inlineStr">
        <is>
          <t>CHEQUE</t>
        </is>
      </c>
      <c r="H93" s="4" t="inlineStr">
        <is>
          <t>TRANSFERENCIA</t>
        </is>
      </c>
      <c r="I93" s="77" t="n"/>
      <c r="J93" s="77" t="n"/>
    </row>
    <row r="94">
      <c r="A94" s="5" t="inlineStr">
        <is>
          <t>CCAJ-TA43/32/202</t>
        </is>
      </c>
      <c r="B94" s="6" t="n">
        <v>44966.60461675926</v>
      </c>
      <c r="C94" s="5" t="inlineStr">
        <is>
          <t>723 NELVI JUANITA ROMERO CASTILLO</t>
        </is>
      </c>
      <c r="D94" s="7" t="n">
        <v>10755732</v>
      </c>
      <c r="E94" s="8" t="inlineStr">
        <is>
          <t>BISA-100070081</t>
        </is>
      </c>
      <c r="H94" s="9" t="n">
        <v>1098.51</v>
      </c>
      <c r="I94" s="5" t="inlineStr">
        <is>
          <t>DEPÓSITO BANCARIO</t>
        </is>
      </c>
      <c r="J94" s="8" t="inlineStr">
        <is>
          <t>2581 EDGAR FLORES MARQUEZ</t>
        </is>
      </c>
    </row>
    <row r="95">
      <c r="A95" s="5" t="inlineStr">
        <is>
          <t>CCAJ-TA43/32/2023</t>
        </is>
      </c>
      <c r="B95" s="6" t="n">
        <v>44966.60461675926</v>
      </c>
      <c r="C95" s="5" t="inlineStr">
        <is>
          <t>723 NELVI JUANITA ROMERO CASTILLO</t>
        </is>
      </c>
      <c r="D95" s="7" t="n">
        <v>3219683</v>
      </c>
      <c r="E95" s="8" t="inlineStr">
        <is>
          <t>BISA-100070081</t>
        </is>
      </c>
      <c r="H95" s="9" t="n">
        <v>967.14</v>
      </c>
      <c r="I95" s="5" t="inlineStr">
        <is>
          <t>DEPÓSITO BANCARIO</t>
        </is>
      </c>
      <c r="J95" s="5" t="inlineStr">
        <is>
          <t>2456 JOEL MOISES RUEDA DELGADO</t>
        </is>
      </c>
    </row>
    <row r="96">
      <c r="A96" s="5" t="inlineStr">
        <is>
          <t>CCAJ-TA43/32/2023</t>
        </is>
      </c>
      <c r="B96" s="6" t="n">
        <v>44966.60461675926</v>
      </c>
      <c r="C96" s="5" t="inlineStr">
        <is>
          <t>723 NELVI JUANITA ROMERO CASTILLO</t>
        </is>
      </c>
      <c r="D96" s="7" t="n">
        <v>3293956</v>
      </c>
      <c r="E96" s="8" t="inlineStr">
        <is>
          <t>BISA-100070081</t>
        </is>
      </c>
      <c r="H96" s="9" t="n">
        <v>2100.67</v>
      </c>
      <c r="I96" s="5" t="inlineStr">
        <is>
          <t>DEPÓSITO BANCARIO</t>
        </is>
      </c>
      <c r="J96" s="5" t="inlineStr">
        <is>
          <t>2779 JUAN PABLO CAMACHO QUISPE</t>
        </is>
      </c>
    </row>
    <row r="97">
      <c r="A97" s="5" t="inlineStr">
        <is>
          <t>CCAJ-TA43/32/2023</t>
        </is>
      </c>
      <c r="B97" s="6" t="n">
        <v>44966.60461675926</v>
      </c>
      <c r="C97" s="5" t="inlineStr">
        <is>
          <t>723 NELVI JUANITA ROMERO CASTILLO</t>
        </is>
      </c>
      <c r="D97" s="7" t="n">
        <v>3529130</v>
      </c>
      <c r="E97" s="8" t="inlineStr">
        <is>
          <t>BISA-100070081</t>
        </is>
      </c>
      <c r="H97" s="9" t="n">
        <v>1018</v>
      </c>
      <c r="I97" s="5" t="inlineStr">
        <is>
          <t>DEPÓSITO BANCARIO</t>
        </is>
      </c>
      <c r="J97" s="5" t="inlineStr">
        <is>
          <t>2779 JUAN PABLO CAMACHO QUISPE</t>
        </is>
      </c>
    </row>
    <row r="98">
      <c r="A98" s="5" t="inlineStr">
        <is>
          <t>CCAJ-TA43/32/2023</t>
        </is>
      </c>
      <c r="B98" s="6" t="n">
        <v>44966.60461675926</v>
      </c>
      <c r="C98" s="5" t="inlineStr">
        <is>
          <t>723 NELVI JUANITA ROMERO CASTILLO</t>
        </is>
      </c>
      <c r="D98" s="7" t="n"/>
      <c r="E98" s="8" t="n"/>
      <c r="F98" s="9" t="n">
        <v>13721.7</v>
      </c>
      <c r="I98" s="10" t="inlineStr">
        <is>
          <t>EFECTIVO</t>
        </is>
      </c>
      <c r="J98" s="5" t="inlineStr">
        <is>
          <t>2456 JOEL MOISES RUEDA DELGADO</t>
        </is>
      </c>
    </row>
    <row r="99">
      <c r="A99" s="5" t="inlineStr">
        <is>
          <t>CCAJ-TA43/32/2023</t>
        </is>
      </c>
      <c r="B99" s="6" t="n">
        <v>44966.60461675926</v>
      </c>
      <c r="C99" s="5" t="inlineStr">
        <is>
          <t>723 NELVI JUANITA ROMERO CASTILLO</t>
        </is>
      </c>
      <c r="D99" s="7" t="n"/>
      <c r="E99" s="8" t="n"/>
      <c r="F99" s="9" t="n">
        <v>7215.9</v>
      </c>
      <c r="I99" s="10" t="inlineStr">
        <is>
          <t>EFECTIVO</t>
        </is>
      </c>
      <c r="J99" s="8" t="inlineStr">
        <is>
          <t>2581 EDGAR FLORES MARQUEZ</t>
        </is>
      </c>
    </row>
    <row r="100">
      <c r="A100" s="5" t="inlineStr">
        <is>
          <t>CCAJ-TA43/32/2023</t>
        </is>
      </c>
      <c r="B100" s="6" t="n">
        <v>44966.60461675926</v>
      </c>
      <c r="C100" s="5" t="inlineStr">
        <is>
          <t>723 NELVI JUANITA ROMERO CASTILLO</t>
        </is>
      </c>
      <c r="D100" s="7" t="n"/>
      <c r="E100" s="8" t="n"/>
      <c r="F100" s="9" t="n">
        <v>27208.9</v>
      </c>
      <c r="I100" s="10" t="inlineStr">
        <is>
          <t>EFECTIVO</t>
        </is>
      </c>
      <c r="J100" s="5" t="inlineStr">
        <is>
          <t>2645 ANDRES ESTEBAN SINGURI LLANOS</t>
        </is>
      </c>
    </row>
    <row r="101">
      <c r="A101" s="5" t="inlineStr">
        <is>
          <t>CCAJ-TA43/32/2023</t>
        </is>
      </c>
      <c r="B101" s="6" t="n">
        <v>44966.60461675926</v>
      </c>
      <c r="C101" s="5" t="inlineStr">
        <is>
          <t>723 NELVI JUANITA ROMERO CASTILLO</t>
        </is>
      </c>
      <c r="D101" s="7" t="n"/>
      <c r="E101" s="8" t="n"/>
      <c r="F101" s="9" t="n">
        <v>32630.2</v>
      </c>
      <c r="I101" s="10" t="inlineStr">
        <is>
          <t>EFECTIVO</t>
        </is>
      </c>
      <c r="J101" s="5" t="inlineStr">
        <is>
          <t>2779 JUAN PABLO CAMACHO QUISPE</t>
        </is>
      </c>
    </row>
    <row r="102">
      <c r="A102" s="5" t="inlineStr">
        <is>
          <t>CCAJ-TA43/32/2023</t>
        </is>
      </c>
      <c r="B102" s="6" t="n">
        <v>44966.60461675926</v>
      </c>
      <c r="C102" s="5" t="inlineStr">
        <is>
          <t>723 NELVI JUANITA ROMERO CASTILLO</t>
        </is>
      </c>
      <c r="D102" s="7" t="n"/>
      <c r="E102" s="8" t="n"/>
      <c r="F102" s="9" t="n">
        <v>2718.5</v>
      </c>
      <c r="I102" s="10" t="inlineStr">
        <is>
          <t>EFECTIVO</t>
        </is>
      </c>
      <c r="J102" s="8" t="inlineStr">
        <is>
          <t>4648 HUGO PEREDO - T02</t>
        </is>
      </c>
    </row>
    <row r="103">
      <c r="A103" s="11" t="inlineStr">
        <is>
          <t>SAP</t>
        </is>
      </c>
      <c r="B103" s="3" t="n"/>
      <c r="C103" s="3" t="n"/>
      <c r="D103" s="7" t="n"/>
      <c r="E103" s="8" t="n"/>
      <c r="F103" s="31">
        <f>SUM(F94:G102)</f>
        <v/>
      </c>
      <c r="G103" s="9" t="n"/>
      <c r="I103" s="10" t="n"/>
      <c r="J103" s="8" t="n"/>
    </row>
    <row r="104" ht="15.75" customHeight="1">
      <c r="A104" s="13" t="inlineStr">
        <is>
          <t>FECHA</t>
        </is>
      </c>
      <c r="B104" s="13" t="inlineStr">
        <is>
          <t>CIERRE DE CAJA</t>
        </is>
      </c>
      <c r="C104" s="13" t="inlineStr">
        <is>
          <t>IMPORTE</t>
        </is>
      </c>
      <c r="D104" s="14" t="n">
        <v>112736375</v>
      </c>
      <c r="E104" s="8" t="n"/>
      <c r="G104" s="9" t="n"/>
      <c r="I104" s="10" t="n"/>
      <c r="J104" s="8" t="n"/>
    </row>
    <row r="107">
      <c r="A107" s="1" t="inlineStr">
        <is>
          <t>Cierre Caja</t>
        </is>
      </c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</row>
    <row r="108">
      <c r="A108" s="3" t="inlineStr">
        <is>
          <t>Del 10/02/2023</t>
        </is>
      </c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</row>
    <row r="109">
      <c r="A109" s="74" t="inlineStr">
        <is>
          <t>Cierre Caja</t>
        </is>
      </c>
      <c r="B109" s="74" t="inlineStr">
        <is>
          <t>Fecha</t>
        </is>
      </c>
      <c r="C109" s="74" t="inlineStr">
        <is>
          <t>Cajero</t>
        </is>
      </c>
      <c r="D109" s="74" t="inlineStr">
        <is>
          <t>Nro Voucher</t>
        </is>
      </c>
      <c r="E109" s="74" t="inlineStr">
        <is>
          <t>Nro Cuenta</t>
        </is>
      </c>
      <c r="F109" s="74" t="inlineStr">
        <is>
          <t>Tipo Ingreso</t>
        </is>
      </c>
      <c r="G109" s="75" t="n"/>
      <c r="H109" s="76" t="n"/>
      <c r="I109" s="74" t="inlineStr">
        <is>
          <t>TIPO DE INGRESO</t>
        </is>
      </c>
      <c r="J109" s="74" t="inlineStr">
        <is>
          <t>Cobrador</t>
        </is>
      </c>
    </row>
    <row r="110">
      <c r="A110" s="77" t="n"/>
      <c r="B110" s="77" t="n"/>
      <c r="C110" s="77" t="n"/>
      <c r="D110" s="77" t="n"/>
      <c r="E110" s="77" t="n"/>
      <c r="F110" s="4" t="inlineStr">
        <is>
          <t>EFECTIVO</t>
        </is>
      </c>
      <c r="G110" s="4" t="inlineStr">
        <is>
          <t>CHEQUE</t>
        </is>
      </c>
      <c r="H110" s="4" t="inlineStr">
        <is>
          <t>TRANSFERENCIA</t>
        </is>
      </c>
      <c r="I110" s="77" t="n"/>
      <c r="J110" s="77" t="n"/>
    </row>
    <row r="111">
      <c r="A111" s="5" t="inlineStr">
        <is>
          <t>CCAJ-TA43/33/2023</t>
        </is>
      </c>
      <c r="B111" s="6" t="n">
        <v>44967.61897333333</v>
      </c>
      <c r="C111" s="5" t="inlineStr">
        <is>
          <t>723 NELVI JUANITA ROMERO CASTILLO</t>
        </is>
      </c>
      <c r="D111" s="10" t="n"/>
      <c r="E111" s="8" t="n"/>
      <c r="F111" s="9" t="n">
        <v>18262.8</v>
      </c>
      <c r="I111" s="10" t="inlineStr">
        <is>
          <t>EFECTIVO</t>
        </is>
      </c>
      <c r="J111" s="5" t="inlineStr">
        <is>
          <t>2456 JOEL MOISES RUEDA DELGADO</t>
        </is>
      </c>
    </row>
    <row r="112">
      <c r="A112" s="5" t="inlineStr">
        <is>
          <t>CCAJ-TA43/33/2023</t>
        </is>
      </c>
      <c r="B112" s="6" t="n">
        <v>44967.61897333333</v>
      </c>
      <c r="C112" s="5" t="inlineStr">
        <is>
          <t>723 NELVI JUANITA ROMERO CASTILLO</t>
        </is>
      </c>
      <c r="D112" s="10" t="n"/>
      <c r="E112" s="8" t="n"/>
      <c r="F112" s="9" t="n">
        <v>6567.6</v>
      </c>
      <c r="I112" s="10" t="inlineStr">
        <is>
          <t>EFECTIVO</t>
        </is>
      </c>
      <c r="J112" s="8" t="inlineStr">
        <is>
          <t>2581 EDGAR FLORES MARQUEZ</t>
        </is>
      </c>
    </row>
    <row r="113">
      <c r="A113" s="5" t="inlineStr">
        <is>
          <t>CCAJ-TA43/33/2023</t>
        </is>
      </c>
      <c r="B113" s="6" t="n">
        <v>44967.61897333333</v>
      </c>
      <c r="C113" s="5" t="inlineStr">
        <is>
          <t>723 NELVI JUANITA ROMERO CASTILLO</t>
        </is>
      </c>
      <c r="D113" s="10" t="n"/>
      <c r="E113" s="8" t="n"/>
      <c r="F113" s="9" t="n">
        <v>15795.1</v>
      </c>
      <c r="I113" s="10" t="inlineStr">
        <is>
          <t>EFECTIVO</t>
        </is>
      </c>
      <c r="J113" s="5" t="inlineStr">
        <is>
          <t>2645 ANDRES ESTEBAN SINGURI LLANOS</t>
        </is>
      </c>
    </row>
    <row r="114">
      <c r="A114" s="11" t="inlineStr">
        <is>
          <t>SAP</t>
        </is>
      </c>
      <c r="B114" s="3" t="n"/>
      <c r="C114" s="3" t="n"/>
      <c r="D114" s="7" t="n"/>
      <c r="E114" s="8" t="n"/>
      <c r="F114" s="31">
        <f>SUM(F111:G113)</f>
        <v/>
      </c>
      <c r="H114" s="9" t="n"/>
      <c r="I114" s="10" t="n"/>
      <c r="J114" s="5" t="n"/>
    </row>
    <row r="115" ht="15.75" customHeight="1">
      <c r="A115" s="13" t="inlineStr">
        <is>
          <t>FECHA</t>
        </is>
      </c>
      <c r="B115" s="13" t="inlineStr">
        <is>
          <t>CIERRE DE CAJA</t>
        </is>
      </c>
      <c r="C115" s="13" t="inlineStr">
        <is>
          <t>IMPORTE</t>
        </is>
      </c>
      <c r="D115" s="14" t="n">
        <v>112761122</v>
      </c>
      <c r="E115" s="8" t="n"/>
      <c r="H115" s="9" t="n"/>
      <c r="I115" s="10" t="n"/>
      <c r="J115" s="5" t="n"/>
    </row>
    <row r="116">
      <c r="A116" s="5" t="n"/>
      <c r="B116" s="6" t="n"/>
      <c r="C116" s="5" t="n"/>
      <c r="D116" s="7" t="n"/>
      <c r="E116" s="8" t="n"/>
      <c r="H116" s="9" t="n"/>
      <c r="I116" s="10" t="n"/>
      <c r="J116" s="5" t="n"/>
    </row>
    <row r="117">
      <c r="A117" s="5" t="n"/>
      <c r="B117" s="6" t="n"/>
      <c r="C117" s="5" t="n"/>
      <c r="D117" s="7" t="n"/>
      <c r="E117" s="8" t="n"/>
      <c r="H117" s="9" t="n"/>
      <c r="I117" s="10" t="n"/>
      <c r="J117" s="5" t="n"/>
    </row>
    <row r="118">
      <c r="A118" s="1" t="inlineStr">
        <is>
          <t>Cierre Caja</t>
        </is>
      </c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</row>
    <row r="119">
      <c r="A119" s="3" t="inlineStr">
        <is>
          <t>Del 11/02/2023</t>
        </is>
      </c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</row>
    <row r="120">
      <c r="A120" s="74" t="inlineStr">
        <is>
          <t>Cierre Caja</t>
        </is>
      </c>
      <c r="B120" s="74" t="inlineStr">
        <is>
          <t>Fecha</t>
        </is>
      </c>
      <c r="C120" s="74" t="inlineStr">
        <is>
          <t>Cajero</t>
        </is>
      </c>
      <c r="D120" s="74" t="inlineStr">
        <is>
          <t>Nro Voucher</t>
        </is>
      </c>
      <c r="E120" s="74" t="inlineStr">
        <is>
          <t>Nro Cuenta</t>
        </is>
      </c>
      <c r="F120" s="74" t="inlineStr">
        <is>
          <t>Tipo Ingreso</t>
        </is>
      </c>
      <c r="G120" s="75" t="n"/>
      <c r="H120" s="76" t="n"/>
      <c r="I120" s="74" t="inlineStr">
        <is>
          <t>TIPO DE INGRESO</t>
        </is>
      </c>
      <c r="J120" s="74" t="inlineStr">
        <is>
          <t>Cobrador</t>
        </is>
      </c>
    </row>
    <row r="121">
      <c r="A121" s="77" t="n"/>
      <c r="B121" s="77" t="n"/>
      <c r="C121" s="77" t="n"/>
      <c r="D121" s="77" t="n"/>
      <c r="E121" s="77" t="n"/>
      <c r="F121" s="4" t="inlineStr">
        <is>
          <t>EFECTIVO</t>
        </is>
      </c>
      <c r="G121" s="4" t="inlineStr">
        <is>
          <t>CHEQUE</t>
        </is>
      </c>
      <c r="H121" s="4" t="inlineStr">
        <is>
          <t>TRANSFERENCIA</t>
        </is>
      </c>
      <c r="I121" s="77" t="n"/>
      <c r="J121" s="77" t="n"/>
    </row>
    <row r="122">
      <c r="A122" s="5" t="inlineStr">
        <is>
          <t>CCAJ-TA43/34/2023</t>
        </is>
      </c>
      <c r="B122" s="6" t="n">
        <v>44968.62929518519</v>
      </c>
      <c r="C122" s="5" t="inlineStr">
        <is>
          <t>723 NELVI JUANITA ROMERO CASTILLO</t>
        </is>
      </c>
      <c r="D122" s="7" t="n">
        <v>102834</v>
      </c>
      <c r="E122" s="5" t="inlineStr">
        <is>
          <t>MERCANTIL SANTA CRUZ-4010501329</t>
        </is>
      </c>
      <c r="H122" s="9" t="n">
        <v>358.8</v>
      </c>
      <c r="I122" s="5" t="inlineStr">
        <is>
          <t>DEPÓSITO BANCARIO</t>
        </is>
      </c>
      <c r="J122" s="8" t="inlineStr">
        <is>
          <t>2581 EDGAR FLORES MARQUEZ</t>
        </is>
      </c>
    </row>
    <row r="123">
      <c r="A123" s="5" t="inlineStr">
        <is>
          <t>CCAJ-TA43/34/2023</t>
        </is>
      </c>
      <c r="B123" s="6" t="n">
        <v>44968.62929518519</v>
      </c>
      <c r="C123" s="5" t="inlineStr">
        <is>
          <t>723 NELVI JUANITA ROMERO CASTILLO</t>
        </is>
      </c>
      <c r="D123" s="7" t="n">
        <v>141425</v>
      </c>
      <c r="E123" s="5" t="inlineStr">
        <is>
          <t>MERCANTIL SANTA CRUZ-4010501329</t>
        </is>
      </c>
      <c r="H123" s="9" t="n">
        <v>11131.22</v>
      </c>
      <c r="I123" s="5" t="inlineStr">
        <is>
          <t>DEPÓSITO BANCARIO</t>
        </is>
      </c>
      <c r="J123" s="8" t="inlineStr">
        <is>
          <t>2581 EDGAR FLORES MARQUEZ</t>
        </is>
      </c>
    </row>
    <row r="124">
      <c r="A124" s="5" t="inlineStr">
        <is>
          <t>CCAJ-TA43/34/2023</t>
        </is>
      </c>
      <c r="B124" s="6" t="n">
        <v>44968.62929518519</v>
      </c>
      <c r="C124" s="5" t="inlineStr">
        <is>
          <t>723 NELVI JUANITA ROMERO CASTILLO</t>
        </is>
      </c>
      <c r="D124" s="7" t="n"/>
      <c r="E124" s="8" t="n"/>
      <c r="F124" s="9" t="n">
        <v>35888.1</v>
      </c>
      <c r="I124" s="10" t="inlineStr">
        <is>
          <t>EFECTIVO</t>
        </is>
      </c>
      <c r="J124" s="5" t="inlineStr">
        <is>
          <t>2456 JOEL MOISES RUEDA DELGADO</t>
        </is>
      </c>
    </row>
    <row r="125">
      <c r="A125" s="5" t="inlineStr">
        <is>
          <t>CCAJ-TA43/34/2023</t>
        </is>
      </c>
      <c r="B125" s="6" t="n">
        <v>44968.62929518519</v>
      </c>
      <c r="C125" s="5" t="inlineStr">
        <is>
          <t>723 NELVI JUANITA ROMERO CASTILLO</t>
        </is>
      </c>
      <c r="D125" s="7" t="n"/>
      <c r="E125" s="8" t="n"/>
      <c r="F125" s="9" t="n">
        <v>8988.6</v>
      </c>
      <c r="I125" s="10" t="inlineStr">
        <is>
          <t>EFECTIVO</t>
        </is>
      </c>
      <c r="J125" s="8" t="inlineStr">
        <is>
          <t>2581 EDGAR FLORES MARQUEZ</t>
        </is>
      </c>
    </row>
    <row r="126">
      <c r="A126" s="5" t="inlineStr">
        <is>
          <t>CCAJ-TA43/34/2023</t>
        </is>
      </c>
      <c r="B126" s="6" t="n">
        <v>44968.62929518519</v>
      </c>
      <c r="C126" s="5" t="inlineStr">
        <is>
          <t>723 NELVI JUANITA ROMERO CASTILLO</t>
        </is>
      </c>
      <c r="D126" s="7" t="n"/>
      <c r="E126" s="8" t="n"/>
      <c r="F126" s="9" t="n">
        <v>42501.8</v>
      </c>
      <c r="I126" s="10" t="inlineStr">
        <is>
          <t>EFECTIVO</t>
        </is>
      </c>
      <c r="J126" s="5" t="inlineStr">
        <is>
          <t>2645 ANDRES ESTEBAN SINGURI LLANOS</t>
        </is>
      </c>
    </row>
    <row r="127">
      <c r="A127" s="5" t="inlineStr">
        <is>
          <t>CCAJ-TA43/34/2023</t>
        </is>
      </c>
      <c r="B127" s="6" t="n">
        <v>44968.62929518519</v>
      </c>
      <c r="C127" s="5" t="inlineStr">
        <is>
          <t>723 NELVI JUANITA ROMERO CASTILLO</t>
        </is>
      </c>
      <c r="D127" s="7" t="n"/>
      <c r="E127" s="8" t="n"/>
      <c r="F127" s="9" t="n">
        <v>371.8</v>
      </c>
      <c r="I127" s="10" t="inlineStr">
        <is>
          <t>EFECTIVO</t>
        </is>
      </c>
      <c r="J127" s="8" t="inlineStr">
        <is>
          <t>4648 HUGO PEREDO - T02</t>
        </is>
      </c>
    </row>
    <row r="128">
      <c r="A128" s="5" t="inlineStr">
        <is>
          <t>CCAJ-TA43/34/2023</t>
        </is>
      </c>
      <c r="B128" s="6" t="n">
        <v>44968.62929518519</v>
      </c>
      <c r="C128" s="5" t="inlineStr">
        <is>
          <t>723 NELVI JUANITA ROMERO CASTILLO</t>
        </is>
      </c>
      <c r="D128" s="7" t="n"/>
      <c r="E128" s="8" t="n"/>
      <c r="F128" s="9" t="n">
        <v>406.1</v>
      </c>
      <c r="I128" s="10" t="inlineStr">
        <is>
          <t>EFECTIVO</t>
        </is>
      </c>
      <c r="J128" s="8" t="inlineStr">
        <is>
          <t>4648 HUGO PEREDO - T03</t>
        </is>
      </c>
    </row>
    <row r="129">
      <c r="A129" s="11" t="inlineStr">
        <is>
          <t>SAP</t>
        </is>
      </c>
      <c r="B129" s="3" t="n"/>
      <c r="C129" s="3" t="n"/>
      <c r="D129" s="7" t="n"/>
      <c r="E129" s="8" t="n"/>
      <c r="F129" s="31">
        <f>SUM(F122:G128)</f>
        <v/>
      </c>
      <c r="H129" s="9" t="n"/>
      <c r="I129" s="10" t="n"/>
      <c r="J129" s="5" t="n"/>
    </row>
    <row r="130" ht="15.75" customHeight="1">
      <c r="A130" s="13" t="inlineStr">
        <is>
          <t>FECHA</t>
        </is>
      </c>
      <c r="B130" s="13" t="inlineStr">
        <is>
          <t>CIERRE DE CAJA</t>
        </is>
      </c>
      <c r="C130" s="13" t="inlineStr">
        <is>
          <t>IMPORTE</t>
        </is>
      </c>
      <c r="D130" s="14" t="n">
        <v>112761123</v>
      </c>
      <c r="E130" s="8" t="n"/>
      <c r="H130" s="9" t="n"/>
      <c r="I130" s="10" t="n"/>
      <c r="J130" s="5" t="n"/>
    </row>
    <row r="133">
      <c r="A133" s="1" t="inlineStr">
        <is>
          <t>Cierre Caja</t>
        </is>
      </c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</row>
    <row r="134">
      <c r="A134" s="3" t="inlineStr">
        <is>
          <t>Del 13/02/2023</t>
        </is>
      </c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</row>
    <row r="135">
      <c r="A135" s="74" t="inlineStr">
        <is>
          <t>Cierre Caja</t>
        </is>
      </c>
      <c r="B135" s="74" t="inlineStr">
        <is>
          <t>Fecha</t>
        </is>
      </c>
      <c r="C135" s="74" t="inlineStr">
        <is>
          <t>Cajero</t>
        </is>
      </c>
      <c r="D135" s="74" t="inlineStr">
        <is>
          <t>Nro Voucher</t>
        </is>
      </c>
      <c r="E135" s="74" t="inlineStr">
        <is>
          <t>Nro Cuenta</t>
        </is>
      </c>
      <c r="F135" s="74" t="inlineStr">
        <is>
          <t>Tipo Ingreso</t>
        </is>
      </c>
      <c r="G135" s="75" t="n"/>
      <c r="H135" s="76" t="n"/>
      <c r="I135" s="74" t="inlineStr">
        <is>
          <t>TIPO DE INGRESO</t>
        </is>
      </c>
      <c r="J135" s="74" t="inlineStr">
        <is>
          <t>Cobrador</t>
        </is>
      </c>
    </row>
    <row r="136">
      <c r="A136" s="77" t="n"/>
      <c r="B136" s="77" t="n"/>
      <c r="C136" s="77" t="n"/>
      <c r="D136" s="77" t="n"/>
      <c r="E136" s="77" t="n"/>
      <c r="F136" s="4" t="inlineStr">
        <is>
          <t>EFECTIVO</t>
        </is>
      </c>
      <c r="G136" s="4" t="inlineStr">
        <is>
          <t>CHEQUE</t>
        </is>
      </c>
      <c r="H136" s="4" t="inlineStr">
        <is>
          <t>TRANSFERENCIA</t>
        </is>
      </c>
      <c r="I136" s="77" t="n"/>
      <c r="J136" s="77" t="n"/>
    </row>
    <row r="137">
      <c r="A137" s="5" t="inlineStr">
        <is>
          <t>CCAJ-TA43/35/2023</t>
        </is>
      </c>
      <c r="B137" s="6" t="n">
        <v>44970.61427040509</v>
      </c>
      <c r="C137" s="5" t="inlineStr">
        <is>
          <t>723 NELVI JUANITA ROMERO CASTILLO</t>
        </is>
      </c>
      <c r="D137" s="7" t="n">
        <v>16844729</v>
      </c>
      <c r="E137" s="8" t="inlineStr">
        <is>
          <t>BISA-100070081</t>
        </is>
      </c>
      <c r="H137" s="9" t="n">
        <v>690.5</v>
      </c>
      <c r="I137" s="5" t="inlineStr">
        <is>
          <t>DEPÓSITO BANCARIO</t>
        </is>
      </c>
      <c r="J137" s="8" t="inlineStr">
        <is>
          <t>3094 SHIRLEY HALSEY JALDIN</t>
        </is>
      </c>
    </row>
    <row r="138">
      <c r="A138" s="5" t="inlineStr">
        <is>
          <t>CCAJ-TA43/35/2023</t>
        </is>
      </c>
      <c r="B138" s="6" t="n">
        <v>44970.61427040509</v>
      </c>
      <c r="C138" s="5" t="inlineStr">
        <is>
          <t>723 NELVI JUANITA ROMERO CASTILLO</t>
        </is>
      </c>
      <c r="D138" s="7" t="n"/>
      <c r="E138" s="8" t="n"/>
      <c r="F138" s="9" t="n">
        <v>39282.1</v>
      </c>
      <c r="I138" s="10" t="inlineStr">
        <is>
          <t>EFECTIVO</t>
        </is>
      </c>
      <c r="J138" s="5" t="inlineStr">
        <is>
          <t>2779 JUAN PABLO CAMACHO QUISPE</t>
        </is>
      </c>
    </row>
    <row r="139">
      <c r="A139" s="11" t="inlineStr">
        <is>
          <t>SAP</t>
        </is>
      </c>
      <c r="B139" s="3" t="n"/>
      <c r="C139" s="3" t="n"/>
      <c r="D139" s="7" t="n"/>
      <c r="E139" s="8" t="n"/>
      <c r="H139" s="9" t="n"/>
      <c r="I139" s="10" t="n"/>
      <c r="J139" s="5" t="n"/>
    </row>
    <row r="140" ht="15.75" customHeight="1">
      <c r="A140" s="13" t="inlineStr">
        <is>
          <t>FECHA</t>
        </is>
      </c>
      <c r="B140" s="13" t="inlineStr">
        <is>
          <t>CIERRE DE CAJA</t>
        </is>
      </c>
      <c r="C140" s="13" t="inlineStr">
        <is>
          <t>IMPORTE</t>
        </is>
      </c>
      <c r="D140" s="14" t="n">
        <v>112782230</v>
      </c>
      <c r="E140" s="8" t="n"/>
      <c r="H140" s="9" t="n"/>
      <c r="I140" s="10" t="n"/>
      <c r="J140" s="5" t="n"/>
    </row>
    <row r="141">
      <c r="A141" s="5" t="n"/>
      <c r="B141" s="6" t="n"/>
      <c r="C141" s="5" t="n"/>
      <c r="D141" s="7" t="n"/>
      <c r="E141" s="8" t="n"/>
      <c r="H141" s="9" t="n"/>
      <c r="I141" s="10" t="n"/>
      <c r="J141" s="5" t="n"/>
    </row>
    <row r="143">
      <c r="A143" s="1" t="inlineStr">
        <is>
          <t>Cierre Caja</t>
        </is>
      </c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</row>
    <row r="144">
      <c r="A144" s="3" t="inlineStr">
        <is>
          <t>Del 14/02/2023</t>
        </is>
      </c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</row>
    <row r="145">
      <c r="A145" s="74" t="inlineStr">
        <is>
          <t>Cierre Caja</t>
        </is>
      </c>
      <c r="B145" s="74" t="inlineStr">
        <is>
          <t>Fecha</t>
        </is>
      </c>
      <c r="C145" s="74" t="inlineStr">
        <is>
          <t>Cajero</t>
        </is>
      </c>
      <c r="D145" s="74" t="inlineStr">
        <is>
          <t>Nro Voucher</t>
        </is>
      </c>
      <c r="E145" s="74" t="inlineStr">
        <is>
          <t>Nro Cuenta</t>
        </is>
      </c>
      <c r="F145" s="74" t="inlineStr">
        <is>
          <t>Tipo Ingreso</t>
        </is>
      </c>
      <c r="G145" s="75" t="n"/>
      <c r="H145" s="76" t="n"/>
      <c r="I145" s="74" t="inlineStr">
        <is>
          <t>TIPO DE INGRESO</t>
        </is>
      </c>
      <c r="J145" s="74" t="inlineStr">
        <is>
          <t>Cobrador</t>
        </is>
      </c>
    </row>
    <row r="146">
      <c r="A146" s="77" t="n"/>
      <c r="B146" s="77" t="n"/>
      <c r="C146" s="77" t="n"/>
      <c r="D146" s="77" t="n"/>
      <c r="E146" s="77" t="n"/>
      <c r="F146" s="4" t="inlineStr">
        <is>
          <t>EFECTIVO</t>
        </is>
      </c>
      <c r="G146" s="4" t="inlineStr">
        <is>
          <t>CHEQUE</t>
        </is>
      </c>
      <c r="H146" s="4" t="inlineStr">
        <is>
          <t>TRANSFERENCIA</t>
        </is>
      </c>
      <c r="I146" s="77" t="n"/>
      <c r="J146" s="77" t="n"/>
    </row>
    <row r="147">
      <c r="A147" s="5" t="inlineStr">
        <is>
          <t>CCAJ-TA43/36/2023</t>
        </is>
      </c>
      <c r="B147" s="6" t="n">
        <v>44971.63010650463</v>
      </c>
      <c r="C147" s="5" t="inlineStr">
        <is>
          <t>723 NELVI JUANITA ROMERO CASTILLO</t>
        </is>
      </c>
      <c r="D147" s="7" t="n"/>
      <c r="E147" s="8" t="n"/>
      <c r="G147" s="9" t="n">
        <v>2024.26</v>
      </c>
      <c r="I147" s="10" t="inlineStr">
        <is>
          <t>CHEQUE</t>
        </is>
      </c>
      <c r="J147" s="5" t="inlineStr">
        <is>
          <t>2645 ANDRES ESTEBAN SINGURI LLANOS</t>
        </is>
      </c>
    </row>
    <row r="148">
      <c r="A148" s="5" t="inlineStr">
        <is>
          <t>CCAJ-TA43/36/2023</t>
        </is>
      </c>
      <c r="B148" s="6" t="n">
        <v>44971.63010650463</v>
      </c>
      <c r="C148" s="5" t="inlineStr">
        <is>
          <t>723 NELVI JUANITA ROMERO CASTILLO</t>
        </is>
      </c>
      <c r="D148" s="7" t="n">
        <v>3308026</v>
      </c>
      <c r="E148" s="8" t="inlineStr">
        <is>
          <t>BISA-100070081</t>
        </is>
      </c>
      <c r="H148" s="9" t="n">
        <v>612.35</v>
      </c>
      <c r="I148" s="5" t="inlineStr">
        <is>
          <t>DEPÓSITO BANCARIO</t>
        </is>
      </c>
      <c r="J148" s="5" t="inlineStr">
        <is>
          <t>2456 JOEL MOISES RUEDA DELGADO</t>
        </is>
      </c>
    </row>
    <row r="149">
      <c r="A149" s="5" t="inlineStr">
        <is>
          <t>CCAJ-TA43/36/2023</t>
        </is>
      </c>
      <c r="B149" s="6" t="n">
        <v>44971.63010650463</v>
      </c>
      <c r="C149" s="5" t="inlineStr">
        <is>
          <t>723 NELVI JUANITA ROMERO CASTILLO</t>
        </is>
      </c>
      <c r="D149" s="7" t="n">
        <v>23307971</v>
      </c>
      <c r="E149" s="8" t="inlineStr">
        <is>
          <t>BISA-100070081</t>
        </is>
      </c>
      <c r="H149" s="9" t="n">
        <v>6298.04</v>
      </c>
      <c r="I149" s="5" t="inlineStr">
        <is>
          <t>DEPÓSITO BANCARIO</t>
        </is>
      </c>
      <c r="J149" s="5" t="inlineStr">
        <is>
          <t>2645 ANDRES ESTEBAN SINGURI LLANOS</t>
        </is>
      </c>
    </row>
    <row r="150">
      <c r="A150" s="5" t="inlineStr">
        <is>
          <t>CCAJ-TA43/36/2023</t>
        </is>
      </c>
      <c r="B150" s="6" t="n">
        <v>44971.63010650463</v>
      </c>
      <c r="C150" s="5" t="inlineStr">
        <is>
          <t>723 NELVI JUANITA ROMERO CASTILLO</t>
        </is>
      </c>
      <c r="D150" s="7" t="n">
        <v>13328634</v>
      </c>
      <c r="E150" s="8" t="inlineStr">
        <is>
          <t>BISA-100070081</t>
        </is>
      </c>
      <c r="H150" s="9" t="n">
        <v>1242.14</v>
      </c>
      <c r="I150" s="5" t="inlineStr">
        <is>
          <t>DEPÓSITO BANCARIO</t>
        </is>
      </c>
      <c r="J150" s="8" t="inlineStr">
        <is>
          <t>3094 SHIRLEY HALSEY JALDIN</t>
        </is>
      </c>
    </row>
    <row r="151">
      <c r="A151" s="5" t="inlineStr">
        <is>
          <t>CCAJ-TA43/36/2023</t>
        </is>
      </c>
      <c r="B151" s="6" t="n">
        <v>44971.63010650463</v>
      </c>
      <c r="C151" s="5" t="inlineStr">
        <is>
          <t>723 NELVI JUANITA ROMERO CASTILLO</t>
        </is>
      </c>
      <c r="D151" s="7" t="n"/>
      <c r="E151" s="8" t="n"/>
      <c r="F151" s="9" t="n">
        <v>21014.3</v>
      </c>
      <c r="I151" s="10" t="inlineStr">
        <is>
          <t>EFECTIVO</t>
        </is>
      </c>
      <c r="J151" s="5" t="inlineStr">
        <is>
          <t>2456 JOEL MOISES RUEDA DELGADO</t>
        </is>
      </c>
    </row>
    <row r="152">
      <c r="A152" s="5" t="inlineStr">
        <is>
          <t>CCAJ-TA43/36/2023</t>
        </is>
      </c>
      <c r="B152" s="6" t="n">
        <v>44971.63010650463</v>
      </c>
      <c r="C152" s="5" t="inlineStr">
        <is>
          <t>723 NELVI JUANITA ROMERO CASTILLO</t>
        </is>
      </c>
      <c r="D152" s="7" t="n"/>
      <c r="E152" s="8" t="n"/>
      <c r="F152" s="9" t="n">
        <v>11307.2</v>
      </c>
      <c r="I152" s="10" t="inlineStr">
        <is>
          <t>EFECTIVO</t>
        </is>
      </c>
      <c r="J152" s="8" t="inlineStr">
        <is>
          <t>2581 EDGAR FLORES MARQUEZ</t>
        </is>
      </c>
    </row>
    <row r="153">
      <c r="A153" s="5" t="inlineStr">
        <is>
          <t>CCAJ-TA43/36/2023</t>
        </is>
      </c>
      <c r="B153" s="6" t="n">
        <v>44971.63010650463</v>
      </c>
      <c r="C153" s="5" t="inlineStr">
        <is>
          <t>723 NELVI JUANITA ROMERO CASTILLO</t>
        </is>
      </c>
      <c r="D153" s="7" t="n"/>
      <c r="E153" s="8" t="n"/>
      <c r="F153" s="9" t="n">
        <v>15701.2</v>
      </c>
      <c r="I153" s="10" t="inlineStr">
        <is>
          <t>EFECTIVO</t>
        </is>
      </c>
      <c r="J153" s="5" t="inlineStr">
        <is>
          <t>2645 ANDRES ESTEBAN SINGURI LLANOS</t>
        </is>
      </c>
    </row>
    <row r="154">
      <c r="A154" s="5" t="inlineStr">
        <is>
          <t>CCAJ-TA43/36/2023</t>
        </is>
      </c>
      <c r="B154" s="6" t="n">
        <v>44971.63010650463</v>
      </c>
      <c r="C154" s="5" t="inlineStr">
        <is>
          <t>723 NELVI JUANITA ROMERO CASTILLO</t>
        </is>
      </c>
      <c r="D154" s="7" t="n"/>
      <c r="E154" s="8" t="n"/>
      <c r="F154" s="9" t="n">
        <v>4598.9</v>
      </c>
      <c r="I154" s="10" t="inlineStr">
        <is>
          <t>EFECTIVO</t>
        </is>
      </c>
      <c r="J154" s="5" t="inlineStr">
        <is>
          <t>2779 JUAN PABLO CAMACHO QUISPE</t>
        </is>
      </c>
    </row>
    <row r="155">
      <c r="A155" s="11" t="inlineStr">
        <is>
          <t>SAP</t>
        </is>
      </c>
      <c r="B155" s="3" t="n"/>
      <c r="C155" s="3" t="n"/>
      <c r="D155" s="7" t="n"/>
      <c r="E155" s="8" t="n"/>
      <c r="F155" s="31">
        <f>SUM(F147:G154)</f>
        <v/>
      </c>
      <c r="H155" s="9" t="n"/>
      <c r="I155" s="10" t="n"/>
      <c r="J155" s="5" t="n"/>
    </row>
    <row r="156" ht="15.75" customHeight="1">
      <c r="A156" s="13" t="inlineStr">
        <is>
          <t>FECHA</t>
        </is>
      </c>
      <c r="B156" s="13" t="inlineStr">
        <is>
          <t>CIERRE DE CAJA</t>
        </is>
      </c>
      <c r="C156" s="13" t="inlineStr">
        <is>
          <t>IMPORTE</t>
        </is>
      </c>
      <c r="D156" s="14" t="n">
        <v>112782232</v>
      </c>
      <c r="E156" s="8" t="n"/>
      <c r="H156" s="9" t="n"/>
      <c r="I156" s="10" t="n"/>
      <c r="J156" s="5" t="n"/>
    </row>
    <row r="159">
      <c r="A159" s="1" t="inlineStr">
        <is>
          <t>Cierre Caja</t>
        </is>
      </c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</row>
    <row r="160">
      <c r="A160" s="3" t="inlineStr">
        <is>
          <t>Del 15/02/2023</t>
        </is>
      </c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</row>
    <row r="161">
      <c r="A161" s="74" t="inlineStr">
        <is>
          <t>Cierre Caja</t>
        </is>
      </c>
      <c r="B161" s="74" t="inlineStr">
        <is>
          <t>Fecha</t>
        </is>
      </c>
      <c r="C161" s="74" t="inlineStr">
        <is>
          <t>Cajero</t>
        </is>
      </c>
      <c r="D161" s="74" t="inlineStr">
        <is>
          <t>Nro Voucher</t>
        </is>
      </c>
      <c r="E161" s="74" t="inlineStr">
        <is>
          <t>Nro Cuenta</t>
        </is>
      </c>
      <c r="F161" s="74" t="inlineStr">
        <is>
          <t>Tipo Ingreso</t>
        </is>
      </c>
      <c r="G161" s="75" t="n"/>
      <c r="H161" s="76" t="n"/>
      <c r="I161" s="74" t="inlineStr">
        <is>
          <t>TIPO DE INGRESO</t>
        </is>
      </c>
      <c r="J161" s="74" t="inlineStr">
        <is>
          <t>Cobrador</t>
        </is>
      </c>
    </row>
    <row r="162">
      <c r="A162" s="77" t="n"/>
      <c r="B162" s="77" t="n"/>
      <c r="C162" s="77" t="n"/>
      <c r="D162" s="77" t="n"/>
      <c r="E162" s="77" t="n"/>
      <c r="F162" s="4" t="inlineStr">
        <is>
          <t>EFECTIVO</t>
        </is>
      </c>
      <c r="G162" s="4" t="inlineStr">
        <is>
          <t>CHEQUE</t>
        </is>
      </c>
      <c r="H162" s="4" t="inlineStr">
        <is>
          <t>TRANSFERENCIA</t>
        </is>
      </c>
      <c r="I162" s="77" t="n"/>
      <c r="J162" s="77" t="n"/>
    </row>
    <row r="163">
      <c r="A163" s="5" t="inlineStr">
        <is>
          <t>CCAJ-TA43/37/2023</t>
        </is>
      </c>
      <c r="B163" s="6" t="n">
        <v>44972.63507612269</v>
      </c>
      <c r="C163" s="5" t="inlineStr">
        <is>
          <t>723 NELVI JUANITA ROMERO CASTILLO</t>
        </is>
      </c>
      <c r="D163" s="7" t="n">
        <v>38714995</v>
      </c>
      <c r="E163" s="5" t="inlineStr">
        <is>
          <t>BANCO UNION-10000020161539</t>
        </is>
      </c>
      <c r="H163" s="9" t="n">
        <v>2980</v>
      </c>
      <c r="I163" s="5" t="inlineStr">
        <is>
          <t>DEPÓSITO BANCARIO</t>
        </is>
      </c>
      <c r="J163" s="5" t="inlineStr">
        <is>
          <t>2645 ANDRES ESTEBAN SINGURI LLANOS</t>
        </is>
      </c>
    </row>
    <row r="164">
      <c r="A164" s="5" t="inlineStr">
        <is>
          <t>CCAJ-TA43/37/2023</t>
        </is>
      </c>
      <c r="B164" s="6" t="n">
        <v>44972.63507612269</v>
      </c>
      <c r="C164" s="5" t="inlineStr">
        <is>
          <t>723 NELVI JUANITA ROMERO CASTILLO</t>
        </is>
      </c>
      <c r="D164" s="7" t="n"/>
      <c r="E164" s="8" t="n"/>
      <c r="F164" s="9" t="n">
        <v>15768.2</v>
      </c>
      <c r="I164" s="10" t="inlineStr">
        <is>
          <t>EFECTIVO</t>
        </is>
      </c>
      <c r="J164" s="5" t="inlineStr">
        <is>
          <t>2456 JOEL MOISES RUEDA DELGADO</t>
        </is>
      </c>
    </row>
    <row r="165">
      <c r="A165" s="5" t="inlineStr">
        <is>
          <t>CCAJ-TA43/37/2023</t>
        </is>
      </c>
      <c r="B165" s="6" t="n">
        <v>44972.63507612269</v>
      </c>
      <c r="C165" s="5" t="inlineStr">
        <is>
          <t>723 NELVI JUANITA ROMERO CASTILLO</t>
        </is>
      </c>
      <c r="D165" s="7" t="n"/>
      <c r="E165" s="8" t="n"/>
      <c r="F165" s="9" t="n">
        <v>1515</v>
      </c>
      <c r="I165" s="10" t="inlineStr">
        <is>
          <t>EFECTIVO</t>
        </is>
      </c>
      <c r="J165" s="8" t="inlineStr">
        <is>
          <t>2581 EDGAR FLORES MARQUEZ</t>
        </is>
      </c>
    </row>
    <row r="166">
      <c r="A166" s="5" t="inlineStr">
        <is>
          <t>CCAJ-TA43/37/2023</t>
        </is>
      </c>
      <c r="B166" s="6" t="n">
        <v>44972.63507612269</v>
      </c>
      <c r="C166" s="5" t="inlineStr">
        <is>
          <t>723 NELVI JUANITA ROMERO CASTILLO</t>
        </is>
      </c>
      <c r="D166" s="7" t="n"/>
      <c r="E166" s="8" t="n"/>
      <c r="F166" s="9" t="n">
        <v>19464.3</v>
      </c>
      <c r="I166" s="10" t="inlineStr">
        <is>
          <t>EFECTIVO</t>
        </is>
      </c>
      <c r="J166" s="5" t="inlineStr">
        <is>
          <t>2645 ANDRES ESTEBAN SINGURI LLANOS</t>
        </is>
      </c>
    </row>
    <row r="167">
      <c r="A167" s="5" t="inlineStr">
        <is>
          <t>CCAJ-TA43/37/2023</t>
        </is>
      </c>
      <c r="B167" s="6" t="n">
        <v>44972.63507612269</v>
      </c>
      <c r="C167" s="5" t="inlineStr">
        <is>
          <t>723 NELVI JUANITA ROMERO CASTILLO</t>
        </is>
      </c>
      <c r="D167" s="7" t="n"/>
      <c r="E167" s="8" t="n"/>
      <c r="F167" s="9" t="n">
        <v>31216.7</v>
      </c>
      <c r="I167" s="10" t="inlineStr">
        <is>
          <t>EFECTIVO</t>
        </is>
      </c>
      <c r="J167" s="5" t="inlineStr">
        <is>
          <t>2779 JUAN PABLO CAMACHO QUISPE</t>
        </is>
      </c>
    </row>
    <row r="168">
      <c r="A168" s="5" t="inlineStr">
        <is>
          <t>CCAJ-TA43/37/2023</t>
        </is>
      </c>
      <c r="B168" s="6" t="n">
        <v>44972.63507612269</v>
      </c>
      <c r="C168" s="5" t="inlineStr">
        <is>
          <t>723 NELVI JUANITA ROMERO CASTILLO</t>
        </is>
      </c>
      <c r="D168" s="7" t="n"/>
      <c r="E168" s="8" t="n"/>
      <c r="F168" s="9" t="n">
        <v>1142.4</v>
      </c>
      <c r="I168" s="10" t="inlineStr">
        <is>
          <t>EFECTIVO</t>
        </is>
      </c>
      <c r="J168" s="8" t="inlineStr">
        <is>
          <t>4648 HUGO PEREDO - T02</t>
        </is>
      </c>
    </row>
    <row r="169">
      <c r="A169" s="11" t="inlineStr">
        <is>
          <t>SAP</t>
        </is>
      </c>
      <c r="B169" s="3" t="n"/>
      <c r="C169" s="3" t="n"/>
      <c r="D169" s="7" t="n"/>
      <c r="E169" s="8" t="n"/>
      <c r="F169" s="31">
        <f>SUM(F163:G168)</f>
        <v/>
      </c>
      <c r="H169" s="9" t="n"/>
      <c r="I169" s="10" t="n"/>
      <c r="J169" s="5" t="n"/>
    </row>
    <row r="170" ht="15.75" customHeight="1">
      <c r="A170" s="13" t="inlineStr">
        <is>
          <t>FECHA</t>
        </is>
      </c>
      <c r="B170" s="13" t="inlineStr">
        <is>
          <t>CIERRE DE CAJA</t>
        </is>
      </c>
      <c r="C170" s="13" t="inlineStr">
        <is>
          <t>IMPORTE</t>
        </is>
      </c>
      <c r="D170" s="14" t="inlineStr">
        <is>
          <t>112799824</t>
        </is>
      </c>
      <c r="E170" s="8" t="inlineStr">
        <is>
          <t>112799870</t>
        </is>
      </c>
      <c r="H170" s="9" t="n"/>
      <c r="I170" s="10" t="n"/>
      <c r="J170" s="5" t="n"/>
    </row>
    <row r="171"/>
    <row r="172"/>
    <row r="173">
      <c r="A173" s="1" t="inlineStr">
        <is>
          <t>Cierre Caja</t>
        </is>
      </c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</row>
    <row r="174">
      <c r="A174" s="3" t="inlineStr">
        <is>
          <t>Del 16/02/2023</t>
        </is>
      </c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</row>
    <row r="175">
      <c r="A175" s="74" t="inlineStr">
        <is>
          <t>Cierre Caja</t>
        </is>
      </c>
      <c r="B175" s="74" t="inlineStr">
        <is>
          <t>Fecha</t>
        </is>
      </c>
      <c r="C175" s="74" t="inlineStr">
        <is>
          <t>Cajero</t>
        </is>
      </c>
      <c r="D175" s="74" t="inlineStr">
        <is>
          <t>Nro Voucher</t>
        </is>
      </c>
      <c r="E175" s="74" t="inlineStr">
        <is>
          <t>Nro Cuenta</t>
        </is>
      </c>
      <c r="F175" s="74" t="inlineStr">
        <is>
          <t>Tipo Ingreso</t>
        </is>
      </c>
      <c r="G175" s="75" t="n"/>
      <c r="H175" s="76" t="n"/>
      <c r="I175" s="74" t="inlineStr">
        <is>
          <t>TIPO DE INGRESO</t>
        </is>
      </c>
      <c r="J175" s="74" t="inlineStr">
        <is>
          <t>Cobrador</t>
        </is>
      </c>
    </row>
    <row r="176">
      <c r="A176" s="77" t="n"/>
      <c r="B176" s="77" t="n"/>
      <c r="C176" s="77" t="n"/>
      <c r="D176" s="77" t="n"/>
      <c r="E176" s="77" t="n"/>
      <c r="F176" s="4" t="inlineStr">
        <is>
          <t>EFECTIVO</t>
        </is>
      </c>
      <c r="G176" s="4" t="inlineStr">
        <is>
          <t>CHEQUE</t>
        </is>
      </c>
      <c r="H176" s="4" t="inlineStr">
        <is>
          <t>TRANSFERENCIA</t>
        </is>
      </c>
      <c r="I176" s="77" t="n"/>
      <c r="J176" s="77" t="n"/>
    </row>
    <row r="177">
      <c r="A177" s="5" t="inlineStr">
        <is>
          <t>CCAJ-TA43/38/2023</t>
        </is>
      </c>
      <c r="B177" s="6" t="n">
        <v>44973.61389934028</v>
      </c>
      <c r="C177" s="5" t="inlineStr">
        <is>
          <t>723 NELVI JUANITA ROMERO CASTILLO</t>
        </is>
      </c>
      <c r="D177" s="7" t="n"/>
      <c r="E177" s="8" t="n"/>
      <c r="G177" s="9" t="n">
        <v>2293.72</v>
      </c>
      <c r="I177" s="10" t="inlineStr">
        <is>
          <t>CHEQUE</t>
        </is>
      </c>
      <c r="J177" s="8" t="inlineStr">
        <is>
          <t>3094 SHIRLEY HALSEY JALDIN</t>
        </is>
      </c>
    </row>
    <row r="178">
      <c r="A178" s="5" t="inlineStr">
        <is>
          <t>CCAJ-TA43/38/2023</t>
        </is>
      </c>
      <c r="B178" s="6" t="n">
        <v>44973.61389934028</v>
      </c>
      <c r="C178" s="5" t="inlineStr">
        <is>
          <t>723 NELVI JUANITA ROMERO CASTILLO</t>
        </is>
      </c>
      <c r="D178" s="7" t="n">
        <v>23319215</v>
      </c>
      <c r="E178" s="8" t="inlineStr">
        <is>
          <t>BISA-100070081</t>
        </is>
      </c>
      <c r="H178" s="9" t="n">
        <v>1148.16</v>
      </c>
      <c r="I178" s="5" t="inlineStr">
        <is>
          <t>DEPÓSITO BANCARIO</t>
        </is>
      </c>
      <c r="J178" s="5" t="inlineStr">
        <is>
          <t>2645 ANDRES ESTEBAN SINGURI LLANOS</t>
        </is>
      </c>
    </row>
    <row r="179">
      <c r="A179" s="5" t="inlineStr">
        <is>
          <t>CCAJ-TA43/38/2023</t>
        </is>
      </c>
      <c r="B179" s="6" t="n">
        <v>44973.61389934028</v>
      </c>
      <c r="C179" s="5" t="inlineStr">
        <is>
          <t>723 NELVI JUANITA ROMERO CASTILLO</t>
        </is>
      </c>
      <c r="D179" s="7" t="n">
        <v>998187</v>
      </c>
      <c r="E179" s="5" t="inlineStr">
        <is>
          <t>BANCO UNION-10000020161539</t>
        </is>
      </c>
      <c r="H179" s="9" t="n">
        <v>11970</v>
      </c>
      <c r="I179" s="5" t="inlineStr">
        <is>
          <t>DEPÓSITO BANCARIO</t>
        </is>
      </c>
      <c r="J179" s="8" t="inlineStr">
        <is>
          <t>4648 HUGO PEREDO - T02</t>
        </is>
      </c>
    </row>
    <row r="180">
      <c r="A180" s="5" t="inlineStr">
        <is>
          <t>CCAJ-TA43/38/2023</t>
        </is>
      </c>
      <c r="B180" s="6" t="n">
        <v>44973.61389934028</v>
      </c>
      <c r="C180" s="5" t="inlineStr">
        <is>
          <t>723 NELVI JUANITA ROMERO CASTILLO</t>
        </is>
      </c>
      <c r="D180" s="7" t="n"/>
      <c r="E180" s="8" t="n"/>
      <c r="F180" s="9" t="n">
        <v>27182.6</v>
      </c>
      <c r="I180" s="10" t="inlineStr">
        <is>
          <t>EFECTIVO</t>
        </is>
      </c>
      <c r="J180" s="5" t="inlineStr">
        <is>
          <t>2456 JOEL MOISES RUEDA DELGADO</t>
        </is>
      </c>
    </row>
    <row r="181">
      <c r="A181" s="5" t="inlineStr">
        <is>
          <t>CCAJ-TA43/38/2023</t>
        </is>
      </c>
      <c r="B181" s="6" t="n">
        <v>44973.61389934028</v>
      </c>
      <c r="C181" s="5" t="inlineStr">
        <is>
          <t>723 NELVI JUANITA ROMERO CASTILLO</t>
        </is>
      </c>
      <c r="D181" s="7" t="n"/>
      <c r="E181" s="8" t="n"/>
      <c r="F181" s="9" t="n">
        <v>1215.1</v>
      </c>
      <c r="I181" s="10" t="inlineStr">
        <is>
          <t>EFECTIVO</t>
        </is>
      </c>
      <c r="J181" s="8" t="inlineStr">
        <is>
          <t>2581 EDGAR FLORES MARQUEZ</t>
        </is>
      </c>
    </row>
    <row r="182">
      <c r="A182" s="5" t="inlineStr">
        <is>
          <t>CCAJ-TA43/38/2023</t>
        </is>
      </c>
      <c r="B182" s="6" t="n">
        <v>44973.61389934028</v>
      </c>
      <c r="C182" s="5" t="inlineStr">
        <is>
          <t>723 NELVI JUANITA ROMERO CASTILLO</t>
        </is>
      </c>
      <c r="D182" s="7" t="n"/>
      <c r="E182" s="8" t="n"/>
      <c r="F182" s="9" t="n">
        <v>14984.7</v>
      </c>
      <c r="I182" s="10" t="inlineStr">
        <is>
          <t>EFECTIVO</t>
        </is>
      </c>
      <c r="J182" s="5" t="inlineStr">
        <is>
          <t>2645 ANDRES ESTEBAN SINGURI LLANOS</t>
        </is>
      </c>
    </row>
    <row r="183">
      <c r="A183" s="5" t="inlineStr">
        <is>
          <t>CCAJ-TA43/38/2023</t>
        </is>
      </c>
      <c r="B183" s="6" t="n">
        <v>44973.61389934028</v>
      </c>
      <c r="C183" s="5" t="inlineStr">
        <is>
          <t>723 NELVI JUANITA ROMERO CASTILLO</t>
        </is>
      </c>
      <c r="D183" s="7" t="n"/>
      <c r="E183" s="8" t="n"/>
      <c r="F183" s="9" t="n">
        <v>44385.7</v>
      </c>
      <c r="I183" s="10" t="inlineStr">
        <is>
          <t>EFECTIVO</t>
        </is>
      </c>
      <c r="J183" s="5" t="inlineStr">
        <is>
          <t>2779 JUAN PABLO CAMACHO QUISPE</t>
        </is>
      </c>
    </row>
    <row r="184">
      <c r="A184" s="5" t="inlineStr">
        <is>
          <t>CCAJ-TA43/38/2023</t>
        </is>
      </c>
      <c r="B184" s="6" t="n">
        <v>44973.61389934028</v>
      </c>
      <c r="C184" s="5" t="inlineStr">
        <is>
          <t>723 NELVI JUANITA ROMERO CASTILLO</t>
        </is>
      </c>
      <c r="D184" s="7" t="n"/>
      <c r="E184" s="8" t="n"/>
      <c r="F184" s="9" t="n">
        <v>227.2</v>
      </c>
      <c r="I184" s="10" t="inlineStr">
        <is>
          <t>EFECTIVO</t>
        </is>
      </c>
      <c r="J184" s="8" t="inlineStr">
        <is>
          <t>4648 HUGO PEREDO - T02</t>
        </is>
      </c>
    </row>
    <row r="185">
      <c r="A185" s="11" t="inlineStr">
        <is>
          <t>SAP</t>
        </is>
      </c>
      <c r="B185" s="3" t="n"/>
      <c r="C185" s="3" t="n"/>
      <c r="D185" s="7" t="n"/>
      <c r="E185" s="8" t="n"/>
      <c r="F185" s="31">
        <f>SUM(F177:G184)</f>
        <v/>
      </c>
      <c r="H185" s="9" t="n"/>
      <c r="I185" s="10" t="n"/>
      <c r="J185" s="8" t="n"/>
    </row>
    <row r="186" ht="15.75" customHeight="1">
      <c r="A186" s="13" t="inlineStr">
        <is>
          <t>FECHA</t>
        </is>
      </c>
      <c r="B186" s="13" t="inlineStr">
        <is>
          <t>CIERRE DE CAJA</t>
        </is>
      </c>
      <c r="C186" s="13" t="inlineStr">
        <is>
          <t>IMPORTE</t>
        </is>
      </c>
      <c r="D186" s="14" t="inlineStr">
        <is>
          <t>112799823</t>
        </is>
      </c>
      <c r="E186" s="8" t="inlineStr">
        <is>
          <t>112799869</t>
        </is>
      </c>
      <c r="H186" s="9" t="n"/>
      <c r="I186" s="10" t="n"/>
      <c r="J186" s="8" t="n"/>
    </row>
    <row r="187"/>
    <row r="188"/>
    <row r="189">
      <c r="A189" s="1" t="inlineStr">
        <is>
          <t>Cierre Caja</t>
        </is>
      </c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</row>
    <row r="190">
      <c r="A190" s="3" t="inlineStr">
        <is>
          <t>Del 17/02/2023</t>
        </is>
      </c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</row>
    <row r="191">
      <c r="A191" s="74" t="inlineStr">
        <is>
          <t>Cierre Caja</t>
        </is>
      </c>
      <c r="B191" s="74" t="inlineStr">
        <is>
          <t>Fecha</t>
        </is>
      </c>
      <c r="C191" s="74" t="inlineStr">
        <is>
          <t>Cajero</t>
        </is>
      </c>
      <c r="D191" s="74" t="inlineStr">
        <is>
          <t>Nro Voucher</t>
        </is>
      </c>
      <c r="E191" s="74" t="inlineStr">
        <is>
          <t>Nro Cuenta</t>
        </is>
      </c>
      <c r="F191" s="74" t="inlineStr">
        <is>
          <t>Tipo Ingreso</t>
        </is>
      </c>
      <c r="G191" s="75" t="n"/>
      <c r="H191" s="76" t="n"/>
      <c r="I191" s="74" t="inlineStr">
        <is>
          <t>TIPO DE INGRESO</t>
        </is>
      </c>
      <c r="J191" s="74" t="inlineStr">
        <is>
          <t>Cobrador</t>
        </is>
      </c>
    </row>
    <row r="192">
      <c r="A192" s="77" t="n"/>
      <c r="B192" s="77" t="n"/>
      <c r="C192" s="77" t="n"/>
      <c r="D192" s="77" t="n"/>
      <c r="E192" s="77" t="n"/>
      <c r="F192" s="4" t="inlineStr">
        <is>
          <t>EFECTIVO</t>
        </is>
      </c>
      <c r="G192" s="4" t="inlineStr">
        <is>
          <t>CHEQUE</t>
        </is>
      </c>
      <c r="H192" s="4" t="inlineStr">
        <is>
          <t>TRANSFERENCIA</t>
        </is>
      </c>
      <c r="I192" s="77" t="n"/>
      <c r="J192" s="77" t="n"/>
    </row>
    <row r="193">
      <c r="A193" s="5" t="inlineStr">
        <is>
          <t>CCAJ-TA43/39/2023</t>
        </is>
      </c>
      <c r="B193" s="6" t="n">
        <v>44974.63116726852</v>
      </c>
      <c r="C193" s="5" t="inlineStr">
        <is>
          <t>723 NELVI JUANITA ROMERO CASTILLO</t>
        </is>
      </c>
      <c r="D193" s="7" t="n">
        <v>3557567</v>
      </c>
      <c r="E193" s="8" t="inlineStr">
        <is>
          <t>BISA-100070081</t>
        </is>
      </c>
      <c r="H193" s="9" t="n">
        <v>465.52</v>
      </c>
      <c r="I193" s="5" t="inlineStr">
        <is>
          <t>DEPÓSITO BANCARIO</t>
        </is>
      </c>
      <c r="J193" s="5" t="inlineStr">
        <is>
          <t>2779 JUAN PABLO CAMACHO QUISPE</t>
        </is>
      </c>
    </row>
    <row r="194">
      <c r="A194" s="5" t="inlineStr">
        <is>
          <t>CCAJ-TA43/39/2023</t>
        </is>
      </c>
      <c r="B194" s="6" t="n">
        <v>44974.63116726852</v>
      </c>
      <c r="C194" s="5" t="inlineStr">
        <is>
          <t>723 NELVI JUANITA ROMERO CASTILLO</t>
        </is>
      </c>
      <c r="D194" s="7" t="n">
        <v>3340197</v>
      </c>
      <c r="E194" s="8" t="inlineStr">
        <is>
          <t>BISA-100070081</t>
        </is>
      </c>
      <c r="H194" s="9" t="n">
        <v>1551.36</v>
      </c>
      <c r="I194" s="5" t="inlineStr">
        <is>
          <t>DEPÓSITO BANCARIO</t>
        </is>
      </c>
      <c r="J194" s="5" t="inlineStr">
        <is>
          <t>2779 JUAN PABLO CAMACHO QUISPE</t>
        </is>
      </c>
    </row>
    <row r="195">
      <c r="A195" s="5" t="inlineStr">
        <is>
          <t>CCAJ-TA43/39/2023</t>
        </is>
      </c>
      <c r="B195" s="6" t="n">
        <v>44974.63116726852</v>
      </c>
      <c r="C195" s="5" t="inlineStr">
        <is>
          <t>723 NELVI JUANITA ROMERO CASTILLO</t>
        </is>
      </c>
      <c r="D195" s="7" t="n">
        <v>3184220</v>
      </c>
      <c r="E195" s="8" t="inlineStr">
        <is>
          <t>BISA-100070081</t>
        </is>
      </c>
      <c r="H195" s="9" t="n">
        <v>589.6799999999999</v>
      </c>
      <c r="I195" s="5" t="inlineStr">
        <is>
          <t>DEPÓSITO BANCARIO</t>
        </is>
      </c>
      <c r="J195" s="5" t="inlineStr">
        <is>
          <t>2779 JUAN PABLO CAMACHO QUISPE</t>
        </is>
      </c>
    </row>
    <row r="196">
      <c r="A196" s="5" t="inlineStr">
        <is>
          <t>CCAJ-TA43/39/2023</t>
        </is>
      </c>
      <c r="B196" s="6" t="n">
        <v>44974.63116726852</v>
      </c>
      <c r="C196" s="5" t="inlineStr">
        <is>
          <t>723 NELVI JUANITA ROMERO CASTILLO</t>
        </is>
      </c>
      <c r="D196" s="7" t="n">
        <v>43559317</v>
      </c>
      <c r="E196" s="8" t="inlineStr">
        <is>
          <t>BISA-100070081</t>
        </is>
      </c>
      <c r="H196" s="9" t="n">
        <v>1043.71</v>
      </c>
      <c r="I196" s="5" t="inlineStr">
        <is>
          <t>DEPÓSITO BANCARIO</t>
        </is>
      </c>
      <c r="J196" s="8" t="inlineStr">
        <is>
          <t>2581 EDGAR FLORES MARQUEZ</t>
        </is>
      </c>
    </row>
    <row r="197">
      <c r="A197" s="5" t="inlineStr">
        <is>
          <t>CCAJ-TA43/39/2023</t>
        </is>
      </c>
      <c r="B197" s="6" t="n">
        <v>44974.63116726852</v>
      </c>
      <c r="C197" s="5" t="inlineStr">
        <is>
          <t>723 NELVI JUANITA ROMERO CASTILLO</t>
        </is>
      </c>
      <c r="D197" s="7" t="n">
        <v>10762829</v>
      </c>
      <c r="E197" s="8" t="inlineStr">
        <is>
          <t>BISA-100070081</t>
        </is>
      </c>
      <c r="H197" s="9" t="n">
        <v>444.53</v>
      </c>
      <c r="I197" s="5" t="inlineStr">
        <is>
          <t>DEPÓSITO BANCARIO</t>
        </is>
      </c>
      <c r="J197" s="8" t="inlineStr">
        <is>
          <t>2581 EDGAR FLORES MARQUEZ</t>
        </is>
      </c>
    </row>
    <row r="198">
      <c r="A198" s="5" t="inlineStr">
        <is>
          <t>CCAJ-TA43/39/2023</t>
        </is>
      </c>
      <c r="B198" s="6" t="n">
        <v>44974.63116726852</v>
      </c>
      <c r="C198" s="5" t="inlineStr">
        <is>
          <t>723 NELVI JUANITA ROMERO CASTILLO</t>
        </is>
      </c>
      <c r="D198" s="7" t="n"/>
      <c r="E198" s="8" t="n"/>
      <c r="F198" s="9" t="n">
        <v>17500.5</v>
      </c>
      <c r="I198" s="10" t="inlineStr">
        <is>
          <t>EFECTIVO</t>
        </is>
      </c>
      <c r="J198" s="5" t="inlineStr">
        <is>
          <t>2456 JOEL MOISES RUEDA DELGADO</t>
        </is>
      </c>
    </row>
    <row r="199">
      <c r="A199" s="5" t="inlineStr">
        <is>
          <t>CCAJ-TA43/39/2023</t>
        </is>
      </c>
      <c r="B199" s="6" t="n">
        <v>44974.63116726852</v>
      </c>
      <c r="C199" s="5" t="inlineStr">
        <is>
          <t>723 NELVI JUANITA ROMERO CASTILLO</t>
        </is>
      </c>
      <c r="D199" s="7" t="n"/>
      <c r="E199" s="8" t="n"/>
      <c r="F199" s="9" t="n">
        <v>7220.2</v>
      </c>
      <c r="I199" s="10" t="inlineStr">
        <is>
          <t>EFECTIVO</t>
        </is>
      </c>
      <c r="J199" s="8" t="inlineStr">
        <is>
          <t>2581 EDGAR FLORES MARQUEZ</t>
        </is>
      </c>
    </row>
    <row r="200">
      <c r="A200" s="5" t="inlineStr">
        <is>
          <t>CCAJ-TA43/39/2023</t>
        </is>
      </c>
      <c r="B200" s="6" t="n">
        <v>44974.63116726852</v>
      </c>
      <c r="C200" s="5" t="inlineStr">
        <is>
          <t>723 NELVI JUANITA ROMERO CASTILLO</t>
        </is>
      </c>
      <c r="D200" s="7" t="n"/>
      <c r="E200" s="8" t="n"/>
      <c r="F200" s="9" t="n">
        <v>96171</v>
      </c>
      <c r="I200" s="10" t="inlineStr">
        <is>
          <t>EFECTIVO</t>
        </is>
      </c>
      <c r="J200" s="5" t="inlineStr">
        <is>
          <t>2645 ANDRES ESTEBAN SINGURI LLANOS</t>
        </is>
      </c>
    </row>
    <row r="201">
      <c r="A201" s="5" t="inlineStr">
        <is>
          <t>CCAJ-TA43/39/2023</t>
        </is>
      </c>
      <c r="B201" s="6" t="n">
        <v>44974.63116726852</v>
      </c>
      <c r="C201" s="5" t="inlineStr">
        <is>
          <t>723 NELVI JUANITA ROMERO CASTILLO</t>
        </is>
      </c>
      <c r="D201" s="7" t="n"/>
      <c r="E201" s="8" t="n"/>
      <c r="F201" s="9" t="n">
        <v>15045.8</v>
      </c>
      <c r="I201" s="10" t="inlineStr">
        <is>
          <t>EFECTIVO</t>
        </is>
      </c>
      <c r="J201" s="5" t="inlineStr">
        <is>
          <t>2779 JUAN PABLO CAMACHO QUISPE</t>
        </is>
      </c>
    </row>
    <row r="202">
      <c r="A202" s="5" t="inlineStr">
        <is>
          <t>CCAJ-TA43/39/2023</t>
        </is>
      </c>
      <c r="B202" s="6" t="n">
        <v>44974.63116726852</v>
      </c>
      <c r="C202" s="5" t="inlineStr">
        <is>
          <t>723 NELVI JUANITA ROMERO CASTILLO</t>
        </is>
      </c>
      <c r="D202" s="7" t="n"/>
      <c r="E202" s="8" t="n"/>
      <c r="F202" s="9" t="n">
        <v>2142</v>
      </c>
      <c r="I202" s="10" t="inlineStr">
        <is>
          <t>EFECTIVO</t>
        </is>
      </c>
      <c r="J202" s="8" t="inlineStr">
        <is>
          <t>4648 HUGO PEREDO - T02</t>
        </is>
      </c>
    </row>
    <row r="203">
      <c r="A203" s="11" t="inlineStr">
        <is>
          <t>SAP</t>
        </is>
      </c>
      <c r="B203" s="3" t="n"/>
      <c r="C203" s="3" t="n"/>
      <c r="D203" s="7" t="n"/>
      <c r="E203" s="8" t="n"/>
      <c r="F203" s="31">
        <f>SUM(F193:G202)</f>
        <v/>
      </c>
      <c r="G203" s="9" t="n"/>
      <c r="I203" s="10" t="n"/>
      <c r="J203" s="8" t="n"/>
    </row>
    <row r="204" ht="15.75" customHeight="1">
      <c r="A204" s="13" t="inlineStr">
        <is>
          <t>FECHA</t>
        </is>
      </c>
      <c r="B204" s="13" t="inlineStr">
        <is>
          <t>CIERRE DE CAJA</t>
        </is>
      </c>
      <c r="C204" s="13" t="inlineStr">
        <is>
          <t>IMPORTE</t>
        </is>
      </c>
      <c r="D204" s="49" t="inlineStr">
        <is>
          <t>112808046</t>
        </is>
      </c>
      <c r="E204" s="14" t="inlineStr">
        <is>
          <t>112808077</t>
        </is>
      </c>
      <c r="G204" s="9" t="n"/>
      <c r="I204" s="10" t="n"/>
      <c r="J204" s="8" t="n"/>
    </row>
    <row r="205">
      <c r="A205" s="5" t="n"/>
      <c r="B205" s="6" t="n"/>
      <c r="C205" s="5" t="n"/>
      <c r="D205" s="57" t="inlineStr">
        <is>
          <t>BOOT</t>
        </is>
      </c>
      <c r="E205" s="8" t="n"/>
      <c r="G205" s="9" t="n"/>
      <c r="I205" s="10" t="n"/>
      <c r="J205" s="8" t="n"/>
    </row>
    <row r="206">
      <c r="A206" s="5" t="n"/>
      <c r="B206" s="6" t="n"/>
      <c r="C206" s="5" t="n"/>
      <c r="D206" s="7" t="n"/>
      <c r="E206" s="8" t="n"/>
      <c r="G206" s="9" t="n"/>
      <c r="I206" s="10" t="n"/>
      <c r="J206" s="8" t="n"/>
    </row>
    <row r="207">
      <c r="A207" s="1" t="inlineStr">
        <is>
          <t>Cierre Caja</t>
        </is>
      </c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</row>
    <row r="208">
      <c r="A208" s="3" t="inlineStr">
        <is>
          <t>Del 18/02/2023</t>
        </is>
      </c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</row>
    <row r="209">
      <c r="A209" s="74" t="inlineStr">
        <is>
          <t>Cierre Caja</t>
        </is>
      </c>
      <c r="B209" s="74" t="inlineStr">
        <is>
          <t>Fecha</t>
        </is>
      </c>
      <c r="C209" s="74" t="inlineStr">
        <is>
          <t>Cajero</t>
        </is>
      </c>
      <c r="D209" s="74" t="inlineStr">
        <is>
          <t>Nro Voucher</t>
        </is>
      </c>
      <c r="E209" s="74" t="inlineStr">
        <is>
          <t>Nro Cuenta</t>
        </is>
      </c>
      <c r="F209" s="74" t="inlineStr">
        <is>
          <t>Tipo Ingreso</t>
        </is>
      </c>
      <c r="G209" s="75" t="n"/>
      <c r="H209" s="76" t="n"/>
      <c r="I209" s="74" t="inlineStr">
        <is>
          <t>TIPO DE INGRESO</t>
        </is>
      </c>
      <c r="J209" s="74" t="inlineStr">
        <is>
          <t>Cobrador</t>
        </is>
      </c>
    </row>
    <row r="210">
      <c r="A210" s="77" t="n"/>
      <c r="B210" s="77" t="n"/>
      <c r="C210" s="77" t="n"/>
      <c r="D210" s="77" t="n"/>
      <c r="E210" s="77" t="n"/>
      <c r="F210" s="4" t="inlineStr">
        <is>
          <t>EFECTIVO</t>
        </is>
      </c>
      <c r="G210" s="4" t="inlineStr">
        <is>
          <t>CHEQUE</t>
        </is>
      </c>
      <c r="H210" s="4" t="inlineStr">
        <is>
          <t>TRANSFERENCIA</t>
        </is>
      </c>
      <c r="I210" s="77" t="n"/>
      <c r="J210" s="77" t="n"/>
    </row>
    <row r="211">
      <c r="A211" s="5" t="inlineStr">
        <is>
          <t>CCAJ-TA43/40/2023</t>
        </is>
      </c>
      <c r="B211" s="6" t="n">
        <v>44975.43981658565</v>
      </c>
      <c r="C211" s="5" t="inlineStr">
        <is>
          <t>723 NELVI JUANITA ROMERO CASTILLO</t>
        </is>
      </c>
      <c r="D211" s="7" t="n">
        <v>3344430</v>
      </c>
      <c r="E211" s="8" t="inlineStr">
        <is>
          <t>BISA-100070081</t>
        </is>
      </c>
      <c r="H211" s="9" t="n">
        <v>1608</v>
      </c>
      <c r="I211" s="5" t="inlineStr">
        <is>
          <t>DEPÓSITO BANCARIO</t>
        </is>
      </c>
      <c r="J211" s="5" t="inlineStr">
        <is>
          <t>2456 JOEL MOISES RUEDA DELGADO</t>
        </is>
      </c>
    </row>
    <row r="212">
      <c r="A212" s="5" t="inlineStr">
        <is>
          <t>CCAJ-TA43/40/2023</t>
        </is>
      </c>
      <c r="B212" s="6" t="n">
        <v>44975.43981658565</v>
      </c>
      <c r="C212" s="5" t="inlineStr">
        <is>
          <t>723 NELVI JUANITA ROMERO CASTILLO</t>
        </is>
      </c>
      <c r="D212" s="7" t="n">
        <v>325289</v>
      </c>
      <c r="E212" s="8" t="inlineStr">
        <is>
          <t>BISA-100070081</t>
        </is>
      </c>
      <c r="H212" s="9" t="n">
        <v>681.75</v>
      </c>
      <c r="I212" s="5" t="inlineStr">
        <is>
          <t>DEPÓSITO BANCARIO</t>
        </is>
      </c>
      <c r="J212" s="5" t="inlineStr">
        <is>
          <t>2456 JOEL MOISES RUEDA DELGADO</t>
        </is>
      </c>
    </row>
    <row r="213">
      <c r="A213" s="5" t="inlineStr">
        <is>
          <t>CCAJ-TA43/40/2023</t>
        </is>
      </c>
      <c r="B213" s="6" t="n">
        <v>44975.43981658565</v>
      </c>
      <c r="C213" s="5" t="inlineStr">
        <is>
          <t>723 NELVI JUANITA ROMERO CASTILLO</t>
        </is>
      </c>
      <c r="D213" s="7" t="n">
        <v>135445</v>
      </c>
      <c r="E213" s="5" t="inlineStr">
        <is>
          <t>MERCANTIL SANTA CRUZ-4010501329</t>
        </is>
      </c>
      <c r="H213" s="9" t="n">
        <v>11295.76</v>
      </c>
      <c r="I213" s="5" t="inlineStr">
        <is>
          <t>DEPÓSITO BANCARIO</t>
        </is>
      </c>
      <c r="J213" s="8" t="inlineStr">
        <is>
          <t>2581 EDGAR FLORES MARQUEZ</t>
        </is>
      </c>
    </row>
    <row r="214">
      <c r="A214" s="5" t="inlineStr">
        <is>
          <t>CCAJ-TA43/40/2023</t>
        </is>
      </c>
      <c r="B214" s="6" t="n">
        <v>44975.43981658565</v>
      </c>
      <c r="C214" s="5" t="inlineStr">
        <is>
          <t>723 NELVI JUANITA ROMERO CASTILLO</t>
        </is>
      </c>
      <c r="D214" s="7" t="n">
        <v>3131434751</v>
      </c>
      <c r="E214" s="5" t="inlineStr">
        <is>
          <t>BANCO UNION-10000020161539</t>
        </is>
      </c>
      <c r="H214" s="9" t="n">
        <v>3061.8</v>
      </c>
      <c r="I214" s="5" t="inlineStr">
        <is>
          <t>DEPÓSITO BANCARIO</t>
        </is>
      </c>
      <c r="J214" s="5" t="inlineStr">
        <is>
          <t>2645 ANDRES ESTEBAN SINGURI LLANOS</t>
        </is>
      </c>
    </row>
    <row r="215">
      <c r="A215" s="5" t="inlineStr">
        <is>
          <t>CCAJ-TA43/40/2023</t>
        </is>
      </c>
      <c r="B215" s="6" t="n">
        <v>44975.43981658565</v>
      </c>
      <c r="C215" s="5" t="inlineStr">
        <is>
          <t>723 NELVI JUANITA ROMERO CASTILLO</t>
        </is>
      </c>
      <c r="D215" s="7" t="n">
        <v>39112190</v>
      </c>
      <c r="E215" s="5" t="inlineStr">
        <is>
          <t>BANCO UNION-10000020161539</t>
        </is>
      </c>
      <c r="H215" s="9" t="n">
        <v>5617.4</v>
      </c>
      <c r="I215" s="5" t="inlineStr">
        <is>
          <t>DEPÓSITO BANCARIO</t>
        </is>
      </c>
      <c r="J215" s="5" t="inlineStr">
        <is>
          <t>2645 ANDRES ESTEBAN SINGURI LLANOS</t>
        </is>
      </c>
    </row>
    <row r="216">
      <c r="A216" s="5" t="inlineStr">
        <is>
          <t>CCAJ-TA43/40/2023</t>
        </is>
      </c>
      <c r="B216" s="6" t="n">
        <v>44975.43981658565</v>
      </c>
      <c r="C216" s="5" t="inlineStr">
        <is>
          <t>723 NELVI JUANITA ROMERO CASTILLO</t>
        </is>
      </c>
      <c r="D216" s="7" t="n">
        <v>23325889</v>
      </c>
      <c r="E216" s="8" t="inlineStr">
        <is>
          <t>BISA-100070081</t>
        </is>
      </c>
      <c r="H216" s="9" t="n">
        <v>2250</v>
      </c>
      <c r="I216" s="5" t="inlineStr">
        <is>
          <t>DEPÓSITO BANCARIO</t>
        </is>
      </c>
      <c r="J216" s="8" t="inlineStr">
        <is>
          <t>2581 EDGAR FLORES MARQUEZ</t>
        </is>
      </c>
    </row>
    <row r="217">
      <c r="A217" s="5" t="inlineStr">
        <is>
          <t>CCAJ-TA43/40/2023</t>
        </is>
      </c>
      <c r="B217" s="6" t="n">
        <v>44975.43981658565</v>
      </c>
      <c r="C217" s="5" t="inlineStr">
        <is>
          <t>723 NELVI JUANITA ROMERO CASTILLO</t>
        </is>
      </c>
      <c r="D217" s="7" t="n"/>
      <c r="E217" s="8" t="n"/>
      <c r="F217" s="9" t="n">
        <v>11885.2</v>
      </c>
      <c r="I217" s="10" t="inlineStr">
        <is>
          <t>EFECTIVO</t>
        </is>
      </c>
      <c r="J217" s="5" t="inlineStr">
        <is>
          <t>2456 JOEL MOISES RUEDA DELGADO</t>
        </is>
      </c>
    </row>
    <row r="218">
      <c r="A218" s="5" t="inlineStr">
        <is>
          <t>CCAJ-TA43/40/2023</t>
        </is>
      </c>
      <c r="B218" s="6" t="n">
        <v>44975.43981658565</v>
      </c>
      <c r="C218" s="5" t="inlineStr">
        <is>
          <t>723 NELVI JUANITA ROMERO CASTILLO</t>
        </is>
      </c>
      <c r="D218" s="7" t="n"/>
      <c r="E218" s="8" t="n"/>
      <c r="F218" s="9" t="n">
        <v>13119.1</v>
      </c>
      <c r="I218" s="10" t="inlineStr">
        <is>
          <t>EFECTIVO</t>
        </is>
      </c>
      <c r="J218" s="8" t="inlineStr">
        <is>
          <t>2581 EDGAR FLORES MARQUEZ</t>
        </is>
      </c>
    </row>
    <row r="219">
      <c r="A219" s="5" t="inlineStr">
        <is>
          <t>CCAJ-TA43/40/2023</t>
        </is>
      </c>
      <c r="B219" s="6" t="n">
        <v>44975.43981658565</v>
      </c>
      <c r="C219" s="5" t="inlineStr">
        <is>
          <t>723 NELVI JUANITA ROMERO CASTILLO</t>
        </is>
      </c>
      <c r="D219" s="7" t="n"/>
      <c r="E219" s="8" t="n"/>
      <c r="F219" s="9" t="n">
        <v>21196.5</v>
      </c>
      <c r="I219" s="10" t="inlineStr">
        <is>
          <t>EFECTIVO</t>
        </is>
      </c>
      <c r="J219" s="5" t="inlineStr">
        <is>
          <t>2645 ANDRES ESTEBAN SINGURI LLANOS</t>
        </is>
      </c>
    </row>
    <row r="220">
      <c r="A220" s="5" t="inlineStr">
        <is>
          <t>CCAJ-TA43/40/2023</t>
        </is>
      </c>
      <c r="B220" s="6" t="n">
        <v>44975.43981658565</v>
      </c>
      <c r="C220" s="5" t="inlineStr">
        <is>
          <t>723 NELVI JUANITA ROMERO CASTILLO</t>
        </is>
      </c>
      <c r="D220" s="7" t="n"/>
      <c r="E220" s="8" t="n"/>
      <c r="F220" s="9" t="n">
        <v>26779.7</v>
      </c>
      <c r="I220" s="10" t="inlineStr">
        <is>
          <t>EFECTIVO</t>
        </is>
      </c>
      <c r="J220" s="5" t="inlineStr">
        <is>
          <t>2779 JUAN PABLO CAMACHO QUISPE</t>
        </is>
      </c>
    </row>
    <row r="221">
      <c r="A221" s="11" t="inlineStr">
        <is>
          <t>SAP</t>
        </is>
      </c>
      <c r="B221" s="3" t="n"/>
      <c r="C221" s="3" t="n"/>
      <c r="D221" s="7" t="n"/>
      <c r="E221" s="8" t="n"/>
      <c r="F221" s="31">
        <f>SUM(F211:G220)</f>
        <v/>
      </c>
      <c r="G221" s="9" t="n"/>
      <c r="I221" s="10" t="n"/>
      <c r="J221" s="8" t="n"/>
    </row>
    <row r="222" ht="15.75" customHeight="1">
      <c r="A222" s="13" t="inlineStr">
        <is>
          <t>FECHA</t>
        </is>
      </c>
      <c r="B222" s="13" t="inlineStr">
        <is>
          <t>CIERRE DE CAJA</t>
        </is>
      </c>
      <c r="C222" s="13" t="inlineStr">
        <is>
          <t>IMPORTE</t>
        </is>
      </c>
      <c r="D222" s="49" t="inlineStr">
        <is>
          <t>112808113</t>
        </is>
      </c>
      <c r="E222" s="14" t="inlineStr">
        <is>
          <t>112808116</t>
        </is>
      </c>
      <c r="G222" s="9" t="n"/>
      <c r="I222" s="10" t="n"/>
      <c r="J222" s="8" t="n"/>
    </row>
    <row r="223">
      <c r="A223" s="5" t="n"/>
      <c r="B223" s="6" t="n"/>
      <c r="C223" s="5" t="n"/>
      <c r="D223" s="57" t="inlineStr">
        <is>
          <t>BOOT</t>
        </is>
      </c>
      <c r="E223" s="8" t="n"/>
      <c r="G223" s="9" t="n"/>
      <c r="I223" s="10" t="n"/>
      <c r="J223" s="8" t="n"/>
    </row>
    <row r="224">
      <c r="A224" s="5" t="n"/>
      <c r="B224" s="6" t="n"/>
      <c r="C224" s="5" t="n"/>
      <c r="D224" s="7" t="n"/>
      <c r="E224" s="8" t="n"/>
      <c r="G224" s="9" t="n"/>
      <c r="I224" s="10" t="n"/>
      <c r="J224" s="8" t="n"/>
    </row>
    <row r="225">
      <c r="A225" s="5" t="inlineStr">
        <is>
          <t>CCAJ-TA43/41/2023</t>
        </is>
      </c>
      <c r="B225" s="6" t="n">
        <v>44975.60980517361</v>
      </c>
      <c r="C225" s="5" t="inlineStr">
        <is>
          <t>723 NELVI JUANITA ROMERO CASTILLO</t>
        </is>
      </c>
      <c r="D225" s="7" t="n"/>
      <c r="E225" s="8" t="n"/>
      <c r="F225" s="9" t="n">
        <v>1285.5</v>
      </c>
      <c r="I225" s="10" t="inlineStr">
        <is>
          <t>EFECTIVO</t>
        </is>
      </c>
      <c r="J225" s="8" t="inlineStr">
        <is>
          <t>2581 EDGAR FLORES MARQUEZ</t>
        </is>
      </c>
    </row>
    <row r="226">
      <c r="A226" s="5" t="inlineStr">
        <is>
          <t>CCAJ-TA43/41/2023</t>
        </is>
      </c>
      <c r="B226" s="6" t="n">
        <v>44975.60980517361</v>
      </c>
      <c r="C226" s="5" t="inlineStr">
        <is>
          <t>723 NELVI JUANITA ROMERO CASTILLO</t>
        </is>
      </c>
      <c r="D226" s="7" t="n"/>
      <c r="E226" s="8" t="n"/>
      <c r="F226" s="9" t="n">
        <v>33450.2</v>
      </c>
      <c r="I226" s="10" t="inlineStr">
        <is>
          <t>EFECTIVO</t>
        </is>
      </c>
      <c r="J226" s="5" t="inlineStr">
        <is>
          <t>2645 ANDRES ESTEBAN SINGURI LLANOS</t>
        </is>
      </c>
    </row>
    <row r="227">
      <c r="A227" s="5" t="inlineStr">
        <is>
          <t>CCAJ-TA43/41/2023</t>
        </is>
      </c>
      <c r="B227" s="6" t="n">
        <v>44975.60980517361</v>
      </c>
      <c r="C227" s="5" t="inlineStr">
        <is>
          <t>723 NELVI JUANITA ROMERO CASTILLO</t>
        </is>
      </c>
      <c r="D227" s="7" t="n"/>
      <c r="E227" s="8" t="n"/>
      <c r="F227" s="9" t="n">
        <v>8123.7</v>
      </c>
      <c r="I227" s="10" t="inlineStr">
        <is>
          <t>EFECTIVO</t>
        </is>
      </c>
      <c r="J227" s="8" t="inlineStr">
        <is>
          <t>4648 HUGO PEREDO - T02</t>
        </is>
      </c>
    </row>
    <row r="228">
      <c r="A228" s="11" t="inlineStr">
        <is>
          <t>SAP</t>
        </is>
      </c>
      <c r="B228" s="3" t="n"/>
      <c r="C228" s="3" t="n"/>
      <c r="D228" s="7" t="n"/>
      <c r="E228" s="8" t="n"/>
      <c r="F228" s="31">
        <f>SUM(F225:G227)</f>
        <v/>
      </c>
      <c r="G228" s="9" t="n"/>
      <c r="I228" s="10" t="n"/>
      <c r="J228" s="8" t="n"/>
    </row>
    <row r="229" ht="15.75" customHeight="1">
      <c r="A229" s="13" t="inlineStr">
        <is>
          <t>FECHA</t>
        </is>
      </c>
      <c r="B229" s="13" t="inlineStr">
        <is>
          <t>CIERRE DE CAJA</t>
        </is>
      </c>
      <c r="C229" s="13" t="inlineStr">
        <is>
          <t>IMPORTE</t>
        </is>
      </c>
      <c r="D229" s="49" t="inlineStr">
        <is>
          <t>112808045</t>
        </is>
      </c>
      <c r="E229" s="14" t="inlineStr">
        <is>
          <t>112825904</t>
        </is>
      </c>
      <c r="G229" s="9" t="n"/>
      <c r="I229" s="10" t="n"/>
      <c r="J229" s="8" t="n"/>
    </row>
    <row r="230">
      <c r="D230" s="57" t="inlineStr">
        <is>
          <t>BOOT</t>
        </is>
      </c>
    </row>
    <row r="231"/>
    <row r="232">
      <c r="A232" s="1" t="inlineStr">
        <is>
          <t>Cierre Caja</t>
        </is>
      </c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</row>
    <row r="233">
      <c r="A233" s="3" t="inlineStr">
        <is>
          <t>Del 20/02/2023</t>
        </is>
      </c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</row>
    <row r="234">
      <c r="A234" s="74" t="inlineStr">
        <is>
          <t>Cierre Caja</t>
        </is>
      </c>
      <c r="B234" s="74" t="inlineStr">
        <is>
          <t>Fecha</t>
        </is>
      </c>
      <c r="C234" s="74" t="inlineStr">
        <is>
          <t>Cajero</t>
        </is>
      </c>
      <c r="D234" s="74" t="inlineStr">
        <is>
          <t>Nro Voucher</t>
        </is>
      </c>
      <c r="E234" s="74" t="inlineStr">
        <is>
          <t>Nro Cuenta</t>
        </is>
      </c>
      <c r="F234" s="74" t="inlineStr">
        <is>
          <t>Tipo Ingreso</t>
        </is>
      </c>
      <c r="G234" s="75" t="n"/>
      <c r="H234" s="76" t="n"/>
      <c r="I234" s="74" t="inlineStr">
        <is>
          <t>TIPO DE INGRESO</t>
        </is>
      </c>
      <c r="J234" s="74" t="inlineStr">
        <is>
          <t>Cobrador</t>
        </is>
      </c>
    </row>
    <row r="235">
      <c r="A235" s="77" t="n"/>
      <c r="B235" s="77" t="n"/>
      <c r="C235" s="77" t="n"/>
      <c r="D235" s="77" t="n"/>
      <c r="E235" s="77" t="n"/>
      <c r="F235" s="4" t="inlineStr">
        <is>
          <t>EFECTIVO</t>
        </is>
      </c>
      <c r="G235" s="4" t="inlineStr">
        <is>
          <t>CHEQUE</t>
        </is>
      </c>
      <c r="H235" s="4" t="inlineStr">
        <is>
          <t>TRANSFERENCIA</t>
        </is>
      </c>
      <c r="I235" s="77" t="n"/>
      <c r="J235" s="77" t="n"/>
    </row>
    <row r="236">
      <c r="A236" s="34" t="inlineStr">
        <is>
          <t>NO HUBO CIERRES DE CAJA DEBIDO A FERIADO NACIONAL POR CARNAVALES</t>
        </is>
      </c>
      <c r="B236" s="39" t="n"/>
      <c r="C236" s="34" t="n"/>
      <c r="D236" s="21" t="n"/>
      <c r="E236" s="8" t="n"/>
      <c r="H236" s="9" t="n"/>
      <c r="I236" s="5" t="n"/>
      <c r="J236" s="8" t="n"/>
    </row>
    <row r="237">
      <c r="A237" s="11" t="inlineStr">
        <is>
          <t>SAP</t>
        </is>
      </c>
      <c r="B237" s="3" t="n"/>
      <c r="C237" s="3" t="n"/>
      <c r="D237" s="7" t="n"/>
      <c r="E237" s="8" t="n"/>
      <c r="G237" s="9" t="n"/>
      <c r="I237" s="10" t="n"/>
      <c r="J237" s="8" t="n"/>
    </row>
    <row r="238">
      <c r="A238" s="13" t="inlineStr">
        <is>
          <t>FECHA</t>
        </is>
      </c>
      <c r="B238" s="13" t="inlineStr">
        <is>
          <t>CIERRE DE CAJA</t>
        </is>
      </c>
      <c r="C238" s="13" t="inlineStr">
        <is>
          <t>IMPORTE</t>
        </is>
      </c>
      <c r="D238" s="7" t="n"/>
      <c r="E238" s="8" t="n"/>
      <c r="G238" s="9" t="n"/>
      <c r="I238" s="10" t="n"/>
      <c r="J238" s="8" t="n"/>
    </row>
    <row r="239"/>
    <row r="240">
      <c r="A240" s="1" t="inlineStr">
        <is>
          <t>Cierre Caja</t>
        </is>
      </c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</row>
    <row r="241">
      <c r="A241" s="3" t="inlineStr">
        <is>
          <t>Del 21/02/2023</t>
        </is>
      </c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</row>
    <row r="242">
      <c r="A242" s="74" t="inlineStr">
        <is>
          <t>Cierre Caja</t>
        </is>
      </c>
      <c r="B242" s="74" t="inlineStr">
        <is>
          <t>Fecha</t>
        </is>
      </c>
      <c r="C242" s="74" t="inlineStr">
        <is>
          <t>Cajero</t>
        </is>
      </c>
      <c r="D242" s="74" t="inlineStr">
        <is>
          <t>Nro Voucher</t>
        </is>
      </c>
      <c r="E242" s="74" t="inlineStr">
        <is>
          <t>Nro Cuenta</t>
        </is>
      </c>
      <c r="F242" s="74" t="inlineStr">
        <is>
          <t>Tipo Ingreso</t>
        </is>
      </c>
      <c r="G242" s="75" t="n"/>
      <c r="H242" s="76" t="n"/>
      <c r="I242" s="74" t="inlineStr">
        <is>
          <t>TIPO DE INGRESO</t>
        </is>
      </c>
      <c r="J242" s="74" t="inlineStr">
        <is>
          <t>Cobrador</t>
        </is>
      </c>
    </row>
    <row r="243">
      <c r="A243" s="77" t="n"/>
      <c r="B243" s="77" t="n"/>
      <c r="C243" s="77" t="n"/>
      <c r="D243" s="77" t="n"/>
      <c r="E243" s="77" t="n"/>
      <c r="F243" s="4" t="inlineStr">
        <is>
          <t>EFECTIVO</t>
        </is>
      </c>
      <c r="G243" s="4" t="inlineStr">
        <is>
          <t>CHEQUE</t>
        </is>
      </c>
      <c r="H243" s="4" t="inlineStr">
        <is>
          <t>TRANSFERENCIA</t>
        </is>
      </c>
      <c r="I243" s="77" t="n"/>
      <c r="J243" s="77" t="n"/>
    </row>
    <row r="244">
      <c r="A244" s="34" t="inlineStr">
        <is>
          <t>NO HUBO CIERRES DE CAJA DEBIDO A FERIADO NACIONAL POR CARNAVALES</t>
        </is>
      </c>
      <c r="B244" s="39" t="n"/>
      <c r="C244" s="34" t="n"/>
      <c r="D244" s="21" t="n"/>
      <c r="E244" s="8" t="n"/>
      <c r="H244" s="9" t="n"/>
      <c r="I244" s="5" t="n"/>
      <c r="J244" s="8" t="n"/>
    </row>
    <row r="245">
      <c r="A245" s="11" t="inlineStr">
        <is>
          <t>SAP</t>
        </is>
      </c>
      <c r="B245" s="3" t="n"/>
      <c r="C245" s="3" t="n"/>
      <c r="D245" s="7" t="n"/>
      <c r="E245" s="8" t="n"/>
      <c r="G245" s="9" t="n"/>
      <c r="I245" s="10" t="n"/>
      <c r="J245" s="8" t="n"/>
    </row>
    <row r="246">
      <c r="A246" s="13" t="inlineStr">
        <is>
          <t>FECHA</t>
        </is>
      </c>
      <c r="B246" s="13" t="inlineStr">
        <is>
          <t>CIERRE DE CAJA</t>
        </is>
      </c>
      <c r="C246" s="13" t="inlineStr">
        <is>
          <t>IMPORTE</t>
        </is>
      </c>
    </row>
    <row r="247"/>
    <row r="248"/>
    <row r="249">
      <c r="A249" s="1" t="inlineStr">
        <is>
          <t>Cierre Caja</t>
        </is>
      </c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</row>
    <row r="250">
      <c r="A250" s="3" t="inlineStr">
        <is>
          <t>Del 22/02/2023</t>
        </is>
      </c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</row>
    <row r="251">
      <c r="A251" s="74" t="inlineStr">
        <is>
          <t>Cierre Caja</t>
        </is>
      </c>
      <c r="B251" s="74" t="inlineStr">
        <is>
          <t>Fecha</t>
        </is>
      </c>
      <c r="C251" s="74" t="inlineStr">
        <is>
          <t>Cajero</t>
        </is>
      </c>
      <c r="D251" s="74" t="inlineStr">
        <is>
          <t>Nro Voucher</t>
        </is>
      </c>
      <c r="E251" s="74" t="inlineStr">
        <is>
          <t>Nro Cuenta</t>
        </is>
      </c>
      <c r="F251" s="74" t="inlineStr">
        <is>
          <t>Tipo Ingreso</t>
        </is>
      </c>
      <c r="G251" s="75" t="n"/>
      <c r="H251" s="76" t="n"/>
      <c r="I251" s="74" t="inlineStr">
        <is>
          <t>TIPO DE INGRESO</t>
        </is>
      </c>
      <c r="J251" s="74" t="inlineStr">
        <is>
          <t>Cobrador</t>
        </is>
      </c>
    </row>
    <row r="252">
      <c r="A252" s="77" t="n"/>
      <c r="B252" s="77" t="n"/>
      <c r="C252" s="77" t="n"/>
      <c r="D252" s="77" t="n"/>
      <c r="E252" s="77" t="n"/>
      <c r="F252" s="4" t="inlineStr">
        <is>
          <t>EFECTIVO</t>
        </is>
      </c>
      <c r="G252" s="4" t="inlineStr">
        <is>
          <t>CHEQUE</t>
        </is>
      </c>
      <c r="H252" s="4" t="inlineStr">
        <is>
          <t>TRANSFERENCIA</t>
        </is>
      </c>
      <c r="I252" s="77" t="n"/>
      <c r="J252" s="77" t="n"/>
    </row>
    <row r="253">
      <c r="A253" s="5" t="inlineStr">
        <is>
          <t>CCAJ-TA43/42/2023</t>
        </is>
      </c>
      <c r="B253" s="6" t="n">
        <v>44979.62704511574</v>
      </c>
      <c r="C253" s="5" t="inlineStr">
        <is>
          <t>723 NELVI JUANITA ROMERO CASTILLO</t>
        </is>
      </c>
      <c r="D253" s="7" t="n">
        <v>3255924</v>
      </c>
      <c r="E253" s="8" t="inlineStr">
        <is>
          <t>BISA-100070081</t>
        </is>
      </c>
      <c r="H253" s="9" t="n">
        <v>50.5</v>
      </c>
      <c r="I253" s="5" t="inlineStr">
        <is>
          <t>DEPÓSITO BANCARIO</t>
        </is>
      </c>
      <c r="J253" s="5" t="inlineStr">
        <is>
          <t>2779 JUAN PABLO CAMACHO QUISPE</t>
        </is>
      </c>
    </row>
    <row r="254">
      <c r="A254" s="5" t="inlineStr">
        <is>
          <t>CCAJ-TA43/42/2023</t>
        </is>
      </c>
      <c r="B254" s="6" t="n">
        <v>44979.62704511574</v>
      </c>
      <c r="C254" s="5" t="inlineStr">
        <is>
          <t>723 NELVI JUANITA ROMERO CASTILLO</t>
        </is>
      </c>
      <c r="D254" s="7" t="n"/>
      <c r="E254" s="8" t="n"/>
      <c r="F254" s="9" t="n">
        <v>21803.7</v>
      </c>
      <c r="I254" s="10" t="inlineStr">
        <is>
          <t>EFECTIVO</t>
        </is>
      </c>
      <c r="J254" s="5" t="inlineStr">
        <is>
          <t>2456 JOEL MOISES RUEDA DELGADO</t>
        </is>
      </c>
    </row>
    <row r="255">
      <c r="A255" s="5" t="inlineStr">
        <is>
          <t>CCAJ-TA43/42/2023</t>
        </is>
      </c>
      <c r="B255" s="6" t="n">
        <v>44979.62704511574</v>
      </c>
      <c r="C255" s="5" t="inlineStr">
        <is>
          <t>723 NELVI JUANITA ROMERO CASTILLO</t>
        </is>
      </c>
      <c r="D255" s="7" t="n"/>
      <c r="E255" s="8" t="n"/>
      <c r="F255" s="9" t="n">
        <v>32075.8</v>
      </c>
      <c r="I255" s="10" t="inlineStr">
        <is>
          <t>EFECTIVO</t>
        </is>
      </c>
      <c r="J255" s="5" t="inlineStr">
        <is>
          <t>2779 JUAN PABLO CAMACHO QUISPE</t>
        </is>
      </c>
    </row>
    <row r="256">
      <c r="A256" s="5" t="inlineStr">
        <is>
          <t>CCAJ-TA43/42/2023</t>
        </is>
      </c>
      <c r="B256" s="6" t="n">
        <v>44979.62704511574</v>
      </c>
      <c r="C256" s="5" t="inlineStr">
        <is>
          <t>723 NELVI JUANITA ROMERO CASTILLO</t>
        </is>
      </c>
      <c r="D256" s="7" t="n"/>
      <c r="E256" s="8" t="n"/>
      <c r="F256" s="9" t="n">
        <v>155.6</v>
      </c>
      <c r="I256" s="10" t="inlineStr">
        <is>
          <t>EFECTIVO</t>
        </is>
      </c>
      <c r="J256" s="8" t="inlineStr">
        <is>
          <t>4648 HUGO PEREDO - T02</t>
        </is>
      </c>
    </row>
    <row r="257">
      <c r="A257" s="11" t="inlineStr">
        <is>
          <t>SAP</t>
        </is>
      </c>
      <c r="B257" s="3" t="n"/>
      <c r="C257" s="3" t="n"/>
      <c r="D257" s="7" t="n"/>
      <c r="E257" s="8" t="n"/>
      <c r="F257" s="31">
        <f>SUM(F253:G256)</f>
        <v/>
      </c>
      <c r="H257" s="9" t="n"/>
      <c r="I257" s="10" t="n"/>
      <c r="J257" s="5" t="n"/>
    </row>
    <row r="258" ht="15.75" customHeight="1">
      <c r="A258" s="13" t="inlineStr">
        <is>
          <t>FECHA</t>
        </is>
      </c>
      <c r="B258" s="13" t="inlineStr">
        <is>
          <t>CIERRE DE CAJA</t>
        </is>
      </c>
      <c r="C258" s="13" t="inlineStr">
        <is>
          <t>IMPORTE</t>
        </is>
      </c>
      <c r="D258" s="49" t="inlineStr">
        <is>
          <t>112825699</t>
        </is>
      </c>
      <c r="E258" s="14" t="inlineStr">
        <is>
          <t>112825905</t>
        </is>
      </c>
      <c r="H258" s="9" t="n"/>
      <c r="I258" s="10" t="n"/>
      <c r="J258" s="5" t="n"/>
    </row>
    <row r="259">
      <c r="D259" s="57" t="inlineStr">
        <is>
          <t>BOOT</t>
        </is>
      </c>
    </row>
    <row r="260"/>
    <row r="261">
      <c r="A261" s="1" t="inlineStr">
        <is>
          <t>Cierre Caja</t>
        </is>
      </c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</row>
    <row r="262">
      <c r="A262" s="3" t="inlineStr">
        <is>
          <t>Del 23/02/2023</t>
        </is>
      </c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</row>
    <row r="263">
      <c r="A263" s="74" t="inlineStr">
        <is>
          <t>Cierre Caja</t>
        </is>
      </c>
      <c r="B263" s="74" t="inlineStr">
        <is>
          <t>Fecha</t>
        </is>
      </c>
      <c r="C263" s="74" t="inlineStr">
        <is>
          <t>Cajero</t>
        </is>
      </c>
      <c r="D263" s="74" t="inlineStr">
        <is>
          <t>Nro Voucher</t>
        </is>
      </c>
      <c r="E263" s="74" t="inlineStr">
        <is>
          <t>Nro Cuenta</t>
        </is>
      </c>
      <c r="F263" s="74" t="inlineStr">
        <is>
          <t>Tipo Ingreso</t>
        </is>
      </c>
      <c r="G263" s="75" t="n"/>
      <c r="H263" s="76" t="n"/>
      <c r="I263" s="74" t="inlineStr">
        <is>
          <t>TIPO DE INGRESO</t>
        </is>
      </c>
      <c r="J263" s="74" t="inlineStr">
        <is>
          <t>Cobrador</t>
        </is>
      </c>
    </row>
    <row r="264">
      <c r="A264" s="77" t="n"/>
      <c r="B264" s="77" t="n"/>
      <c r="C264" s="77" t="n"/>
      <c r="D264" s="77" t="n"/>
      <c r="E264" s="77" t="n"/>
      <c r="F264" s="4" t="inlineStr">
        <is>
          <t>EFECTIVO</t>
        </is>
      </c>
      <c r="G264" s="4" t="inlineStr">
        <is>
          <t>CHEQUE</t>
        </is>
      </c>
      <c r="H264" s="4" t="inlineStr">
        <is>
          <t>TRANSFERENCIA</t>
        </is>
      </c>
      <c r="I264" s="77" t="n"/>
      <c r="J264" s="77" t="n"/>
    </row>
    <row r="265">
      <c r="A265" s="5" t="inlineStr">
        <is>
          <t>CCAJ-TA43/43/2023</t>
        </is>
      </c>
      <c r="B265" s="6" t="n">
        <v>44980.65676893519</v>
      </c>
      <c r="C265" s="5" t="inlineStr">
        <is>
          <t>723 NELVI JUANITA ROMERO CASTILLO</t>
        </is>
      </c>
      <c r="D265" s="7" t="n">
        <v>3564615</v>
      </c>
      <c r="E265" s="8" t="inlineStr">
        <is>
          <t>BISA-100070081</t>
        </is>
      </c>
      <c r="H265" s="9" t="n">
        <v>817.04</v>
      </c>
      <c r="I265" s="5" t="inlineStr">
        <is>
          <t>DEPÓSITO BANCARIO</t>
        </is>
      </c>
      <c r="J265" s="5" t="inlineStr">
        <is>
          <t>2779 JUAN PABLO CAMACHO QUISPE</t>
        </is>
      </c>
    </row>
    <row r="266">
      <c r="A266" s="5" t="inlineStr">
        <is>
          <t>CCAJ-TA43/43/2023</t>
        </is>
      </c>
      <c r="B266" s="6" t="n">
        <v>44980.65676893519</v>
      </c>
      <c r="C266" s="5" t="inlineStr">
        <is>
          <t>723 NELVI JUANITA ROMERO CASTILLO</t>
        </is>
      </c>
      <c r="D266" s="7" t="n">
        <v>23334380</v>
      </c>
      <c r="E266" s="8" t="inlineStr">
        <is>
          <t>BISA-100070081</t>
        </is>
      </c>
      <c r="H266" s="9" t="n">
        <v>5234.14</v>
      </c>
      <c r="I266" s="5" t="inlineStr">
        <is>
          <t>DEPÓSITO BANCARIO</t>
        </is>
      </c>
      <c r="J266" s="8" t="inlineStr">
        <is>
          <t>3094 SHIRLEY HALSEY JALDIN</t>
        </is>
      </c>
    </row>
    <row r="267">
      <c r="A267" s="5" t="inlineStr">
        <is>
          <t>CCAJ-TA43/43/2023</t>
        </is>
      </c>
      <c r="B267" s="6" t="n">
        <v>44980.65676893519</v>
      </c>
      <c r="C267" s="5" t="inlineStr">
        <is>
          <t>723 NELVI JUANITA ROMERO CASTILLO</t>
        </is>
      </c>
      <c r="D267" s="7" t="n"/>
      <c r="E267" s="8" t="n"/>
      <c r="F267" s="9" t="n">
        <v>6110.7</v>
      </c>
      <c r="I267" s="10" t="inlineStr">
        <is>
          <t>EFECTIVO</t>
        </is>
      </c>
      <c r="J267" s="8" t="inlineStr">
        <is>
          <t>2581 EDGAR FLORES MARQUEZ</t>
        </is>
      </c>
    </row>
    <row r="268">
      <c r="A268" s="5" t="inlineStr">
        <is>
          <t>CCAJ-TA43/43/2023</t>
        </is>
      </c>
      <c r="B268" s="6" t="n">
        <v>44980.65676893519</v>
      </c>
      <c r="C268" s="5" t="inlineStr">
        <is>
          <t>723 NELVI JUANITA ROMERO CASTILLO</t>
        </is>
      </c>
      <c r="D268" s="7" t="n"/>
      <c r="E268" s="8" t="n"/>
      <c r="F268" s="9" t="n">
        <v>39552.2</v>
      </c>
      <c r="I268" s="10" t="inlineStr">
        <is>
          <t>EFECTIVO</t>
        </is>
      </c>
      <c r="J268" s="5" t="inlineStr">
        <is>
          <t>2645 ANDRES ESTEBAN SINGURI LLANOS</t>
        </is>
      </c>
    </row>
    <row r="269">
      <c r="A269" s="5" t="inlineStr">
        <is>
          <t>CCAJ-TA43/43/2023</t>
        </is>
      </c>
      <c r="B269" s="6" t="n">
        <v>44980.65676893519</v>
      </c>
      <c r="C269" s="5" t="inlineStr">
        <is>
          <t>723 NELVI JUANITA ROMERO CASTILLO</t>
        </is>
      </c>
      <c r="D269" s="7" t="n"/>
      <c r="E269" s="8" t="n"/>
      <c r="F269" s="9" t="n">
        <v>19203.5</v>
      </c>
      <c r="I269" s="10" t="inlineStr">
        <is>
          <t>EFECTIVO</t>
        </is>
      </c>
      <c r="J269" s="5" t="inlineStr">
        <is>
          <t>2779 JUAN PABLO CAMACHO QUISPE</t>
        </is>
      </c>
    </row>
    <row r="270">
      <c r="A270" s="5" t="inlineStr">
        <is>
          <t>CCAJ-TA43/43/2023</t>
        </is>
      </c>
      <c r="B270" s="6" t="n">
        <v>44980.65676893519</v>
      </c>
      <c r="C270" s="5" t="inlineStr">
        <is>
          <t>723 NELVI JUANITA ROMERO CASTILLO</t>
        </is>
      </c>
      <c r="D270" s="7" t="n"/>
      <c r="E270" s="8" t="n"/>
      <c r="F270" s="9" t="n">
        <v>3568.8</v>
      </c>
      <c r="I270" s="10" t="inlineStr">
        <is>
          <t>EFECTIVO</t>
        </is>
      </c>
      <c r="J270" s="8" t="inlineStr">
        <is>
          <t>4648 HUGO PEREDO - T02</t>
        </is>
      </c>
    </row>
    <row r="271">
      <c r="A271" s="11" t="inlineStr">
        <is>
          <t>SAP</t>
        </is>
      </c>
      <c r="B271" s="3" t="n"/>
      <c r="C271" s="3" t="n"/>
      <c r="D271" s="7" t="n"/>
      <c r="E271" s="8" t="n"/>
      <c r="F271" s="12">
        <f>SUM(F265:G270)</f>
        <v/>
      </c>
      <c r="H271" s="9" t="n"/>
      <c r="I271" s="10" t="n"/>
      <c r="J271" s="8" t="n"/>
    </row>
    <row r="272" ht="15.75" customHeight="1">
      <c r="A272" s="13" t="inlineStr">
        <is>
          <t>FECHA</t>
        </is>
      </c>
      <c r="B272" s="13" t="inlineStr">
        <is>
          <t>CIERRE DE CAJA</t>
        </is>
      </c>
      <c r="C272" s="13" t="inlineStr">
        <is>
          <t>IMPORTE</t>
        </is>
      </c>
      <c r="D272" s="49" t="inlineStr">
        <is>
          <t>112835234</t>
        </is>
      </c>
      <c r="E272" s="14" t="n">
        <v>112835397</v>
      </c>
      <c r="H272" s="9" t="n"/>
      <c r="I272" s="10" t="n"/>
      <c r="J272" s="8" t="n"/>
    </row>
    <row r="273">
      <c r="D273" s="57" t="inlineStr">
        <is>
          <t>BOOT</t>
        </is>
      </c>
    </row>
    <row r="274"/>
    <row r="275">
      <c r="A275" s="1" t="inlineStr">
        <is>
          <t>Cierre Caja</t>
        </is>
      </c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</row>
    <row r="276">
      <c r="A276" s="3" t="inlineStr">
        <is>
          <t>Del 24/02/2023</t>
        </is>
      </c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</row>
    <row r="277">
      <c r="A277" s="74" t="inlineStr">
        <is>
          <t>Cierre Caja</t>
        </is>
      </c>
      <c r="B277" s="74" t="inlineStr">
        <is>
          <t>Fecha</t>
        </is>
      </c>
      <c r="C277" s="74" t="inlineStr">
        <is>
          <t>Cajero</t>
        </is>
      </c>
      <c r="D277" s="74" t="inlineStr">
        <is>
          <t>Nro Voucher</t>
        </is>
      </c>
      <c r="E277" s="74" t="inlineStr">
        <is>
          <t>Nro Cuenta</t>
        </is>
      </c>
      <c r="F277" s="74" t="inlineStr">
        <is>
          <t>Tipo Ingreso</t>
        </is>
      </c>
      <c r="G277" s="75" t="n"/>
      <c r="H277" s="76" t="n"/>
      <c r="I277" s="74" t="inlineStr">
        <is>
          <t>TIPO DE INGRESO</t>
        </is>
      </c>
      <c r="J277" s="74" t="inlineStr">
        <is>
          <t>Cobrador</t>
        </is>
      </c>
    </row>
    <row r="278">
      <c r="A278" s="77" t="n"/>
      <c r="B278" s="77" t="n"/>
      <c r="C278" s="77" t="n"/>
      <c r="D278" s="77" t="n"/>
      <c r="E278" s="77" t="n"/>
      <c r="F278" s="4" t="inlineStr">
        <is>
          <t>EFECTIVO</t>
        </is>
      </c>
      <c r="G278" s="4" t="inlineStr">
        <is>
          <t>CHEQUE</t>
        </is>
      </c>
      <c r="H278" s="4" t="inlineStr">
        <is>
          <t>TRANSFERENCIA</t>
        </is>
      </c>
      <c r="I278" s="77" t="n"/>
      <c r="J278" s="77" t="n"/>
    </row>
    <row r="279">
      <c r="A279" s="5" t="inlineStr">
        <is>
          <t>CCAJ-TA43/44/2023</t>
        </is>
      </c>
      <c r="B279" s="6" t="n">
        <v>44981.62666337963</v>
      </c>
      <c r="C279" s="5" t="inlineStr">
        <is>
          <t>723 NELVI JUANITA ROMERO CASTILLO</t>
        </is>
      </c>
      <c r="D279" s="7" t="n">
        <v>3337715</v>
      </c>
      <c r="E279" s="8" t="inlineStr">
        <is>
          <t>BISA-100070081</t>
        </is>
      </c>
      <c r="H279" s="9" t="n">
        <v>3386.88</v>
      </c>
      <c r="I279" s="5" t="inlineStr">
        <is>
          <t>DEPÓSITO BANCARIO</t>
        </is>
      </c>
      <c r="J279" s="5" t="inlineStr">
        <is>
          <t>2779 JUAN PABLO CAMACHO QUISPE</t>
        </is>
      </c>
    </row>
    <row r="280">
      <c r="A280" s="5" t="inlineStr">
        <is>
          <t>CCAJ-TA43/44/2023</t>
        </is>
      </c>
      <c r="B280" s="6" t="n">
        <v>44981.62666337963</v>
      </c>
      <c r="C280" s="5" t="inlineStr">
        <is>
          <t>723 NELVI JUANITA ROMERO CASTILLO</t>
        </is>
      </c>
      <c r="D280" s="7" t="n">
        <v>63293620</v>
      </c>
      <c r="E280" s="8" t="inlineStr">
        <is>
          <t>BISA-100070081</t>
        </is>
      </c>
      <c r="H280" s="9" t="n">
        <v>1270.8</v>
      </c>
      <c r="I280" s="5" t="inlineStr">
        <is>
          <t>DEPÓSITO BANCARIO</t>
        </is>
      </c>
      <c r="J280" s="8" t="inlineStr">
        <is>
          <t>2581 EDGAR FLORES MARQUEZ</t>
        </is>
      </c>
    </row>
    <row r="281">
      <c r="A281" s="5" t="inlineStr">
        <is>
          <t>CCAJ-TA43/44/2023</t>
        </is>
      </c>
      <c r="B281" s="6" t="n">
        <v>44981.62666337963</v>
      </c>
      <c r="C281" s="5" t="inlineStr">
        <is>
          <t>723 NELVI JUANITA ROMERO CASTILLO</t>
        </is>
      </c>
      <c r="D281" s="7" t="n"/>
      <c r="E281" s="8" t="n"/>
      <c r="F281" s="9" t="n">
        <v>27953.9</v>
      </c>
      <c r="I281" s="10" t="inlineStr">
        <is>
          <t>EFECTIVO</t>
        </is>
      </c>
      <c r="J281" s="5" t="inlineStr">
        <is>
          <t>2456 JOEL MOISES RUEDA DELGADO</t>
        </is>
      </c>
    </row>
    <row r="282">
      <c r="A282" s="5" t="inlineStr">
        <is>
          <t>CCAJ-TA43/44/2023</t>
        </is>
      </c>
      <c r="B282" s="6" t="n">
        <v>44981.62666337963</v>
      </c>
      <c r="C282" s="5" t="inlineStr">
        <is>
          <t>723 NELVI JUANITA ROMERO CASTILLO</t>
        </is>
      </c>
      <c r="D282" s="7" t="n"/>
      <c r="E282" s="8" t="n"/>
      <c r="F282" s="9" t="n">
        <v>7365.8</v>
      </c>
      <c r="I282" s="10" t="inlineStr">
        <is>
          <t>EFECTIVO</t>
        </is>
      </c>
      <c r="J282" s="8" t="inlineStr">
        <is>
          <t>2581 EDGAR FLORES MARQUEZ</t>
        </is>
      </c>
    </row>
    <row r="283">
      <c r="A283" s="5" t="inlineStr">
        <is>
          <t>CCAJ-TA43/44/2023</t>
        </is>
      </c>
      <c r="B283" s="6" t="n">
        <v>44981.62666337963</v>
      </c>
      <c r="C283" s="5" t="inlineStr">
        <is>
          <t>723 NELVI JUANITA ROMERO CASTILLO</t>
        </is>
      </c>
      <c r="D283" s="7" t="n"/>
      <c r="E283" s="8" t="n"/>
      <c r="F283" s="9" t="n">
        <v>43308.9</v>
      </c>
      <c r="I283" s="10" t="inlineStr">
        <is>
          <t>EFECTIVO</t>
        </is>
      </c>
      <c r="J283" s="5" t="inlineStr">
        <is>
          <t>2645 ANDRES ESTEBAN SINGURI LLANOS</t>
        </is>
      </c>
    </row>
    <row r="284">
      <c r="A284" s="5" t="inlineStr">
        <is>
          <t>CCAJ-TA43/44/2023</t>
        </is>
      </c>
      <c r="B284" s="6" t="n">
        <v>44981.62666337963</v>
      </c>
      <c r="C284" s="5" t="inlineStr">
        <is>
          <t>723 NELVI JUANITA ROMERO CASTILLO</t>
        </is>
      </c>
      <c r="D284" s="7" t="n"/>
      <c r="E284" s="8" t="n"/>
      <c r="F284" s="9" t="n">
        <v>25738.3</v>
      </c>
      <c r="I284" s="10" t="inlineStr">
        <is>
          <t>EFECTIVO</t>
        </is>
      </c>
      <c r="J284" s="5" t="inlineStr">
        <is>
          <t>2779 JUAN PABLO CAMACHO QUISPE</t>
        </is>
      </c>
    </row>
    <row r="285">
      <c r="A285" s="11" t="inlineStr">
        <is>
          <t>SAP</t>
        </is>
      </c>
      <c r="B285" s="3" t="n"/>
      <c r="C285" s="3" t="n"/>
      <c r="D285" s="7" t="n"/>
      <c r="E285" s="8" t="n"/>
      <c r="F285" s="31">
        <f>SUM(F279:G284)</f>
        <v/>
      </c>
      <c r="H285" s="9" t="n"/>
      <c r="I285" s="10" t="n"/>
      <c r="J285" s="8" t="n"/>
    </row>
    <row r="286" ht="15.75" customHeight="1">
      <c r="A286" s="13" t="inlineStr">
        <is>
          <t>FECHA</t>
        </is>
      </c>
      <c r="B286" s="13" t="inlineStr">
        <is>
          <t>CIERRE DE CAJA</t>
        </is>
      </c>
      <c r="C286" s="13" t="inlineStr">
        <is>
          <t>IMPORTE</t>
        </is>
      </c>
      <c r="D286" s="49" t="inlineStr">
        <is>
          <t>112835233</t>
        </is>
      </c>
      <c r="E286" s="14" t="n">
        <v>112835399</v>
      </c>
      <c r="H286" s="9" t="n"/>
      <c r="I286" s="10" t="n"/>
      <c r="J286" s="8" t="n"/>
    </row>
    <row r="287">
      <c r="A287" s="5" t="n"/>
      <c r="B287" s="6" t="n"/>
      <c r="C287" s="5" t="n"/>
      <c r="D287" s="57" t="inlineStr">
        <is>
          <t>BOOT</t>
        </is>
      </c>
      <c r="H287" s="9" t="n"/>
      <c r="I287" s="10" t="n"/>
      <c r="J287" s="8" t="n"/>
    </row>
    <row r="288">
      <c r="A288" s="5" t="n"/>
      <c r="B288" s="6" t="n"/>
      <c r="C288" s="5" t="n"/>
      <c r="D288" s="7" t="n"/>
      <c r="E288" s="8" t="n"/>
      <c r="H288" s="9" t="n"/>
      <c r="I288" s="10" t="n"/>
      <c r="J288" s="8" t="n"/>
    </row>
    <row r="289">
      <c r="A289" s="1" t="inlineStr">
        <is>
          <t>Cierre Caja</t>
        </is>
      </c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</row>
    <row r="290">
      <c r="A290" s="3" t="inlineStr">
        <is>
          <t>Del 25/02/2023</t>
        </is>
      </c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</row>
    <row r="291">
      <c r="A291" s="74" t="inlineStr">
        <is>
          <t>Cierre Caja</t>
        </is>
      </c>
      <c r="B291" s="74" t="inlineStr">
        <is>
          <t>Fecha</t>
        </is>
      </c>
      <c r="C291" s="74" t="inlineStr">
        <is>
          <t>Cajero</t>
        </is>
      </c>
      <c r="D291" s="74" t="inlineStr">
        <is>
          <t>Nro Voucher</t>
        </is>
      </c>
      <c r="E291" s="74" t="inlineStr">
        <is>
          <t>Nro Cuenta</t>
        </is>
      </c>
      <c r="F291" s="74" t="inlineStr">
        <is>
          <t>Tipo Ingreso</t>
        </is>
      </c>
      <c r="G291" s="75" t="n"/>
      <c r="H291" s="76" t="n"/>
      <c r="I291" s="74" t="inlineStr">
        <is>
          <t>TIPO DE INGRESO</t>
        </is>
      </c>
      <c r="J291" s="74" t="inlineStr">
        <is>
          <t>Cobrador</t>
        </is>
      </c>
    </row>
    <row r="292">
      <c r="A292" s="77" t="n"/>
      <c r="B292" s="77" t="n"/>
      <c r="C292" s="77" t="n"/>
      <c r="D292" s="77" t="n"/>
      <c r="E292" s="77" t="n"/>
      <c r="F292" s="4" t="inlineStr">
        <is>
          <t>EFECTIVO</t>
        </is>
      </c>
      <c r="G292" s="4" t="inlineStr">
        <is>
          <t>CHEQUE</t>
        </is>
      </c>
      <c r="H292" s="4" t="inlineStr">
        <is>
          <t>TRANSFERENCIA</t>
        </is>
      </c>
      <c r="I292" s="77" t="n"/>
      <c r="J292" s="77" t="n"/>
    </row>
    <row r="293">
      <c r="A293" s="5" t="inlineStr">
        <is>
          <t>CCAJ-TA43/45/2023</t>
        </is>
      </c>
      <c r="B293" s="6" t="n">
        <v>44982.65054853009</v>
      </c>
      <c r="C293" s="5" t="inlineStr">
        <is>
          <t>723 NELVI JUANITA ROMERO CASTILLO</t>
        </is>
      </c>
      <c r="D293" s="7" t="n">
        <v>10751034</v>
      </c>
      <c r="E293" s="8" t="inlineStr">
        <is>
          <t>BISA-100070081</t>
        </is>
      </c>
      <c r="H293" s="9" t="n">
        <v>1500.87</v>
      </c>
      <c r="I293" s="5" t="inlineStr">
        <is>
          <t>DEPÓSITO BANCARIO</t>
        </is>
      </c>
      <c r="J293" s="8" t="inlineStr">
        <is>
          <t>3094 SHIRLEY HALSEY JALDIN</t>
        </is>
      </c>
    </row>
    <row r="294">
      <c r="A294" s="5" t="inlineStr">
        <is>
          <t>CCAJ-TA43/45/2023</t>
        </is>
      </c>
      <c r="B294" s="6" t="n">
        <v>44982.65054853009</v>
      </c>
      <c r="C294" s="5" t="inlineStr">
        <is>
          <t>723 NELVI JUANITA ROMERO CASTILLO</t>
        </is>
      </c>
      <c r="D294" s="7" t="n">
        <v>3137700958</v>
      </c>
      <c r="E294" s="5" t="inlineStr">
        <is>
          <t>BANCO UNION-10000020161539</t>
        </is>
      </c>
      <c r="H294" s="9" t="n">
        <v>9173.200000000001</v>
      </c>
      <c r="I294" s="5" t="inlineStr">
        <is>
          <t>DEPÓSITO BANCARIO</t>
        </is>
      </c>
      <c r="J294" s="5" t="inlineStr">
        <is>
          <t>2645 ANDRES ESTEBAN SINGURI LLANOS</t>
        </is>
      </c>
    </row>
    <row r="295">
      <c r="A295" s="5" t="inlineStr">
        <is>
          <t>CCAJ-TA43/45/2023</t>
        </is>
      </c>
      <c r="B295" s="6" t="n">
        <v>44982.65054853009</v>
      </c>
      <c r="C295" s="5" t="inlineStr">
        <is>
          <t>723 NELVI JUANITA ROMERO CASTILLO</t>
        </is>
      </c>
      <c r="D295" s="7" t="n">
        <v>3568029</v>
      </c>
      <c r="E295" s="8" t="inlineStr">
        <is>
          <t>BISA-100070081</t>
        </is>
      </c>
      <c r="H295" s="9" t="n">
        <v>255.43</v>
      </c>
      <c r="I295" s="5" t="inlineStr">
        <is>
          <t>DEPÓSITO BANCARIO</t>
        </is>
      </c>
      <c r="J295" s="5" t="inlineStr">
        <is>
          <t>2456 JOEL MOISES RUEDA DELGADO</t>
        </is>
      </c>
    </row>
    <row r="296">
      <c r="A296" s="5" t="inlineStr">
        <is>
          <t>CCAJ-TA43/45/2023</t>
        </is>
      </c>
      <c r="B296" s="6" t="n">
        <v>44982.65054853009</v>
      </c>
      <c r="C296" s="5" t="inlineStr">
        <is>
          <t>723 NELVI JUANITA ROMERO CASTILLO</t>
        </is>
      </c>
      <c r="D296" s="7" t="n">
        <v>3294923</v>
      </c>
      <c r="E296" s="8" t="inlineStr">
        <is>
          <t>BISA-100070081</t>
        </is>
      </c>
      <c r="H296" s="9" t="n">
        <v>811.0700000000001</v>
      </c>
      <c r="I296" s="5" t="inlineStr">
        <is>
          <t>DEPÓSITO BANCARIO</t>
        </is>
      </c>
      <c r="J296" s="5" t="inlineStr">
        <is>
          <t>2456 JOEL MOISES RUEDA DELGADO</t>
        </is>
      </c>
    </row>
    <row r="297">
      <c r="A297" s="5" t="inlineStr">
        <is>
          <t>CCAJ-TA43/45/2023</t>
        </is>
      </c>
      <c r="B297" s="6" t="n">
        <v>44982.65054853009</v>
      </c>
      <c r="C297" s="5" t="inlineStr">
        <is>
          <t>723 NELVI JUANITA ROMERO CASTILLO</t>
        </is>
      </c>
      <c r="D297" s="7" t="n">
        <v>3355793</v>
      </c>
      <c r="E297" s="8" t="inlineStr">
        <is>
          <t>BISA-100070081</t>
        </is>
      </c>
      <c r="H297" s="9" t="n">
        <v>508.21</v>
      </c>
      <c r="I297" s="5" t="inlineStr">
        <is>
          <t>DEPÓSITO BANCARIO</t>
        </is>
      </c>
      <c r="J297" s="5" t="inlineStr">
        <is>
          <t>2456 JOEL MOISES RUEDA DELGADO</t>
        </is>
      </c>
    </row>
    <row r="298">
      <c r="A298" s="5" t="inlineStr">
        <is>
          <t>CCAJ-TA43/45/2023</t>
        </is>
      </c>
      <c r="B298" s="6" t="n">
        <v>44982.65054853009</v>
      </c>
      <c r="C298" s="5" t="inlineStr">
        <is>
          <t>723 NELVI JUANITA ROMERO CASTILLO</t>
        </is>
      </c>
      <c r="D298" s="7" t="n">
        <v>10752059</v>
      </c>
      <c r="E298" s="8" t="inlineStr">
        <is>
          <t>BISA-100070081</t>
        </is>
      </c>
      <c r="H298" s="9" t="n">
        <v>2069.09</v>
      </c>
      <c r="I298" s="5" t="inlineStr">
        <is>
          <t>DEPÓSITO BANCARIO</t>
        </is>
      </c>
      <c r="J298" s="8" t="inlineStr">
        <is>
          <t>2581 EDGAR FLORES MARQUEZ</t>
        </is>
      </c>
    </row>
    <row r="299">
      <c r="A299" s="5" t="inlineStr">
        <is>
          <t>CCAJ-TA43/45/2023</t>
        </is>
      </c>
      <c r="B299" s="6" t="n">
        <v>44982.65054853009</v>
      </c>
      <c r="C299" s="5" t="inlineStr">
        <is>
          <t>723 NELVI JUANITA ROMERO CASTILLO</t>
        </is>
      </c>
      <c r="D299" s="7" t="n"/>
      <c r="E299" s="8" t="n"/>
      <c r="F299" s="9" t="n">
        <v>36127.6</v>
      </c>
      <c r="I299" s="10" t="inlineStr">
        <is>
          <t>EFECTIVO</t>
        </is>
      </c>
      <c r="J299" s="5" t="inlineStr">
        <is>
          <t>2456 JOEL MOISES RUEDA DELGADO</t>
        </is>
      </c>
    </row>
    <row r="300">
      <c r="A300" s="5" t="inlineStr">
        <is>
          <t>CCAJ-TA43/45/2023</t>
        </is>
      </c>
      <c r="B300" s="6" t="n">
        <v>44982.65054853009</v>
      </c>
      <c r="C300" s="5" t="inlineStr">
        <is>
          <t>723 NELVI JUANITA ROMERO CASTILLO</t>
        </is>
      </c>
      <c r="D300" s="7" t="n"/>
      <c r="E300" s="8" t="n"/>
      <c r="F300" s="9" t="n">
        <v>17720.1</v>
      </c>
      <c r="I300" s="10" t="inlineStr">
        <is>
          <t>EFECTIVO</t>
        </is>
      </c>
      <c r="J300" s="8" t="inlineStr">
        <is>
          <t>2581 EDGAR FLORES MARQUEZ</t>
        </is>
      </c>
    </row>
    <row r="301">
      <c r="A301" s="5" t="inlineStr">
        <is>
          <t>CCAJ-TA43/45/2023</t>
        </is>
      </c>
      <c r="B301" s="6" t="n">
        <v>44982.65054853009</v>
      </c>
      <c r="C301" s="5" t="inlineStr">
        <is>
          <t>723 NELVI JUANITA ROMERO CASTILLO</t>
        </is>
      </c>
      <c r="D301" s="7" t="n"/>
      <c r="E301" s="8" t="n"/>
      <c r="F301" s="9" t="n">
        <v>128473.4</v>
      </c>
      <c r="I301" s="10" t="inlineStr">
        <is>
          <t>EFECTIVO</t>
        </is>
      </c>
      <c r="J301" s="5" t="inlineStr">
        <is>
          <t>2645 ANDRES ESTEBAN SINGURI LLANOS</t>
        </is>
      </c>
    </row>
    <row r="302">
      <c r="A302" s="5" t="inlineStr">
        <is>
          <t>CCAJ-TA43/45/2023</t>
        </is>
      </c>
      <c r="B302" s="6" t="n">
        <v>44982.65054853009</v>
      </c>
      <c r="C302" s="5" t="inlineStr">
        <is>
          <t>723 NELVI JUANITA ROMERO CASTILLO</t>
        </is>
      </c>
      <c r="D302" s="7" t="n"/>
      <c r="E302" s="8" t="n"/>
      <c r="F302" s="9" t="n">
        <v>14223.2</v>
      </c>
      <c r="I302" s="10" t="inlineStr">
        <is>
          <t>EFECTIVO</t>
        </is>
      </c>
      <c r="J302" s="8" t="inlineStr">
        <is>
          <t>4648 HUGO PEREDO - T02</t>
        </is>
      </c>
    </row>
    <row r="303">
      <c r="A303" s="11" t="inlineStr">
        <is>
          <t>SAP</t>
        </is>
      </c>
      <c r="B303" s="3" t="n"/>
      <c r="C303" s="3" t="n"/>
      <c r="D303" s="7" t="n"/>
      <c r="E303" s="8" t="n"/>
      <c r="F303" s="31">
        <f>SUM(F293:G302)</f>
        <v/>
      </c>
      <c r="H303" s="9" t="n"/>
      <c r="I303" s="10" t="n"/>
      <c r="J303" s="8" t="n"/>
    </row>
    <row r="304" ht="15.75" customHeight="1">
      <c r="A304" s="13" t="inlineStr">
        <is>
          <t>FECHA</t>
        </is>
      </c>
      <c r="B304" s="13" t="inlineStr">
        <is>
          <t>CIERRE DE CAJA</t>
        </is>
      </c>
      <c r="C304" s="13" t="inlineStr">
        <is>
          <t>IMPORTE</t>
        </is>
      </c>
      <c r="D304" s="49" t="inlineStr">
        <is>
          <t>112835232</t>
        </is>
      </c>
      <c r="E304" s="14" t="n">
        <v>112835400</v>
      </c>
      <c r="H304" s="9" t="n"/>
      <c r="I304" s="10" t="n"/>
      <c r="J304" s="8" t="n"/>
    </row>
    <row r="305">
      <c r="A305" s="5" t="n"/>
      <c r="B305" s="6" t="n"/>
      <c r="C305" s="5" t="n"/>
      <c r="D305" s="57" t="inlineStr">
        <is>
          <t>BOOT</t>
        </is>
      </c>
      <c r="H305" s="9" t="n"/>
      <c r="I305" s="10" t="n"/>
      <c r="J305" s="8" t="n"/>
    </row>
    <row r="306"/>
    <row r="307">
      <c r="A307" s="1" t="inlineStr">
        <is>
          <t>Cierre Caja</t>
        </is>
      </c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</row>
    <row r="308">
      <c r="A308" s="3" t="inlineStr">
        <is>
          <t>Del 27/02/2023</t>
        </is>
      </c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</row>
    <row r="309">
      <c r="A309" s="74" t="inlineStr">
        <is>
          <t>Cierre Caja</t>
        </is>
      </c>
      <c r="B309" s="74" t="inlineStr">
        <is>
          <t>Fecha</t>
        </is>
      </c>
      <c r="C309" s="74" t="inlineStr">
        <is>
          <t>Cajero</t>
        </is>
      </c>
      <c r="D309" s="74" t="inlineStr">
        <is>
          <t>Nro Voucher</t>
        </is>
      </c>
      <c r="E309" s="74" t="inlineStr">
        <is>
          <t>Nro Cuenta</t>
        </is>
      </c>
      <c r="F309" s="74" t="inlineStr">
        <is>
          <t>Tipo Ingreso</t>
        </is>
      </c>
      <c r="G309" s="75" t="n"/>
      <c r="H309" s="76" t="n"/>
      <c r="I309" s="74" t="inlineStr">
        <is>
          <t>TIPO DE INGRESO</t>
        </is>
      </c>
      <c r="J309" s="74" t="inlineStr">
        <is>
          <t>Cobrador</t>
        </is>
      </c>
    </row>
    <row r="310">
      <c r="A310" s="77" t="n"/>
      <c r="B310" s="77" t="n"/>
      <c r="C310" s="77" t="n"/>
      <c r="D310" s="77" t="n"/>
      <c r="E310" s="77" t="n"/>
      <c r="F310" s="4" t="inlineStr">
        <is>
          <t>EFECTIVO</t>
        </is>
      </c>
      <c r="G310" s="4" t="inlineStr">
        <is>
          <t>CHEQUE</t>
        </is>
      </c>
      <c r="H310" s="4" t="inlineStr">
        <is>
          <t>TRANSFERENCIA</t>
        </is>
      </c>
      <c r="I310" s="77" t="n"/>
      <c r="J310" s="77" t="n"/>
    </row>
    <row r="311">
      <c r="A311" s="5" t="inlineStr">
        <is>
          <t>CCAJ-TA43/46/2023</t>
        </is>
      </c>
      <c r="B311" s="6" t="n">
        <v>44984.63044311343</v>
      </c>
      <c r="C311" s="5" t="inlineStr">
        <is>
          <t>723 NELVI JUANITA ROMERO CASTILLO</t>
        </is>
      </c>
      <c r="D311" s="7" t="n">
        <v>3264630</v>
      </c>
      <c r="E311" s="8" t="inlineStr">
        <is>
          <t>BISA-100070081</t>
        </is>
      </c>
      <c r="H311" s="9" t="n">
        <v>1500</v>
      </c>
      <c r="I311" s="5" t="inlineStr">
        <is>
          <t>DEPÓSITO BANCARIO</t>
        </is>
      </c>
      <c r="J311" s="5" t="inlineStr">
        <is>
          <t>2779 JUAN PABLO CAMACHO QUISPE</t>
        </is>
      </c>
    </row>
    <row r="312">
      <c r="A312" s="5" t="inlineStr">
        <is>
          <t>CCAJ-TA43/46/2023</t>
        </is>
      </c>
      <c r="B312" s="6" t="n">
        <v>44984.63044311343</v>
      </c>
      <c r="C312" s="5" t="inlineStr">
        <is>
          <t>723 NELVI JUANITA ROMERO CASTILLO</t>
        </is>
      </c>
      <c r="D312" s="7" t="n">
        <v>3266148</v>
      </c>
      <c r="E312" s="8" t="inlineStr">
        <is>
          <t>BISA-100070081</t>
        </is>
      </c>
      <c r="H312" s="9" t="n">
        <v>462.8</v>
      </c>
      <c r="I312" s="5" t="inlineStr">
        <is>
          <t>DEPÓSITO BANCARIO</t>
        </is>
      </c>
      <c r="J312" s="5" t="inlineStr">
        <is>
          <t>2456 JOEL MOISES RUEDA DELGADO</t>
        </is>
      </c>
    </row>
    <row r="313">
      <c r="A313" s="5" t="inlineStr">
        <is>
          <t>CCAJ-TA43/46/2023</t>
        </is>
      </c>
      <c r="B313" s="6" t="n">
        <v>44984.63044311343</v>
      </c>
      <c r="C313" s="5" t="inlineStr">
        <is>
          <t>723 NELVI JUANITA ROMERO CASTILLO</t>
        </is>
      </c>
      <c r="D313" s="7" t="n"/>
      <c r="E313" s="8" t="n"/>
      <c r="F313" s="9" t="n">
        <v>28956.5</v>
      </c>
      <c r="I313" s="10" t="inlineStr">
        <is>
          <t>EFECTIVO</t>
        </is>
      </c>
      <c r="J313" s="5" t="inlineStr">
        <is>
          <t>2456 JOEL MOISES RUEDA DELGADO</t>
        </is>
      </c>
    </row>
    <row r="314">
      <c r="A314" s="5" t="inlineStr">
        <is>
          <t>CCAJ-TA43/46/2023</t>
        </is>
      </c>
      <c r="B314" s="6" t="n">
        <v>44984.63044311343</v>
      </c>
      <c r="C314" s="5" t="inlineStr">
        <is>
          <t>723 NELVI JUANITA ROMERO CASTILLO</t>
        </is>
      </c>
      <c r="D314" s="7" t="n"/>
      <c r="E314" s="8" t="n"/>
      <c r="F314" s="9" t="n">
        <v>20596.3</v>
      </c>
      <c r="I314" s="10" t="inlineStr">
        <is>
          <t>EFECTIVO</t>
        </is>
      </c>
      <c r="J314" s="5" t="inlineStr">
        <is>
          <t>2779 JUAN PABLO CAMACHO QUISPE</t>
        </is>
      </c>
    </row>
    <row r="315">
      <c r="A315" s="5" t="inlineStr">
        <is>
          <t>CCAJ-TA43/46/2023</t>
        </is>
      </c>
      <c r="B315" s="6" t="n">
        <v>44984.63044311343</v>
      </c>
      <c r="C315" s="5" t="inlineStr">
        <is>
          <t>723 NELVI JUANITA ROMERO CASTILLO</t>
        </is>
      </c>
      <c r="D315" s="7" t="n"/>
      <c r="E315" s="8" t="n"/>
      <c r="F315" s="9" t="n">
        <v>7756</v>
      </c>
      <c r="I315" s="10" t="inlineStr">
        <is>
          <t>EFECTIVO</t>
        </is>
      </c>
      <c r="J315" s="8" t="inlineStr">
        <is>
          <t>4648 HUGO PEREDO - T02</t>
        </is>
      </c>
    </row>
    <row r="316">
      <c r="A316" s="11" t="inlineStr">
        <is>
          <t>SAP</t>
        </is>
      </c>
      <c r="B316" s="3" t="n"/>
      <c r="C316" s="3" t="n"/>
      <c r="D316" s="7" t="n"/>
      <c r="E316" s="8" t="n"/>
      <c r="F316" s="12">
        <f>SUM(F311:G315)</f>
        <v/>
      </c>
      <c r="H316" s="9" t="n"/>
      <c r="I316" s="10" t="n"/>
      <c r="J316" s="8" t="n"/>
    </row>
    <row r="317">
      <c r="A317" s="13" t="inlineStr">
        <is>
          <t>FECHA</t>
        </is>
      </c>
      <c r="B317" s="13" t="inlineStr">
        <is>
          <t>CIERRE DE CAJA</t>
        </is>
      </c>
      <c r="C317" s="13" t="inlineStr">
        <is>
          <t>IMPORTE</t>
        </is>
      </c>
      <c r="D317" s="7" t="n"/>
      <c r="E317" s="8" t="n"/>
      <c r="H317" s="9" t="n"/>
      <c r="I317" s="10" t="n"/>
      <c r="J317" s="8" t="n"/>
    </row>
  </sheetData>
  <mergeCells count="184">
    <mergeCell ref="A309:A310"/>
    <mergeCell ref="B309:B310"/>
    <mergeCell ref="C309:C310"/>
    <mergeCell ref="D309:D310"/>
    <mergeCell ref="E309:E310"/>
    <mergeCell ref="F309:H309"/>
    <mergeCell ref="I309:I310"/>
    <mergeCell ref="J309:J310"/>
    <mergeCell ref="I277:I278"/>
    <mergeCell ref="J277:J278"/>
    <mergeCell ref="A291:A292"/>
    <mergeCell ref="B291:B292"/>
    <mergeCell ref="C291:C292"/>
    <mergeCell ref="D291:D292"/>
    <mergeCell ref="E291:E292"/>
    <mergeCell ref="F291:H291"/>
    <mergeCell ref="I291:I292"/>
    <mergeCell ref="J291:J292"/>
    <mergeCell ref="A277:A278"/>
    <mergeCell ref="B277:B278"/>
    <mergeCell ref="C277:C278"/>
    <mergeCell ref="D277:D278"/>
    <mergeCell ref="E277:E278"/>
    <mergeCell ref="F277:H277"/>
    <mergeCell ref="I209:I210"/>
    <mergeCell ref="J209:J210"/>
    <mergeCell ref="A209:A210"/>
    <mergeCell ref="B209:B210"/>
    <mergeCell ref="C209:C210"/>
    <mergeCell ref="D209:D210"/>
    <mergeCell ref="E209:E210"/>
    <mergeCell ref="F209:H209"/>
    <mergeCell ref="A191:A192"/>
    <mergeCell ref="B191:B192"/>
    <mergeCell ref="C191:C192"/>
    <mergeCell ref="D191:D192"/>
    <mergeCell ref="E191:E192"/>
    <mergeCell ref="F191:H191"/>
    <mergeCell ref="I191:I192"/>
    <mergeCell ref="J191:J192"/>
    <mergeCell ref="I145:I146"/>
    <mergeCell ref="J145:J146"/>
    <mergeCell ref="A145:A146"/>
    <mergeCell ref="B145:B146"/>
    <mergeCell ref="C145:C146"/>
    <mergeCell ref="D145:D146"/>
    <mergeCell ref="E145:E146"/>
    <mergeCell ref="F145:H145"/>
    <mergeCell ref="A175:A176"/>
    <mergeCell ref="B175:B176"/>
    <mergeCell ref="C175:C176"/>
    <mergeCell ref="D175:D176"/>
    <mergeCell ref="E175:E176"/>
    <mergeCell ref="F175:H175"/>
    <mergeCell ref="I175:I176"/>
    <mergeCell ref="J175:J176"/>
    <mergeCell ref="A32:A33"/>
    <mergeCell ref="B32:B33"/>
    <mergeCell ref="C32:C33"/>
    <mergeCell ref="D32:D33"/>
    <mergeCell ref="E32:E33"/>
    <mergeCell ref="F32:H32"/>
    <mergeCell ref="I32:I33"/>
    <mergeCell ref="J32:J33"/>
    <mergeCell ref="I135:I136"/>
    <mergeCell ref="J135:J136"/>
    <mergeCell ref="A135:A136"/>
    <mergeCell ref="B135:B136"/>
    <mergeCell ref="C135:C136"/>
    <mergeCell ref="D135:D136"/>
    <mergeCell ref="E135:E136"/>
    <mergeCell ref="F135:H135"/>
    <mergeCell ref="A56:A57"/>
    <mergeCell ref="B56:B57"/>
    <mergeCell ref="C56:C57"/>
    <mergeCell ref="D56:D57"/>
    <mergeCell ref="E56:E57"/>
    <mergeCell ref="F56:H56"/>
    <mergeCell ref="I56:I57"/>
    <mergeCell ref="J56:J57"/>
    <mergeCell ref="I3:I4"/>
    <mergeCell ref="J3:J4"/>
    <mergeCell ref="A3:A4"/>
    <mergeCell ref="B3:B4"/>
    <mergeCell ref="C3:C4"/>
    <mergeCell ref="D3:D4"/>
    <mergeCell ref="E3:E4"/>
    <mergeCell ref="F3:H3"/>
    <mergeCell ref="I42:I43"/>
    <mergeCell ref="J42:J43"/>
    <mergeCell ref="A42:A43"/>
    <mergeCell ref="B42:B43"/>
    <mergeCell ref="C42:C43"/>
    <mergeCell ref="D42:D43"/>
    <mergeCell ref="E42:E43"/>
    <mergeCell ref="F42:H42"/>
    <mergeCell ref="C15:C16"/>
    <mergeCell ref="D15:D16"/>
    <mergeCell ref="E15:E16"/>
    <mergeCell ref="F15:H15"/>
    <mergeCell ref="I15:I16"/>
    <mergeCell ref="J15:J16"/>
    <mergeCell ref="A15:A16"/>
    <mergeCell ref="B15:B16"/>
    <mergeCell ref="A65:A66"/>
    <mergeCell ref="B65:B66"/>
    <mergeCell ref="C65:C66"/>
    <mergeCell ref="D65:D66"/>
    <mergeCell ref="E65:E66"/>
    <mergeCell ref="F65:H65"/>
    <mergeCell ref="I65:I66"/>
    <mergeCell ref="J65:J66"/>
    <mergeCell ref="A79:A80"/>
    <mergeCell ref="B79:B80"/>
    <mergeCell ref="C79:C80"/>
    <mergeCell ref="D79:D80"/>
    <mergeCell ref="E79:E80"/>
    <mergeCell ref="F79:H79"/>
    <mergeCell ref="I79:I80"/>
    <mergeCell ref="J79:J80"/>
    <mergeCell ref="A92:A93"/>
    <mergeCell ref="B92:B93"/>
    <mergeCell ref="C92:C93"/>
    <mergeCell ref="D92:D93"/>
    <mergeCell ref="E92:E93"/>
    <mergeCell ref="F92:H92"/>
    <mergeCell ref="I92:I93"/>
    <mergeCell ref="J92:J93"/>
    <mergeCell ref="A109:A110"/>
    <mergeCell ref="B109:B110"/>
    <mergeCell ref="C109:C110"/>
    <mergeCell ref="D109:D110"/>
    <mergeCell ref="E109:E110"/>
    <mergeCell ref="F109:H109"/>
    <mergeCell ref="I109:I110"/>
    <mergeCell ref="J109:J110"/>
    <mergeCell ref="A234:A235"/>
    <mergeCell ref="B234:B235"/>
    <mergeCell ref="C234:C235"/>
    <mergeCell ref="D234:D235"/>
    <mergeCell ref="E234:E235"/>
    <mergeCell ref="F234:H234"/>
    <mergeCell ref="I234:I235"/>
    <mergeCell ref="J234:J235"/>
    <mergeCell ref="I120:I121"/>
    <mergeCell ref="J120:J121"/>
    <mergeCell ref="A120:A121"/>
    <mergeCell ref="B120:B121"/>
    <mergeCell ref="C120:C121"/>
    <mergeCell ref="D120:D121"/>
    <mergeCell ref="E120:E121"/>
    <mergeCell ref="F120:H120"/>
    <mergeCell ref="A161:A162"/>
    <mergeCell ref="B161:B162"/>
    <mergeCell ref="C161:C162"/>
    <mergeCell ref="D161:D162"/>
    <mergeCell ref="E161:E162"/>
    <mergeCell ref="F161:H161"/>
    <mergeCell ref="I161:I162"/>
    <mergeCell ref="J161:J162"/>
    <mergeCell ref="A242:A243"/>
    <mergeCell ref="B242:B243"/>
    <mergeCell ref="C242:C243"/>
    <mergeCell ref="D242:D243"/>
    <mergeCell ref="E242:E243"/>
    <mergeCell ref="F242:H242"/>
    <mergeCell ref="I242:I243"/>
    <mergeCell ref="J242:J243"/>
    <mergeCell ref="A263:A264"/>
    <mergeCell ref="B263:B264"/>
    <mergeCell ref="C263:C264"/>
    <mergeCell ref="D263:D264"/>
    <mergeCell ref="E263:E264"/>
    <mergeCell ref="F263:H263"/>
    <mergeCell ref="I263:I264"/>
    <mergeCell ref="J263:J264"/>
    <mergeCell ref="A251:A252"/>
    <mergeCell ref="B251:B252"/>
    <mergeCell ref="C251:C252"/>
    <mergeCell ref="D251:D252"/>
    <mergeCell ref="E251:E252"/>
    <mergeCell ref="F251:H251"/>
    <mergeCell ref="I251:I252"/>
    <mergeCell ref="J251:J252"/>
  </mergeCells>
  <pageMargins left="0.7" right="0.7" top="0.75" bottom="0.75" header="0.3" footer="0.3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228"/>
  <sheetViews>
    <sheetView topLeftCell="A214" workbookViewId="0">
      <selection activeCell="E218" sqref="E218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855468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01/02/2023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74" t="inlineStr">
        <is>
          <t>Cierre Caja</t>
        </is>
      </c>
      <c r="B3" s="74" t="inlineStr">
        <is>
          <t>Fecha</t>
        </is>
      </c>
      <c r="C3" s="74" t="inlineStr">
        <is>
          <t>Cajero</t>
        </is>
      </c>
      <c r="D3" s="74" t="inlineStr">
        <is>
          <t>Nro Voucher</t>
        </is>
      </c>
      <c r="E3" s="74" t="inlineStr">
        <is>
          <t>Nro Cuenta</t>
        </is>
      </c>
      <c r="F3" s="74" t="inlineStr">
        <is>
          <t>Tipo Ingreso</t>
        </is>
      </c>
      <c r="G3" s="75" t="n"/>
      <c r="H3" s="76" t="n"/>
      <c r="I3" s="74" t="inlineStr">
        <is>
          <t>TIPO DE INGRESO</t>
        </is>
      </c>
      <c r="J3" s="74" t="inlineStr">
        <is>
          <t>Cobrador</t>
        </is>
      </c>
    </row>
    <row r="4">
      <c r="A4" s="77" t="n"/>
      <c r="B4" s="77" t="n"/>
      <c r="C4" s="77" t="n"/>
      <c r="D4" s="77" t="n"/>
      <c r="E4" s="77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77" t="n"/>
      <c r="J4" s="77" t="n"/>
    </row>
    <row r="5">
      <c r="A5" s="5" t="inlineStr">
        <is>
          <t>CCAJ-TA06/25/23</t>
        </is>
      </c>
      <c r="B5" s="6" t="n">
        <v>44958.75914247685</v>
      </c>
      <c r="C5" s="5" t="inlineStr">
        <is>
          <t>3550 BELZA GUTIERREZ CONDORI</t>
        </is>
      </c>
      <c r="D5" s="7" t="n"/>
      <c r="E5" s="8" t="n"/>
      <c r="F5" s="9" t="n">
        <v>2888.38</v>
      </c>
      <c r="I5" s="10" t="inlineStr">
        <is>
          <t>EFECTIVO</t>
        </is>
      </c>
      <c r="J5" s="5" t="inlineStr">
        <is>
          <t>3550 BELZA GUTIERREZ CONDORI</t>
        </is>
      </c>
    </row>
    <row r="6">
      <c r="A6" s="5" t="inlineStr">
        <is>
          <t>CCAJ-TA06/25/23</t>
        </is>
      </c>
      <c r="B6" s="6" t="n">
        <v>44958.75914247685</v>
      </c>
      <c r="C6" s="5" t="inlineStr">
        <is>
          <t>3550 BELZA GUTIERREZ CONDORI</t>
        </is>
      </c>
      <c r="D6" s="7" t="n"/>
      <c r="E6" s="8" t="n"/>
      <c r="H6" s="9" t="n">
        <v>286</v>
      </c>
      <c r="I6" s="5" t="inlineStr">
        <is>
          <t>TARJETA DE DÉBITO/CRÉDITO</t>
        </is>
      </c>
      <c r="J6" s="5" t="inlineStr">
        <is>
          <t>3550 BELZA GUTIERREZ CONDORI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H7" s="9" t="n"/>
      <c r="I7" s="10" t="n"/>
      <c r="J7" s="8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49" t="n">
        <v>112695139</v>
      </c>
      <c r="E8" s="14" t="n">
        <v>112695360</v>
      </c>
      <c r="H8" s="9" t="n"/>
      <c r="I8" s="10" t="n"/>
      <c r="J8" s="8" t="n"/>
    </row>
    <row r="9">
      <c r="D9" s="57" t="inlineStr">
        <is>
          <t>BOOT</t>
        </is>
      </c>
    </row>
    <row r="11">
      <c r="A11" s="1" t="inlineStr">
        <is>
          <t>Cierre Caja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3" t="inlineStr">
        <is>
          <t>Del 02/02/2023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74" t="inlineStr">
        <is>
          <t>Cierre Caja</t>
        </is>
      </c>
      <c r="B13" s="74" t="inlineStr">
        <is>
          <t>Fecha</t>
        </is>
      </c>
      <c r="C13" s="74" t="inlineStr">
        <is>
          <t>Cajero</t>
        </is>
      </c>
      <c r="D13" s="74" t="inlineStr">
        <is>
          <t>Nro Voucher</t>
        </is>
      </c>
      <c r="E13" s="74" t="inlineStr">
        <is>
          <t>Nro Cuenta</t>
        </is>
      </c>
      <c r="F13" s="74" t="inlineStr">
        <is>
          <t>Tipo Ingreso</t>
        </is>
      </c>
      <c r="G13" s="75" t="n"/>
      <c r="H13" s="76" t="n"/>
      <c r="I13" s="74" t="inlineStr">
        <is>
          <t>TIPO DE INGRESO</t>
        </is>
      </c>
      <c r="J13" s="74" t="inlineStr">
        <is>
          <t>Cobrador</t>
        </is>
      </c>
    </row>
    <row r="14">
      <c r="A14" s="77" t="n"/>
      <c r="B14" s="77" t="n"/>
      <c r="C14" s="77" t="n"/>
      <c r="D14" s="77" t="n"/>
      <c r="E14" s="77" t="n"/>
      <c r="F14" s="4" t="inlineStr">
        <is>
          <t>EFECTIVO</t>
        </is>
      </c>
      <c r="G14" s="4" t="inlineStr">
        <is>
          <t>CHEQUE</t>
        </is>
      </c>
      <c r="H14" s="4" t="inlineStr">
        <is>
          <t>TRANSFERENCIA</t>
        </is>
      </c>
      <c r="I14" s="77" t="n"/>
      <c r="J14" s="77" t="n"/>
    </row>
    <row r="15">
      <c r="A15" s="5" t="inlineStr">
        <is>
          <t>CCAJ-TA06/26/23</t>
        </is>
      </c>
      <c r="B15" s="6" t="n">
        <v>44959.75337516204</v>
      </c>
      <c r="C15" s="5" t="inlineStr">
        <is>
          <t>3550 BELZA GUTIERREZ CONDORI</t>
        </is>
      </c>
      <c r="D15" s="7" t="n"/>
      <c r="E15" s="8" t="n"/>
      <c r="F15" s="9" t="n">
        <v>4063.46</v>
      </c>
      <c r="I15" s="10" t="inlineStr">
        <is>
          <t>EFECTIVO</t>
        </is>
      </c>
      <c r="J15" s="5" t="inlineStr">
        <is>
          <t>3550 BELZA GUTIERREZ CONDORI</t>
        </is>
      </c>
    </row>
    <row r="16">
      <c r="A16" s="11" t="inlineStr">
        <is>
          <t>SAP</t>
        </is>
      </c>
      <c r="B16" s="3" t="n"/>
      <c r="C16" s="3" t="n"/>
      <c r="D16" s="7" t="n"/>
      <c r="E16" s="8" t="n"/>
      <c r="H16" s="9" t="n"/>
      <c r="I16" s="10" t="n"/>
      <c r="J16" s="5" t="n"/>
    </row>
    <row r="17" ht="15.75" customHeight="1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  <c r="D17" s="49" t="n">
        <v>112728643</v>
      </c>
      <c r="E17" s="14" t="n">
        <v>112728982</v>
      </c>
      <c r="H17" s="9" t="n"/>
      <c r="I17" s="10" t="n"/>
      <c r="J17" s="5" t="n"/>
    </row>
    <row r="18">
      <c r="D18" s="57" t="inlineStr">
        <is>
          <t>BOOT</t>
        </is>
      </c>
    </row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03/02/2023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74" t="inlineStr">
        <is>
          <t>Cierre Caja</t>
        </is>
      </c>
      <c r="B22" s="74" t="inlineStr">
        <is>
          <t>Fecha</t>
        </is>
      </c>
      <c r="C22" s="74" t="inlineStr">
        <is>
          <t>Cajero</t>
        </is>
      </c>
      <c r="D22" s="74" t="inlineStr">
        <is>
          <t>Nro Voucher</t>
        </is>
      </c>
      <c r="E22" s="74" t="inlineStr">
        <is>
          <t>Nro Cuenta</t>
        </is>
      </c>
      <c r="F22" s="74" t="inlineStr">
        <is>
          <t>Tipo Ingreso</t>
        </is>
      </c>
      <c r="G22" s="75" t="n"/>
      <c r="H22" s="76" t="n"/>
      <c r="I22" s="74" t="inlineStr">
        <is>
          <t>TIPO DE INGRESO</t>
        </is>
      </c>
      <c r="J22" s="74" t="inlineStr">
        <is>
          <t>Cobrador</t>
        </is>
      </c>
    </row>
    <row r="23">
      <c r="A23" s="77" t="n"/>
      <c r="B23" s="77" t="n"/>
      <c r="C23" s="77" t="n"/>
      <c r="D23" s="77" t="n"/>
      <c r="E23" s="77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77" t="n"/>
      <c r="J23" s="77" t="n"/>
    </row>
    <row r="24">
      <c r="A24" s="5" t="inlineStr">
        <is>
          <t>CCAJ-TA06/27/23</t>
        </is>
      </c>
      <c r="B24" s="6" t="n">
        <v>44960.75959129629</v>
      </c>
      <c r="C24" s="5" t="inlineStr">
        <is>
          <t>3550 BELZA GUTIERREZ CONDORI</t>
        </is>
      </c>
      <c r="D24" s="7" t="n"/>
      <c r="E24" s="8" t="n"/>
      <c r="F24" s="9" t="n">
        <v>4434.64</v>
      </c>
      <c r="I24" s="10" t="inlineStr">
        <is>
          <t>EFECTIVO</t>
        </is>
      </c>
      <c r="J24" s="5" t="inlineStr">
        <is>
          <t>3550 BELZA GUTIERREZ CONDORI</t>
        </is>
      </c>
    </row>
    <row r="25">
      <c r="A25" s="5" t="inlineStr">
        <is>
          <t>CCAJ-TA06/27/23</t>
        </is>
      </c>
      <c r="B25" s="6" t="n">
        <v>44960.75959129629</v>
      </c>
      <c r="C25" s="5" t="inlineStr">
        <is>
          <t>3550 BELZA GUTIERREZ CONDORI</t>
        </is>
      </c>
      <c r="D25" s="7" t="n"/>
      <c r="E25" s="8" t="n"/>
      <c r="H25" s="9" t="n">
        <v>240.68</v>
      </c>
      <c r="I25" s="10" t="inlineStr">
        <is>
          <t>CÓDIGO QR</t>
        </is>
      </c>
      <c r="J25" s="5" t="inlineStr">
        <is>
          <t>3550 BELZA GUTIERREZ CONDORI</t>
        </is>
      </c>
    </row>
    <row r="26">
      <c r="A26" s="11" t="inlineStr">
        <is>
          <t>SAP</t>
        </is>
      </c>
      <c r="B26" s="3" t="n"/>
      <c r="C26" s="3" t="n"/>
      <c r="D26" s="7" t="n"/>
      <c r="E26" s="8" t="n"/>
      <c r="H26" s="9" t="n"/>
      <c r="I26" s="10" t="n"/>
      <c r="J26" s="5" t="n"/>
    </row>
    <row r="27" ht="15.75" customHeight="1">
      <c r="A27" s="13" t="inlineStr">
        <is>
          <t>FECHA</t>
        </is>
      </c>
      <c r="B27" s="13" t="inlineStr">
        <is>
          <t>CIERRE DE CAJA</t>
        </is>
      </c>
      <c r="C27" s="13" t="inlineStr">
        <is>
          <t>IMPORTE</t>
        </is>
      </c>
      <c r="D27" s="49" t="n">
        <v>112728713</v>
      </c>
      <c r="E27" s="14" t="n">
        <v>112728983</v>
      </c>
      <c r="H27" s="9" t="n"/>
      <c r="I27" s="10" t="n"/>
      <c r="J27" s="5" t="n"/>
    </row>
    <row r="28">
      <c r="A28" s="5" t="n"/>
      <c r="B28" s="6" t="n"/>
      <c r="C28" s="5" t="n"/>
      <c r="D28" s="57" t="inlineStr">
        <is>
          <t>BOOT</t>
        </is>
      </c>
      <c r="E28" s="8" t="n"/>
      <c r="H28" s="9" t="n"/>
      <c r="I28" s="10" t="n"/>
      <c r="J28" s="5" t="n"/>
    </row>
    <row r="29">
      <c r="A29" s="5" t="n"/>
      <c r="B29" s="6" t="n"/>
      <c r="C29" s="5" t="n"/>
      <c r="D29" s="7" t="n"/>
      <c r="E29" s="8" t="n"/>
      <c r="H29" s="9" t="n"/>
      <c r="I29" s="10" t="n"/>
      <c r="J29" s="5" t="n"/>
    </row>
    <row r="30">
      <c r="A30" s="1" t="inlineStr">
        <is>
          <t>Cierre Caja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3" t="inlineStr">
        <is>
          <t>Del 04/02/2023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</row>
    <row r="32">
      <c r="A32" s="74" t="inlineStr">
        <is>
          <t>Cierre Caja</t>
        </is>
      </c>
      <c r="B32" s="74" t="inlineStr">
        <is>
          <t>Fecha</t>
        </is>
      </c>
      <c r="C32" s="74" t="inlineStr">
        <is>
          <t>Cajero</t>
        </is>
      </c>
      <c r="D32" s="74" t="inlineStr">
        <is>
          <t>Nro Voucher</t>
        </is>
      </c>
      <c r="E32" s="74" t="inlineStr">
        <is>
          <t>Nro Cuenta</t>
        </is>
      </c>
      <c r="F32" s="74" t="inlineStr">
        <is>
          <t>Tipo Ingreso</t>
        </is>
      </c>
      <c r="G32" s="75" t="n"/>
      <c r="H32" s="76" t="n"/>
      <c r="I32" s="74" t="inlineStr">
        <is>
          <t>TIPO DE INGRESO</t>
        </is>
      </c>
      <c r="J32" s="74" t="inlineStr">
        <is>
          <t>Cobrador</t>
        </is>
      </c>
    </row>
    <row r="33">
      <c r="A33" s="77" t="n"/>
      <c r="B33" s="77" t="n"/>
      <c r="C33" s="77" t="n"/>
      <c r="D33" s="77" t="n"/>
      <c r="E33" s="77" t="n"/>
      <c r="F33" s="4" t="inlineStr">
        <is>
          <t>EFECTIVO</t>
        </is>
      </c>
      <c r="G33" s="4" t="inlineStr">
        <is>
          <t>CHEQUE</t>
        </is>
      </c>
      <c r="H33" s="4" t="inlineStr">
        <is>
          <t>TRANSFERENCIA</t>
        </is>
      </c>
      <c r="I33" s="77" t="n"/>
      <c r="J33" s="77" t="n"/>
    </row>
    <row r="34">
      <c r="A34" s="5" t="inlineStr">
        <is>
          <t>CCAJ-TA06/28/23</t>
        </is>
      </c>
      <c r="B34" s="6" t="n">
        <v>44961.54483275463</v>
      </c>
      <c r="C34" s="5" t="inlineStr">
        <is>
          <t>3550 BELZA GUTIERREZ CONDORI</t>
        </is>
      </c>
      <c r="D34" s="7" t="n"/>
      <c r="E34" s="8" t="n"/>
      <c r="F34" s="9" t="n">
        <v>6383.44</v>
      </c>
      <c r="I34" s="10" t="inlineStr">
        <is>
          <t>EFECTIVO</t>
        </is>
      </c>
      <c r="J34" s="5" t="inlineStr">
        <is>
          <t>3550 BELZA GUTIERREZ CONDORI</t>
        </is>
      </c>
    </row>
    <row r="35">
      <c r="A35" s="5" t="inlineStr">
        <is>
          <t>CCAJ-TA06/28/23</t>
        </is>
      </c>
      <c r="B35" s="6" t="n">
        <v>44961.54483275463</v>
      </c>
      <c r="C35" s="5" t="inlineStr">
        <is>
          <t>3550 BELZA GUTIERREZ CONDORI</t>
        </is>
      </c>
      <c r="D35" s="7" t="n"/>
      <c r="E35" s="8" t="n"/>
      <c r="H35" s="9" t="n">
        <v>106.95</v>
      </c>
      <c r="I35" s="5" t="inlineStr">
        <is>
          <t>TARJETA DE DÉBITO/CRÉDITO</t>
        </is>
      </c>
      <c r="J35" s="5" t="inlineStr">
        <is>
          <t>3550 BELZA GUTIERREZ CONDORI</t>
        </is>
      </c>
    </row>
    <row r="36">
      <c r="A36" s="11" t="inlineStr">
        <is>
          <t>SAP</t>
        </is>
      </c>
      <c r="B36" s="3" t="n"/>
      <c r="C36" s="3" t="n"/>
      <c r="D36" s="7" t="n"/>
      <c r="E36" s="8" t="n"/>
      <c r="H36" s="9" t="n"/>
      <c r="I36" s="10" t="n"/>
      <c r="J36" s="5" t="n"/>
    </row>
    <row r="37" ht="15.75" customHeight="1">
      <c r="A37" s="13" t="inlineStr">
        <is>
          <t>FECHA</t>
        </is>
      </c>
      <c r="B37" s="13" t="inlineStr">
        <is>
          <t>CIERRE DE CAJA</t>
        </is>
      </c>
      <c r="C37" s="13" t="inlineStr">
        <is>
          <t>IMPORTE</t>
        </is>
      </c>
      <c r="D37" s="49" t="n">
        <v>112728619</v>
      </c>
      <c r="E37" s="14" t="n">
        <v>112728984</v>
      </c>
      <c r="H37" s="9" t="n"/>
      <c r="I37" s="10" t="n"/>
      <c r="J37" s="5" t="n"/>
    </row>
    <row r="38">
      <c r="D38" s="57" t="inlineStr">
        <is>
          <t>BOOT</t>
        </is>
      </c>
    </row>
    <row r="40">
      <c r="A40" s="1" t="inlineStr">
        <is>
          <t>Cierre Caja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3" t="inlineStr">
        <is>
          <t>Del 06/02/2023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74" t="inlineStr">
        <is>
          <t>Cierre Caja</t>
        </is>
      </c>
      <c r="B42" s="74" t="inlineStr">
        <is>
          <t>Fecha</t>
        </is>
      </c>
      <c r="C42" s="74" t="inlineStr">
        <is>
          <t>Cajero</t>
        </is>
      </c>
      <c r="D42" s="74" t="inlineStr">
        <is>
          <t>Nro Voucher</t>
        </is>
      </c>
      <c r="E42" s="74" t="inlineStr">
        <is>
          <t>Nro Cuenta</t>
        </is>
      </c>
      <c r="F42" s="74" t="inlineStr">
        <is>
          <t>Tipo Ingreso</t>
        </is>
      </c>
      <c r="G42" s="75" t="n"/>
      <c r="H42" s="76" t="n"/>
      <c r="I42" s="74" t="inlineStr">
        <is>
          <t>TIPO DE INGRESO</t>
        </is>
      </c>
      <c r="J42" s="74" t="inlineStr">
        <is>
          <t>Cobrador</t>
        </is>
      </c>
    </row>
    <row r="43">
      <c r="A43" s="77" t="n"/>
      <c r="B43" s="77" t="n"/>
      <c r="C43" s="77" t="n"/>
      <c r="D43" s="77" t="n"/>
      <c r="E43" s="77" t="n"/>
      <c r="F43" s="4" t="inlineStr">
        <is>
          <t>EFECTIVO</t>
        </is>
      </c>
      <c r="G43" s="4" t="inlineStr">
        <is>
          <t>CHEQUE</t>
        </is>
      </c>
      <c r="H43" s="4" t="inlineStr">
        <is>
          <t>TRANSFERENCIA</t>
        </is>
      </c>
      <c r="I43" s="77" t="n"/>
      <c r="J43" s="77" t="n"/>
    </row>
    <row r="44">
      <c r="A44" s="5" t="inlineStr">
        <is>
          <t>CCAJ-TA06/29/23</t>
        </is>
      </c>
      <c r="B44" s="6" t="n">
        <v>44963.75435909722</v>
      </c>
      <c r="C44" s="5" t="inlineStr">
        <is>
          <t>3550 BELZA GUTIERREZ CONDORI</t>
        </is>
      </c>
      <c r="D44" s="7" t="n"/>
      <c r="E44" s="8" t="n"/>
      <c r="F44" s="9" t="n">
        <v>4229.72</v>
      </c>
      <c r="I44" s="10" t="inlineStr">
        <is>
          <t>EFECTIVO</t>
        </is>
      </c>
      <c r="J44" s="5" t="inlineStr">
        <is>
          <t>3550 BELZA GUTIERREZ CONDORI</t>
        </is>
      </c>
    </row>
    <row r="45">
      <c r="A45" s="5" t="inlineStr">
        <is>
          <t>CCAJ-TA06/29/23</t>
        </is>
      </c>
      <c r="B45" s="6" t="n">
        <v>44963.75435909722</v>
      </c>
      <c r="C45" s="5" t="inlineStr">
        <is>
          <t>3550 BELZA GUTIERREZ CONDORI</t>
        </is>
      </c>
      <c r="D45" s="7" t="n"/>
      <c r="E45" s="8" t="n"/>
      <c r="H45" s="9" t="n">
        <v>101.6</v>
      </c>
      <c r="I45" s="5" t="inlineStr">
        <is>
          <t>TARJETA DE DÉBITO/CRÉDITO</t>
        </is>
      </c>
      <c r="J45" s="5" t="inlineStr">
        <is>
          <t>3550 BELZA GUTIERREZ CONDORI</t>
        </is>
      </c>
    </row>
    <row r="46">
      <c r="A46" s="5" t="inlineStr">
        <is>
          <t>CCAJ-TA06/29/23</t>
        </is>
      </c>
      <c r="B46" s="6" t="n">
        <v>44963.75435909722</v>
      </c>
      <c r="C46" s="5" t="inlineStr">
        <is>
          <t>3550 BELZA GUTIERREZ CONDORI</t>
        </is>
      </c>
      <c r="D46" s="7" t="n"/>
      <c r="E46" s="8" t="n"/>
      <c r="H46" s="9" t="n">
        <v>197.6</v>
      </c>
      <c r="I46" s="10" t="inlineStr">
        <is>
          <t>CÓDIGO QR</t>
        </is>
      </c>
      <c r="J46" s="5" t="inlineStr">
        <is>
          <t>3550 BELZA GUTIERREZ CONDORI</t>
        </is>
      </c>
    </row>
    <row r="47">
      <c r="A47" s="11" t="inlineStr">
        <is>
          <t>SAP</t>
        </is>
      </c>
      <c r="B47" s="3" t="n"/>
      <c r="C47" s="3" t="n"/>
      <c r="D47" s="7" t="n"/>
      <c r="E47" s="8" t="n"/>
      <c r="H47" s="9" t="n"/>
      <c r="I47" s="10" t="n"/>
      <c r="J47" s="5" t="n"/>
    </row>
    <row r="48" ht="15.75" customHeight="1">
      <c r="A48" s="13" t="inlineStr">
        <is>
          <t>FECHA</t>
        </is>
      </c>
      <c r="B48" s="13" t="inlineStr">
        <is>
          <t>CIERRE DE CAJA</t>
        </is>
      </c>
      <c r="C48" s="13" t="inlineStr">
        <is>
          <t>IMPORTE</t>
        </is>
      </c>
      <c r="D48" s="49" t="n">
        <v>112730355</v>
      </c>
      <c r="E48" s="14" t="n">
        <v>112730461</v>
      </c>
      <c r="H48" s="9" t="n"/>
      <c r="I48" s="10" t="n"/>
      <c r="J48" s="5" t="n"/>
    </row>
    <row r="49">
      <c r="D49" s="57" t="inlineStr">
        <is>
          <t>BOOT</t>
        </is>
      </c>
    </row>
    <row r="51">
      <c r="A51" s="1" t="inlineStr">
        <is>
          <t>Cierre Caja</t>
        </is>
      </c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</row>
    <row r="52">
      <c r="A52" s="3" t="inlineStr">
        <is>
          <t>Del 07/02/2023</t>
        </is>
      </c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</row>
    <row r="53">
      <c r="A53" s="74" t="inlineStr">
        <is>
          <t>Cierre Caja</t>
        </is>
      </c>
      <c r="B53" s="74" t="inlineStr">
        <is>
          <t>Fecha</t>
        </is>
      </c>
      <c r="C53" s="74" t="inlineStr">
        <is>
          <t>Cajero</t>
        </is>
      </c>
      <c r="D53" s="74" t="inlineStr">
        <is>
          <t>Nro Voucher</t>
        </is>
      </c>
      <c r="E53" s="74" t="inlineStr">
        <is>
          <t>Nro Cuenta</t>
        </is>
      </c>
      <c r="F53" s="74" t="inlineStr">
        <is>
          <t>Tipo Ingreso</t>
        </is>
      </c>
      <c r="G53" s="75" t="n"/>
      <c r="H53" s="76" t="n"/>
      <c r="I53" s="74" t="inlineStr">
        <is>
          <t>TIPO DE INGRESO</t>
        </is>
      </c>
      <c r="J53" s="74" t="inlineStr">
        <is>
          <t>Cobrador</t>
        </is>
      </c>
    </row>
    <row r="54">
      <c r="A54" s="77" t="n"/>
      <c r="B54" s="77" t="n"/>
      <c r="C54" s="77" t="n"/>
      <c r="D54" s="77" t="n"/>
      <c r="E54" s="77" t="n"/>
      <c r="F54" s="4" t="inlineStr">
        <is>
          <t>EFECTIVO</t>
        </is>
      </c>
      <c r="G54" s="4" t="inlineStr">
        <is>
          <t>CHEQUE</t>
        </is>
      </c>
      <c r="H54" s="4" t="inlineStr">
        <is>
          <t>TRANSFERENCIA</t>
        </is>
      </c>
      <c r="I54" s="77" t="n"/>
      <c r="J54" s="77" t="n"/>
    </row>
    <row r="55">
      <c r="A55" s="5" t="inlineStr">
        <is>
          <t>CCAJ-TA06/30/23</t>
        </is>
      </c>
      <c r="B55" s="6" t="n">
        <v>44964.75397526621</v>
      </c>
      <c r="C55" s="5" t="inlineStr">
        <is>
          <t>3550 BELZA GUTIERREZ CONDORI</t>
        </is>
      </c>
      <c r="D55" s="7" t="n"/>
      <c r="E55" s="8" t="n"/>
      <c r="F55" s="9" t="n">
        <v>5255.61</v>
      </c>
      <c r="I55" s="10" t="inlineStr">
        <is>
          <t>EFECTIVO</t>
        </is>
      </c>
      <c r="J55" s="5" t="inlineStr">
        <is>
          <t>3550 BELZA GUTIERREZ CONDORI</t>
        </is>
      </c>
    </row>
    <row r="56">
      <c r="A56" s="11" t="inlineStr">
        <is>
          <t>SAP</t>
        </is>
      </c>
      <c r="B56" s="3" t="n"/>
      <c r="C56" s="3" t="n"/>
      <c r="D56" s="7" t="n"/>
      <c r="E56" s="8" t="n"/>
      <c r="H56" s="9" t="n"/>
      <c r="I56" s="10" t="n"/>
      <c r="J56" s="5" t="n"/>
    </row>
    <row r="57" ht="15.75" customHeight="1">
      <c r="A57" s="13" t="inlineStr">
        <is>
          <t>FECHA</t>
        </is>
      </c>
      <c r="B57" s="13" t="inlineStr">
        <is>
          <t>CIERRE DE CAJA</t>
        </is>
      </c>
      <c r="C57" s="13" t="inlineStr">
        <is>
          <t>IMPORTE</t>
        </is>
      </c>
      <c r="D57" s="49" t="n">
        <v>112732208</v>
      </c>
      <c r="E57" s="14" t="n">
        <v>112732505</v>
      </c>
      <c r="H57" s="9" t="n"/>
      <c r="I57" s="10" t="n"/>
      <c r="J57" s="5" t="n"/>
    </row>
    <row r="58">
      <c r="A58" s="5" t="n"/>
      <c r="B58" s="6" t="n"/>
      <c r="C58" s="5" t="n"/>
      <c r="D58" s="57" t="inlineStr">
        <is>
          <t>BOOT</t>
        </is>
      </c>
      <c r="E58" s="8" t="n"/>
      <c r="H58" s="9" t="n"/>
      <c r="I58" s="10" t="n"/>
      <c r="J58" s="5" t="n"/>
    </row>
    <row r="60">
      <c r="A60" s="1" t="inlineStr">
        <is>
          <t>Cierre Caja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3" t="inlineStr">
        <is>
          <t>Del 08/02/2023</t>
        </is>
      </c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</row>
    <row r="62">
      <c r="A62" s="74" t="inlineStr">
        <is>
          <t>Cierre Caja</t>
        </is>
      </c>
      <c r="B62" s="74" t="inlineStr">
        <is>
          <t>Fecha</t>
        </is>
      </c>
      <c r="C62" s="74" t="inlineStr">
        <is>
          <t>Cajero</t>
        </is>
      </c>
      <c r="D62" s="74" t="inlineStr">
        <is>
          <t>Nro Voucher</t>
        </is>
      </c>
      <c r="E62" s="74" t="inlineStr">
        <is>
          <t>Nro Cuenta</t>
        </is>
      </c>
      <c r="F62" s="74" t="inlineStr">
        <is>
          <t>Tipo Ingreso</t>
        </is>
      </c>
      <c r="G62" s="75" t="n"/>
      <c r="H62" s="76" t="n"/>
      <c r="I62" s="74" t="inlineStr">
        <is>
          <t>TIPO DE INGRESO</t>
        </is>
      </c>
      <c r="J62" s="74" t="inlineStr">
        <is>
          <t>Cobrador</t>
        </is>
      </c>
    </row>
    <row r="63">
      <c r="A63" s="77" t="n"/>
      <c r="B63" s="77" t="n"/>
      <c r="C63" s="77" t="n"/>
      <c r="D63" s="77" t="n"/>
      <c r="E63" s="77" t="n"/>
      <c r="F63" s="4" t="inlineStr">
        <is>
          <t>EFECTIVO</t>
        </is>
      </c>
      <c r="G63" s="4" t="inlineStr">
        <is>
          <t>CHEQUE</t>
        </is>
      </c>
      <c r="H63" s="4" t="inlineStr">
        <is>
          <t>TRANSFERENCIA</t>
        </is>
      </c>
      <c r="I63" s="77" t="n"/>
      <c r="J63" s="77" t="n"/>
    </row>
    <row r="64">
      <c r="A64" s="5" t="inlineStr">
        <is>
          <t>CCAJ-TA06/31/23</t>
        </is>
      </c>
      <c r="B64" s="6" t="n">
        <v>44965.75410859954</v>
      </c>
      <c r="C64" s="5" t="inlineStr">
        <is>
          <t>3550 BELZA GUTIERREZ CONDORI</t>
        </is>
      </c>
      <c r="D64" s="7" t="n"/>
      <c r="E64" s="8" t="n"/>
      <c r="F64" s="9" t="n">
        <v>3333.95</v>
      </c>
      <c r="I64" s="10" t="inlineStr">
        <is>
          <t>EFECTIVO</t>
        </is>
      </c>
      <c r="J64" s="5" t="inlineStr">
        <is>
          <t>3550 BELZA GUTIERREZ CONDORI</t>
        </is>
      </c>
    </row>
    <row r="65">
      <c r="A65" s="5" t="inlineStr">
        <is>
          <t>CCAJ-TA06/31/23</t>
        </is>
      </c>
      <c r="B65" s="6" t="n">
        <v>44965.75410859954</v>
      </c>
      <c r="C65" s="5" t="inlineStr">
        <is>
          <t>3550 BELZA GUTIERREZ CONDORI</t>
        </is>
      </c>
      <c r="D65" s="7" t="n"/>
      <c r="E65" s="8" t="n"/>
      <c r="H65" s="9" t="n">
        <v>72.67</v>
      </c>
      <c r="I65" s="10" t="inlineStr">
        <is>
          <t>CÓDIGO QR</t>
        </is>
      </c>
      <c r="J65" s="5" t="inlineStr">
        <is>
          <t>3550 BELZA GUTIERREZ CONDORI</t>
        </is>
      </c>
    </row>
    <row r="66">
      <c r="A66" s="11" t="inlineStr">
        <is>
          <t>SAP</t>
        </is>
      </c>
      <c r="B66" s="3" t="n"/>
      <c r="C66" s="3" t="n"/>
      <c r="D66" s="7" t="n"/>
      <c r="E66" s="8" t="n"/>
      <c r="F66" s="9" t="n"/>
      <c r="I66" s="10" t="n"/>
      <c r="J66" s="5" t="n"/>
    </row>
    <row r="67" ht="15.75" customHeight="1">
      <c r="A67" s="13" t="inlineStr">
        <is>
          <t>FECHA</t>
        </is>
      </c>
      <c r="B67" s="13" t="inlineStr">
        <is>
          <t>CIERRE DE CAJA</t>
        </is>
      </c>
      <c r="C67" s="13" t="inlineStr">
        <is>
          <t>IMPORTE</t>
        </is>
      </c>
      <c r="D67" s="49" t="n">
        <v>112733915</v>
      </c>
      <c r="E67" s="14" t="n">
        <v>112734086</v>
      </c>
      <c r="F67" s="9" t="n"/>
      <c r="I67" s="10" t="n"/>
      <c r="J67" s="5" t="n"/>
    </row>
    <row r="68">
      <c r="D68" s="57" t="inlineStr">
        <is>
          <t>BOOT</t>
        </is>
      </c>
    </row>
    <row r="70">
      <c r="A70" s="1" t="inlineStr">
        <is>
          <t>Cierre Caja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3" t="inlineStr">
        <is>
          <t>Del 09/02/2023</t>
        </is>
      </c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74" t="inlineStr">
        <is>
          <t>Cierre Caja</t>
        </is>
      </c>
      <c r="B72" s="74" t="inlineStr">
        <is>
          <t>Fecha</t>
        </is>
      </c>
      <c r="C72" s="74" t="inlineStr">
        <is>
          <t>Cajero</t>
        </is>
      </c>
      <c r="D72" s="74" t="inlineStr">
        <is>
          <t>Nro Voucher</t>
        </is>
      </c>
      <c r="E72" s="74" t="inlineStr">
        <is>
          <t>Nro Cuenta</t>
        </is>
      </c>
      <c r="F72" s="74" t="inlineStr">
        <is>
          <t>Tipo Ingreso</t>
        </is>
      </c>
      <c r="G72" s="75" t="n"/>
      <c r="H72" s="76" t="n"/>
      <c r="I72" s="74" t="inlineStr">
        <is>
          <t>TIPO DE INGRESO</t>
        </is>
      </c>
      <c r="J72" s="74" t="inlineStr">
        <is>
          <t>Cobrador</t>
        </is>
      </c>
    </row>
    <row r="73">
      <c r="A73" s="77" t="n"/>
      <c r="B73" s="77" t="n"/>
      <c r="C73" s="77" t="n"/>
      <c r="D73" s="77" t="n"/>
      <c r="E73" s="77" t="n"/>
      <c r="F73" s="4" t="inlineStr">
        <is>
          <t>EFECTIVO</t>
        </is>
      </c>
      <c r="G73" s="4" t="inlineStr">
        <is>
          <t>CHEQUE</t>
        </is>
      </c>
      <c r="H73" s="4" t="inlineStr">
        <is>
          <t>TRANSFERENCIA</t>
        </is>
      </c>
      <c r="I73" s="77" t="n"/>
      <c r="J73" s="77" t="n"/>
    </row>
    <row r="74">
      <c r="A74" s="5" t="inlineStr">
        <is>
          <t>CCAJ-TA06/32/23</t>
        </is>
      </c>
      <c r="B74" s="6" t="n">
        <v>44966.75286680555</v>
      </c>
      <c r="C74" s="5" t="inlineStr">
        <is>
          <t>3550 BELZA GUTIERREZ CONDORI</t>
        </is>
      </c>
      <c r="D74" s="7" t="n"/>
      <c r="E74" s="8" t="n"/>
      <c r="F74" s="9" t="n">
        <v>3621.45</v>
      </c>
      <c r="I74" s="10" t="inlineStr">
        <is>
          <t>EFECTIVO</t>
        </is>
      </c>
      <c r="J74" s="5" t="inlineStr">
        <is>
          <t>3550 BELZA GUTIERREZ CONDORI</t>
        </is>
      </c>
    </row>
    <row r="75">
      <c r="A75" s="5" t="inlineStr">
        <is>
          <t>CCAJ-TA06/32/23</t>
        </is>
      </c>
      <c r="B75" s="6" t="n">
        <v>44966.75286680555</v>
      </c>
      <c r="C75" s="5" t="inlineStr">
        <is>
          <t>3550 BELZA GUTIERREZ CONDORI</t>
        </is>
      </c>
      <c r="D75" s="7" t="n"/>
      <c r="E75" s="8" t="n"/>
      <c r="H75" s="9" t="n">
        <v>113.5</v>
      </c>
      <c r="I75" s="5" t="inlineStr">
        <is>
          <t>TARJETA DE DÉBITO/CRÉDITO</t>
        </is>
      </c>
      <c r="J75" s="5" t="inlineStr">
        <is>
          <t>3550 BELZA GUTIERREZ CONDORI</t>
        </is>
      </c>
    </row>
    <row r="76">
      <c r="A76" s="11" t="inlineStr">
        <is>
          <t>SAP</t>
        </is>
      </c>
      <c r="B76" s="3" t="n"/>
      <c r="C76" s="3" t="n"/>
      <c r="D76" s="7" t="n"/>
      <c r="E76" s="8" t="n"/>
      <c r="G76" s="9" t="n"/>
      <c r="I76" s="10" t="n"/>
      <c r="J76" s="8" t="n"/>
    </row>
    <row r="77" ht="15.75" customHeight="1">
      <c r="A77" s="13" t="inlineStr">
        <is>
          <t>FECHA</t>
        </is>
      </c>
      <c r="B77" s="13" t="inlineStr">
        <is>
          <t>CIERRE DE CAJA</t>
        </is>
      </c>
      <c r="C77" s="13" t="inlineStr">
        <is>
          <t>IMPORTE</t>
        </is>
      </c>
      <c r="D77" s="49" t="n">
        <v>112736195</v>
      </c>
      <c r="E77" s="14" t="n">
        <v>112736376</v>
      </c>
      <c r="G77" s="9" t="n"/>
      <c r="I77" s="10" t="n"/>
      <c r="J77" s="8" t="n"/>
    </row>
    <row r="78">
      <c r="D78" s="57" t="inlineStr">
        <is>
          <t>BOOT</t>
        </is>
      </c>
    </row>
    <row r="80">
      <c r="A80" s="1" t="inlineStr">
        <is>
          <t>Cierre Caja</t>
        </is>
      </c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</row>
    <row r="81">
      <c r="A81" s="3" t="inlineStr">
        <is>
          <t>Del 10/02/2023</t>
        </is>
      </c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</row>
    <row r="82">
      <c r="A82" s="74" t="inlineStr">
        <is>
          <t>Cierre Caja</t>
        </is>
      </c>
      <c r="B82" s="74" t="inlineStr">
        <is>
          <t>Fecha</t>
        </is>
      </c>
      <c r="C82" s="74" t="inlineStr">
        <is>
          <t>Cajero</t>
        </is>
      </c>
      <c r="D82" s="74" t="inlineStr">
        <is>
          <t>Nro Voucher</t>
        </is>
      </c>
      <c r="E82" s="74" t="inlineStr">
        <is>
          <t>Nro Cuenta</t>
        </is>
      </c>
      <c r="F82" s="74" t="inlineStr">
        <is>
          <t>Tipo Ingreso</t>
        </is>
      </c>
      <c r="G82" s="75" t="n"/>
      <c r="H82" s="76" t="n"/>
      <c r="I82" s="74" t="inlineStr">
        <is>
          <t>TIPO DE INGRESO</t>
        </is>
      </c>
      <c r="J82" s="74" t="inlineStr">
        <is>
          <t>Cobrador</t>
        </is>
      </c>
    </row>
    <row r="83">
      <c r="A83" s="77" t="n"/>
      <c r="B83" s="77" t="n"/>
      <c r="C83" s="77" t="n"/>
      <c r="D83" s="77" t="n"/>
      <c r="E83" s="77" t="n"/>
      <c r="F83" s="4" t="inlineStr">
        <is>
          <t>EFECTIVO</t>
        </is>
      </c>
      <c r="G83" s="4" t="inlineStr">
        <is>
          <t>CHEQUE</t>
        </is>
      </c>
      <c r="H83" s="4" t="inlineStr">
        <is>
          <t>TRANSFERENCIA</t>
        </is>
      </c>
      <c r="I83" s="77" t="n"/>
      <c r="J83" s="77" t="n"/>
    </row>
    <row r="84">
      <c r="A84" s="5" t="inlineStr">
        <is>
          <t>CCAJ-TA06/33/23</t>
        </is>
      </c>
      <c r="B84" s="6" t="n">
        <v>44967.75397372685</v>
      </c>
      <c r="C84" s="5" t="inlineStr">
        <is>
          <t>3550 BELZA GUTIERREZ CONDORI</t>
        </is>
      </c>
      <c r="D84" s="7" t="n"/>
      <c r="E84" s="8" t="n"/>
      <c r="F84" s="9" t="n">
        <v>4435.67</v>
      </c>
      <c r="I84" s="10" t="inlineStr">
        <is>
          <t>EFECTIVO</t>
        </is>
      </c>
      <c r="J84" s="5" t="inlineStr">
        <is>
          <t>3550 BELZA GUTIERREZ CONDORI</t>
        </is>
      </c>
    </row>
    <row r="85">
      <c r="A85" s="5" t="inlineStr">
        <is>
          <t>CCAJ-TA06/33/23</t>
        </is>
      </c>
      <c r="B85" s="6" t="n">
        <v>44967.75397372685</v>
      </c>
      <c r="C85" s="5" t="inlineStr">
        <is>
          <t>3550 BELZA GUTIERREZ CONDORI</t>
        </is>
      </c>
      <c r="D85" s="7" t="n"/>
      <c r="E85" s="8" t="n"/>
      <c r="H85" s="9" t="n">
        <v>221</v>
      </c>
      <c r="I85" s="5" t="inlineStr">
        <is>
          <t>TARJETA DE DÉBITO/CRÉDITO</t>
        </is>
      </c>
      <c r="J85" s="5" t="inlineStr">
        <is>
          <t>3550 BELZA GUTIERREZ CONDORI</t>
        </is>
      </c>
    </row>
    <row r="86">
      <c r="A86" s="11" t="inlineStr">
        <is>
          <t>SAP</t>
        </is>
      </c>
      <c r="B86" s="3" t="n"/>
      <c r="C86" s="3" t="n"/>
      <c r="D86" s="7" t="n"/>
      <c r="E86" s="8" t="n"/>
      <c r="H86" s="9" t="n"/>
      <c r="I86" s="10" t="n"/>
      <c r="J86" s="5" t="n"/>
    </row>
    <row r="87" ht="15.75" customHeight="1">
      <c r="A87" s="13" t="inlineStr">
        <is>
          <t>FECHA</t>
        </is>
      </c>
      <c r="B87" s="13" t="inlineStr">
        <is>
          <t>CIERRE DE CAJA</t>
        </is>
      </c>
      <c r="C87" s="13" t="inlineStr">
        <is>
          <t>IMPORTE</t>
        </is>
      </c>
      <c r="D87" s="49" t="n">
        <v>112736210</v>
      </c>
      <c r="E87" s="14" t="n">
        <v>112736377</v>
      </c>
      <c r="H87" s="9" t="n"/>
      <c r="I87" s="10" t="n"/>
      <c r="J87" s="5" t="n"/>
    </row>
    <row r="88">
      <c r="A88" s="5" t="n"/>
      <c r="B88" s="6" t="n"/>
      <c r="C88" s="5" t="n"/>
      <c r="D88" s="57" t="inlineStr">
        <is>
          <t>BOOT</t>
        </is>
      </c>
      <c r="E88" s="8" t="n"/>
      <c r="H88" s="9" t="n"/>
      <c r="I88" s="10" t="n"/>
      <c r="J88" s="5" t="n"/>
    </row>
    <row r="89">
      <c r="A89" s="5" t="n"/>
      <c r="B89" s="6" t="n"/>
      <c r="C89" s="5" t="n"/>
      <c r="D89" s="7" t="n"/>
      <c r="E89" s="8" t="n"/>
      <c r="H89" s="9" t="n"/>
      <c r="I89" s="10" t="n"/>
      <c r="J89" s="5" t="n"/>
    </row>
    <row r="90">
      <c r="A90" s="1" t="inlineStr">
        <is>
          <t>Cierre Caja</t>
        </is>
      </c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</row>
    <row r="91">
      <c r="A91" s="3" t="inlineStr">
        <is>
          <t>Del 11/02/2023</t>
        </is>
      </c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</row>
    <row r="92">
      <c r="A92" s="74" t="inlineStr">
        <is>
          <t>Cierre Caja</t>
        </is>
      </c>
      <c r="B92" s="74" t="inlineStr">
        <is>
          <t>Fecha</t>
        </is>
      </c>
      <c r="C92" s="74" t="inlineStr">
        <is>
          <t>Cajero</t>
        </is>
      </c>
      <c r="D92" s="74" t="inlineStr">
        <is>
          <t>Nro Voucher</t>
        </is>
      </c>
      <c r="E92" s="74" t="inlineStr">
        <is>
          <t>Nro Cuenta</t>
        </is>
      </c>
      <c r="F92" s="74" t="inlineStr">
        <is>
          <t>Tipo Ingreso</t>
        </is>
      </c>
      <c r="G92" s="75" t="n"/>
      <c r="H92" s="76" t="n"/>
      <c r="I92" s="74" t="inlineStr">
        <is>
          <t>TIPO DE INGRESO</t>
        </is>
      </c>
      <c r="J92" s="74" t="inlineStr">
        <is>
          <t>Cobrador</t>
        </is>
      </c>
    </row>
    <row r="93">
      <c r="A93" s="77" t="n"/>
      <c r="B93" s="77" t="n"/>
      <c r="C93" s="77" t="n"/>
      <c r="D93" s="77" t="n"/>
      <c r="E93" s="77" t="n"/>
      <c r="F93" s="4" t="inlineStr">
        <is>
          <t>EFECTIVO</t>
        </is>
      </c>
      <c r="G93" s="4" t="inlineStr">
        <is>
          <t>CHEQUE</t>
        </is>
      </c>
      <c r="H93" s="4" t="inlineStr">
        <is>
          <t>TRANSFERENCIA</t>
        </is>
      </c>
      <c r="I93" s="77" t="n"/>
      <c r="J93" s="77" t="n"/>
    </row>
    <row r="94">
      <c r="A94" s="5" t="inlineStr">
        <is>
          <t>CCAJ-TA06/34/23</t>
        </is>
      </c>
      <c r="B94" s="6" t="n">
        <v>44968.546525</v>
      </c>
      <c r="C94" s="5" t="inlineStr">
        <is>
          <t>3550 BELZA GUTIERREZ CONDORI</t>
        </is>
      </c>
      <c r="D94" s="7" t="n"/>
      <c r="E94" s="8" t="n"/>
      <c r="F94" s="9" t="n">
        <v>4278.13</v>
      </c>
      <c r="I94" s="10" t="inlineStr">
        <is>
          <t>EFECTIVO</t>
        </is>
      </c>
      <c r="J94" s="5" t="inlineStr">
        <is>
          <t>3550 BELZA GUTIERREZ CONDORI</t>
        </is>
      </c>
    </row>
    <row r="95">
      <c r="A95" s="5" t="inlineStr">
        <is>
          <t>CCAJ-TA06/34/23</t>
        </is>
      </c>
      <c r="B95" s="6" t="n">
        <v>44968.546525</v>
      </c>
      <c r="C95" s="5" t="inlineStr">
        <is>
          <t>3550 BELZA GUTIERREZ CONDORI</t>
        </is>
      </c>
      <c r="D95" s="7" t="n"/>
      <c r="E95" s="8" t="n"/>
      <c r="H95" s="9" t="n">
        <v>119.7</v>
      </c>
      <c r="I95" s="5" t="inlineStr">
        <is>
          <t>TARJETA DE DÉBITO/CRÉDITO</t>
        </is>
      </c>
      <c r="J95" s="5" t="inlineStr">
        <is>
          <t>3550 BELZA GUTIERREZ CONDORI</t>
        </is>
      </c>
    </row>
    <row r="96">
      <c r="A96" s="5" t="inlineStr">
        <is>
          <t>CCAJ-TA06/34/23</t>
        </is>
      </c>
      <c r="B96" s="6" t="n">
        <v>44968.546525</v>
      </c>
      <c r="C96" s="5" t="inlineStr">
        <is>
          <t>3550 BELZA GUTIERREZ CONDORI</t>
        </is>
      </c>
      <c r="D96" s="7" t="n"/>
      <c r="E96" s="8" t="n"/>
      <c r="H96" s="9" t="n">
        <v>210.5</v>
      </c>
      <c r="I96" s="10" t="inlineStr">
        <is>
          <t>CÓDIGO QR</t>
        </is>
      </c>
      <c r="J96" s="5" t="inlineStr">
        <is>
          <t>3550 BELZA GUTIERREZ CONDORI</t>
        </is>
      </c>
    </row>
    <row r="97">
      <c r="A97" s="11" t="inlineStr">
        <is>
          <t>SAP</t>
        </is>
      </c>
      <c r="B97" s="3" t="n"/>
      <c r="C97" s="3" t="n"/>
      <c r="D97" s="7" t="n"/>
      <c r="E97" s="8" t="n"/>
      <c r="H97" s="9" t="n"/>
      <c r="I97" s="10" t="n"/>
      <c r="J97" s="5" t="n"/>
    </row>
    <row r="98" ht="15.75" customHeight="1">
      <c r="A98" s="13" t="inlineStr">
        <is>
          <t>FECHA</t>
        </is>
      </c>
      <c r="B98" s="13" t="inlineStr">
        <is>
          <t>CIERRE DE CAJA</t>
        </is>
      </c>
      <c r="C98" s="13" t="inlineStr">
        <is>
          <t>IMPORTE</t>
        </is>
      </c>
      <c r="D98" s="49" t="n">
        <v>112744127</v>
      </c>
      <c r="E98" s="14" t="n">
        <v>112761124</v>
      </c>
      <c r="H98" s="9" t="n"/>
      <c r="I98" s="10" t="n"/>
      <c r="J98" s="5" t="n"/>
    </row>
    <row r="99">
      <c r="D99" s="57" t="inlineStr">
        <is>
          <t>BOOT</t>
        </is>
      </c>
    </row>
    <row r="101">
      <c r="A101" s="1" t="inlineStr">
        <is>
          <t>Cierre Caja</t>
        </is>
      </c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</row>
    <row r="102">
      <c r="A102" s="3" t="inlineStr">
        <is>
          <t>Del 13/02/2023</t>
        </is>
      </c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</row>
    <row r="103">
      <c r="A103" s="74" t="inlineStr">
        <is>
          <t>Cierre Caja</t>
        </is>
      </c>
      <c r="B103" s="74" t="inlineStr">
        <is>
          <t>Fecha</t>
        </is>
      </c>
      <c r="C103" s="74" t="inlineStr">
        <is>
          <t>Cajero</t>
        </is>
      </c>
      <c r="D103" s="74" t="inlineStr">
        <is>
          <t>Nro Voucher</t>
        </is>
      </c>
      <c r="E103" s="74" t="inlineStr">
        <is>
          <t>Nro Cuenta</t>
        </is>
      </c>
      <c r="F103" s="74" t="inlineStr">
        <is>
          <t>Tipo Ingreso</t>
        </is>
      </c>
      <c r="G103" s="75" t="n"/>
      <c r="H103" s="76" t="n"/>
      <c r="I103" s="74" t="inlineStr">
        <is>
          <t>TIPO DE INGRESO</t>
        </is>
      </c>
      <c r="J103" s="74" t="inlineStr">
        <is>
          <t>Cobrador</t>
        </is>
      </c>
    </row>
    <row r="104">
      <c r="A104" s="77" t="n"/>
      <c r="B104" s="77" t="n"/>
      <c r="C104" s="77" t="n"/>
      <c r="D104" s="77" t="n"/>
      <c r="E104" s="77" t="n"/>
      <c r="F104" s="4" t="inlineStr">
        <is>
          <t>EFECTIVO</t>
        </is>
      </c>
      <c r="G104" s="4" t="inlineStr">
        <is>
          <t>CHEQUE</t>
        </is>
      </c>
      <c r="H104" s="4" t="inlineStr">
        <is>
          <t>TRANSFERENCIA</t>
        </is>
      </c>
      <c r="I104" s="77" t="n"/>
      <c r="J104" s="77" t="n"/>
    </row>
    <row r="105">
      <c r="A105" s="5" t="inlineStr">
        <is>
          <t>CCAJ-TA06/35/23</t>
        </is>
      </c>
      <c r="B105" s="6" t="n">
        <v>44970.75439642361</v>
      </c>
      <c r="C105" s="5" t="inlineStr">
        <is>
          <t>3550 BELZA GUTIERREZ CONDORI</t>
        </is>
      </c>
      <c r="D105" s="7" t="n"/>
      <c r="E105" s="8" t="n"/>
      <c r="F105" s="9" t="n">
        <v>5824.46</v>
      </c>
      <c r="I105" s="10" t="inlineStr">
        <is>
          <t>EFECTIVO</t>
        </is>
      </c>
      <c r="J105" s="5" t="inlineStr">
        <is>
          <t>3550 BELZA GUTIERREZ CONDORI</t>
        </is>
      </c>
    </row>
    <row r="106">
      <c r="A106" s="5" t="inlineStr">
        <is>
          <t>CCAJ-TA06/35/23</t>
        </is>
      </c>
      <c r="B106" s="6" t="n">
        <v>44970.75439642361</v>
      </c>
      <c r="C106" s="5" t="inlineStr">
        <is>
          <t>3550 BELZA GUTIERREZ CONDORI</t>
        </is>
      </c>
      <c r="D106" s="7" t="n"/>
      <c r="E106" s="8" t="n"/>
      <c r="H106" s="9" t="n">
        <v>239.8</v>
      </c>
      <c r="I106" s="5" t="inlineStr">
        <is>
          <t>TARJETA DE DÉBITO/CRÉDITO</t>
        </is>
      </c>
      <c r="J106" s="5" t="inlineStr">
        <is>
          <t>3550 BELZA GUTIERREZ CONDORI</t>
        </is>
      </c>
    </row>
    <row r="107">
      <c r="A107" s="5" t="inlineStr">
        <is>
          <t>CCAJ-TA06/35/23</t>
        </is>
      </c>
      <c r="B107" s="6" t="n">
        <v>44970.75439642361</v>
      </c>
      <c r="C107" s="5" t="inlineStr">
        <is>
          <t>3550 BELZA GUTIERREZ CONDORI</t>
        </is>
      </c>
      <c r="D107" s="7" t="n"/>
      <c r="E107" s="8" t="n"/>
      <c r="H107" s="9" t="n">
        <v>84.90000000000001</v>
      </c>
      <c r="I107" s="10" t="inlineStr">
        <is>
          <t>CÓDIGO QR</t>
        </is>
      </c>
      <c r="J107" s="5" t="inlineStr">
        <is>
          <t>3550 BELZA GUTIERREZ CONDORI</t>
        </is>
      </c>
    </row>
    <row r="108">
      <c r="A108" s="11" t="inlineStr">
        <is>
          <t>SAP</t>
        </is>
      </c>
      <c r="B108" s="3" t="n"/>
      <c r="C108" s="3" t="n"/>
      <c r="D108" s="7" t="n"/>
      <c r="E108" s="8" t="n"/>
      <c r="H108" s="9" t="n"/>
      <c r="I108" s="10" t="n"/>
      <c r="J108" s="5" t="n"/>
    </row>
    <row r="109" ht="15.75" customHeight="1">
      <c r="A109" s="13" t="inlineStr">
        <is>
          <t>FECHA</t>
        </is>
      </c>
      <c r="B109" s="13" t="inlineStr">
        <is>
          <t>CIERRE DE CAJA</t>
        </is>
      </c>
      <c r="C109" s="13" t="inlineStr">
        <is>
          <t>IMPORTE</t>
        </is>
      </c>
      <c r="D109" s="49" t="n">
        <v>112774009</v>
      </c>
      <c r="E109" s="14" t="n">
        <v>112774138</v>
      </c>
      <c r="H109" s="9" t="n"/>
      <c r="I109" s="10" t="n"/>
      <c r="J109" s="5" t="n"/>
    </row>
    <row r="110">
      <c r="D110" s="57" t="inlineStr">
        <is>
          <t>BOOT</t>
        </is>
      </c>
    </row>
    <row r="112">
      <c r="A112" s="1" t="inlineStr">
        <is>
          <t>Cierre Caja</t>
        </is>
      </c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</row>
    <row r="113">
      <c r="A113" s="3" t="inlineStr">
        <is>
          <t>Del 14/02/2023</t>
        </is>
      </c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</row>
    <row r="114">
      <c r="A114" s="74" t="inlineStr">
        <is>
          <t>Cierre Caja</t>
        </is>
      </c>
      <c r="B114" s="74" t="inlineStr">
        <is>
          <t>Fecha</t>
        </is>
      </c>
      <c r="C114" s="74" t="inlineStr">
        <is>
          <t>Cajero</t>
        </is>
      </c>
      <c r="D114" s="74" t="inlineStr">
        <is>
          <t>Nro Voucher</t>
        </is>
      </c>
      <c r="E114" s="74" t="inlineStr">
        <is>
          <t>Nro Cuenta</t>
        </is>
      </c>
      <c r="F114" s="74" t="inlineStr">
        <is>
          <t>Tipo Ingreso</t>
        </is>
      </c>
      <c r="G114" s="75" t="n"/>
      <c r="H114" s="76" t="n"/>
      <c r="I114" s="74" t="inlineStr">
        <is>
          <t>TIPO DE INGRESO</t>
        </is>
      </c>
      <c r="J114" s="74" t="inlineStr">
        <is>
          <t>Cobrador</t>
        </is>
      </c>
    </row>
    <row r="115">
      <c r="A115" s="77" t="n"/>
      <c r="B115" s="77" t="n"/>
      <c r="C115" s="77" t="n"/>
      <c r="D115" s="77" t="n"/>
      <c r="E115" s="77" t="n"/>
      <c r="F115" s="4" t="inlineStr">
        <is>
          <t>EFECTIVO</t>
        </is>
      </c>
      <c r="G115" s="4" t="inlineStr">
        <is>
          <t>CHEQUE</t>
        </is>
      </c>
      <c r="H115" s="4" t="inlineStr">
        <is>
          <t>TRANSFERENCIA</t>
        </is>
      </c>
      <c r="I115" s="77" t="n"/>
      <c r="J115" s="77" t="n"/>
    </row>
    <row r="116">
      <c r="A116" s="5" t="inlineStr">
        <is>
          <t>CCAJ-TA06/36/23</t>
        </is>
      </c>
      <c r="B116" s="6" t="n">
        <v>44971.75924769676</v>
      </c>
      <c r="C116" s="5" t="inlineStr">
        <is>
          <t>3550 BELZA GUTIERREZ CONDORI</t>
        </is>
      </c>
      <c r="D116" s="7" t="n"/>
      <c r="E116" s="8" t="n"/>
      <c r="F116" s="9" t="n">
        <v>6470.98</v>
      </c>
      <c r="I116" s="10" t="inlineStr">
        <is>
          <t>EFECTIVO</t>
        </is>
      </c>
      <c r="J116" s="5" t="inlineStr">
        <is>
          <t>3550 BELZA GUTIERREZ CONDORI</t>
        </is>
      </c>
    </row>
    <row r="117">
      <c r="A117" s="5" t="inlineStr">
        <is>
          <t>CCAJ-TA06/36/23</t>
        </is>
      </c>
      <c r="B117" s="6" t="n">
        <v>44971.75924769676</v>
      </c>
      <c r="C117" s="5" t="inlineStr">
        <is>
          <t>3550 BELZA GUTIERREZ CONDORI</t>
        </is>
      </c>
      <c r="D117" s="7" t="n"/>
      <c r="E117" s="8" t="n"/>
      <c r="H117" s="9" t="n">
        <v>161.7</v>
      </c>
      <c r="I117" s="5" t="inlineStr">
        <is>
          <t>TARJETA DE DÉBITO/CRÉDITO</t>
        </is>
      </c>
      <c r="J117" s="5" t="inlineStr">
        <is>
          <t>3550 BELZA GUTIERREZ CONDORI</t>
        </is>
      </c>
    </row>
    <row r="118">
      <c r="A118" s="11" t="inlineStr">
        <is>
          <t>SAP</t>
        </is>
      </c>
      <c r="B118" s="3" t="n"/>
      <c r="C118" s="3" t="n"/>
      <c r="D118" s="7" t="n"/>
      <c r="E118" s="8" t="n"/>
      <c r="H118" s="9" t="n"/>
      <c r="I118" s="10" t="n"/>
      <c r="J118" s="5" t="n"/>
    </row>
    <row r="119" ht="15.75" customHeight="1">
      <c r="A119" s="13" t="inlineStr">
        <is>
          <t>FECHA</t>
        </is>
      </c>
      <c r="B119" s="13" t="inlineStr">
        <is>
          <t>CIERRE DE CAJA</t>
        </is>
      </c>
      <c r="C119" s="13" t="inlineStr">
        <is>
          <t>IMPORTE</t>
        </is>
      </c>
      <c r="D119" s="49" t="n">
        <v>112775847</v>
      </c>
      <c r="E119" s="14" t="n">
        <v>112782235</v>
      </c>
      <c r="H119" s="9" t="n"/>
      <c r="I119" s="10" t="n"/>
      <c r="J119" s="5" t="n"/>
    </row>
    <row r="120">
      <c r="A120" s="5" t="n"/>
      <c r="B120" s="6" t="n"/>
      <c r="C120" s="5" t="n"/>
      <c r="D120" s="57" t="inlineStr">
        <is>
          <t>BOOT</t>
        </is>
      </c>
      <c r="E120" s="8" t="n"/>
      <c r="H120" s="9" t="n"/>
      <c r="I120" s="10" t="n"/>
      <c r="J120" s="5" t="n"/>
    </row>
    <row r="122">
      <c r="A122" s="1" t="inlineStr">
        <is>
          <t>Cierre Caja</t>
        </is>
      </c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</row>
    <row r="123">
      <c r="A123" s="3" t="inlineStr">
        <is>
          <t>Del 15/02/2023</t>
        </is>
      </c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</row>
    <row r="124">
      <c r="A124" s="74" t="inlineStr">
        <is>
          <t>Cierre Caja</t>
        </is>
      </c>
      <c r="B124" s="74" t="inlineStr">
        <is>
          <t>Fecha</t>
        </is>
      </c>
      <c r="C124" s="74" t="inlineStr">
        <is>
          <t>Cajero</t>
        </is>
      </c>
      <c r="D124" s="74" t="inlineStr">
        <is>
          <t>Nro Voucher</t>
        </is>
      </c>
      <c r="E124" s="74" t="inlineStr">
        <is>
          <t>Nro Cuenta</t>
        </is>
      </c>
      <c r="F124" s="74" t="inlineStr">
        <is>
          <t>Tipo Ingreso</t>
        </is>
      </c>
      <c r="G124" s="75" t="n"/>
      <c r="H124" s="76" t="n"/>
      <c r="I124" s="74" t="inlineStr">
        <is>
          <t>TIPO DE INGRESO</t>
        </is>
      </c>
      <c r="J124" s="74" t="inlineStr">
        <is>
          <t>Cobrador</t>
        </is>
      </c>
    </row>
    <row r="125">
      <c r="A125" s="77" t="n"/>
      <c r="B125" s="77" t="n"/>
      <c r="C125" s="77" t="n"/>
      <c r="D125" s="77" t="n"/>
      <c r="E125" s="77" t="n"/>
      <c r="F125" s="4" t="inlineStr">
        <is>
          <t>EFECTIVO</t>
        </is>
      </c>
      <c r="G125" s="4" t="inlineStr">
        <is>
          <t>CHEQUE</t>
        </is>
      </c>
      <c r="H125" s="4" t="inlineStr">
        <is>
          <t>TRANSFERENCIA</t>
        </is>
      </c>
      <c r="I125" s="77" t="n"/>
      <c r="J125" s="77" t="n"/>
    </row>
    <row r="126">
      <c r="A126" s="5" t="inlineStr">
        <is>
          <t>CCAJ-TA06/37/23</t>
        </is>
      </c>
      <c r="B126" s="6" t="n">
        <v>44972.75318702546</v>
      </c>
      <c r="C126" s="5" t="inlineStr">
        <is>
          <t>3550 BELZA GUTIERREZ CONDORI</t>
        </is>
      </c>
      <c r="D126" s="7" t="n"/>
      <c r="E126" s="8" t="n"/>
      <c r="F126" s="9" t="n">
        <v>4711.38</v>
      </c>
      <c r="I126" s="10" t="inlineStr">
        <is>
          <t>EFECTIVO</t>
        </is>
      </c>
      <c r="J126" s="5" t="inlineStr">
        <is>
          <t>3550 BELZA GUTIERREZ CONDORI</t>
        </is>
      </c>
    </row>
    <row r="127">
      <c r="A127" s="5" t="inlineStr">
        <is>
          <t>CCAJ-TA06/37/23</t>
        </is>
      </c>
      <c r="B127" s="6" t="n">
        <v>44972.75318702546</v>
      </c>
      <c r="C127" s="5" t="inlineStr">
        <is>
          <t>3550 BELZA GUTIERREZ CONDORI</t>
        </is>
      </c>
      <c r="D127" s="7" t="n"/>
      <c r="E127" s="8" t="n"/>
      <c r="H127" s="9" t="n">
        <v>692.89</v>
      </c>
      <c r="I127" s="5" t="inlineStr">
        <is>
          <t>TARJETA DE DÉBITO/CRÉDITO</t>
        </is>
      </c>
      <c r="J127" s="5" t="inlineStr">
        <is>
          <t>3550 BELZA GUTIERREZ CONDORI</t>
        </is>
      </c>
    </row>
    <row r="128">
      <c r="A128" s="5" t="inlineStr">
        <is>
          <t>CCAJ-TA06/37/23</t>
        </is>
      </c>
      <c r="B128" s="6" t="n">
        <v>44972.75318702546</v>
      </c>
      <c r="C128" s="5" t="inlineStr">
        <is>
          <t>3550 BELZA GUTIERREZ CONDORI</t>
        </is>
      </c>
      <c r="D128" s="7" t="n"/>
      <c r="E128" s="8" t="n"/>
      <c r="H128" s="9" t="n">
        <v>219.08</v>
      </c>
      <c r="I128" s="10" t="inlineStr">
        <is>
          <t>CÓDIGO QR</t>
        </is>
      </c>
      <c r="J128" s="5" t="inlineStr">
        <is>
          <t>3550 BELZA GUTIERREZ CONDORI</t>
        </is>
      </c>
    </row>
    <row r="129">
      <c r="A129" s="11" t="inlineStr">
        <is>
          <t>SAP</t>
        </is>
      </c>
      <c r="B129" s="3" t="n"/>
      <c r="C129" s="3" t="n"/>
      <c r="D129" s="7" t="n"/>
      <c r="E129" s="8" t="n"/>
      <c r="H129" s="9" t="n"/>
      <c r="I129" s="10" t="n"/>
      <c r="J129" s="5" t="n"/>
    </row>
    <row r="130" ht="15.75" customHeight="1">
      <c r="A130" s="13" t="inlineStr">
        <is>
          <t>FECHA</t>
        </is>
      </c>
      <c r="B130" s="13" t="inlineStr">
        <is>
          <t>CIERRE DE CAJA</t>
        </is>
      </c>
      <c r="C130" s="13" t="inlineStr">
        <is>
          <t>IMPORTE</t>
        </is>
      </c>
      <c r="D130" s="49" t="n">
        <v>112790249</v>
      </c>
      <c r="E130" s="14" t="n">
        <v>112790546</v>
      </c>
      <c r="H130" s="9" t="n"/>
      <c r="I130" s="10" t="n"/>
      <c r="J130" s="5" t="n"/>
    </row>
    <row r="131">
      <c r="D131" s="57" t="inlineStr">
        <is>
          <t>BOOT</t>
        </is>
      </c>
    </row>
    <row r="133">
      <c r="A133" s="1" t="inlineStr">
        <is>
          <t>Cierre Caja</t>
        </is>
      </c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</row>
    <row r="134">
      <c r="A134" s="3" t="inlineStr">
        <is>
          <t>Del 16/02/2023</t>
        </is>
      </c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</row>
    <row r="135">
      <c r="A135" s="74" t="inlineStr">
        <is>
          <t>Cierre Caja</t>
        </is>
      </c>
      <c r="B135" s="74" t="inlineStr">
        <is>
          <t>Fecha</t>
        </is>
      </c>
      <c r="C135" s="74" t="inlineStr">
        <is>
          <t>Cajero</t>
        </is>
      </c>
      <c r="D135" s="74" t="inlineStr">
        <is>
          <t>Nro Voucher</t>
        </is>
      </c>
      <c r="E135" s="74" t="inlineStr">
        <is>
          <t>Nro Cuenta</t>
        </is>
      </c>
      <c r="F135" s="74" t="inlineStr">
        <is>
          <t>Tipo Ingreso</t>
        </is>
      </c>
      <c r="G135" s="75" t="n"/>
      <c r="H135" s="76" t="n"/>
      <c r="I135" s="74" t="inlineStr">
        <is>
          <t>TIPO DE INGRESO</t>
        </is>
      </c>
      <c r="J135" s="74" t="inlineStr">
        <is>
          <t>Cobrador</t>
        </is>
      </c>
    </row>
    <row r="136">
      <c r="A136" s="77" t="n"/>
      <c r="B136" s="77" t="n"/>
      <c r="C136" s="77" t="n"/>
      <c r="D136" s="77" t="n"/>
      <c r="E136" s="77" t="n"/>
      <c r="F136" s="4" t="inlineStr">
        <is>
          <t>EFECTIVO</t>
        </is>
      </c>
      <c r="G136" s="4" t="inlineStr">
        <is>
          <t>CHEQUE</t>
        </is>
      </c>
      <c r="H136" s="4" t="inlineStr">
        <is>
          <t>TRANSFERENCIA</t>
        </is>
      </c>
      <c r="I136" s="77" t="n"/>
      <c r="J136" s="77" t="n"/>
    </row>
    <row r="137">
      <c r="A137" s="5" t="inlineStr">
        <is>
          <t>CCAJ-TA06/38/23</t>
        </is>
      </c>
      <c r="B137" s="6" t="n">
        <v>44973.75363458334</v>
      </c>
      <c r="C137" s="5" t="inlineStr">
        <is>
          <t>3550 BELZA GUTIERREZ CONDORI</t>
        </is>
      </c>
      <c r="D137" s="7" t="n"/>
      <c r="E137" s="8" t="n"/>
      <c r="H137" s="9" t="n">
        <v>27.9</v>
      </c>
      <c r="I137" s="10" t="inlineStr">
        <is>
          <t>CÓDIGO QR</t>
        </is>
      </c>
      <c r="J137" s="5" t="inlineStr">
        <is>
          <t>3550 BELZA GUTIERREZ CONDORI</t>
        </is>
      </c>
    </row>
    <row r="138">
      <c r="A138" s="5" t="inlineStr">
        <is>
          <t>CCAJ-TA06/38/23</t>
        </is>
      </c>
      <c r="B138" s="6" t="n">
        <v>44973.75363458334</v>
      </c>
      <c r="C138" s="5" t="inlineStr">
        <is>
          <t>3550 BELZA GUTIERREZ CONDORI</t>
        </is>
      </c>
      <c r="D138" s="7" t="n"/>
      <c r="E138" s="8" t="n"/>
      <c r="F138" s="9" t="n">
        <v>2230.45</v>
      </c>
      <c r="I138" s="10" t="inlineStr">
        <is>
          <t>EFECTIVO</t>
        </is>
      </c>
      <c r="J138" s="5" t="inlineStr">
        <is>
          <t>3550 BELZA GUTIERREZ CONDORI</t>
        </is>
      </c>
    </row>
    <row r="139">
      <c r="A139" s="5" t="inlineStr">
        <is>
          <t>CCAJ-TA06/38/23</t>
        </is>
      </c>
      <c r="B139" s="6" t="n">
        <v>44973.75363458334</v>
      </c>
      <c r="C139" s="5" t="inlineStr">
        <is>
          <t>3550 BELZA GUTIERREZ CONDORI</t>
        </is>
      </c>
      <c r="D139" s="7" t="n"/>
      <c r="E139" s="8" t="n"/>
      <c r="H139" s="9" t="n">
        <v>20.3</v>
      </c>
      <c r="I139" s="5" t="inlineStr">
        <is>
          <t>TARJETA DE DÉBITO/CRÉDITO</t>
        </is>
      </c>
      <c r="J139" s="5" t="inlineStr">
        <is>
          <t>3550 BELZA GUTIERREZ CONDORI</t>
        </is>
      </c>
    </row>
    <row r="140">
      <c r="A140" s="11" t="inlineStr">
        <is>
          <t>SAP</t>
        </is>
      </c>
      <c r="B140" s="3" t="n"/>
      <c r="C140" s="3" t="n"/>
      <c r="D140" s="7" t="n"/>
      <c r="E140" s="8" t="n"/>
      <c r="H140" s="9" t="n"/>
      <c r="I140" s="10" t="n"/>
      <c r="J140" s="8" t="n"/>
    </row>
    <row r="141" ht="15.75" customHeight="1">
      <c r="A141" s="13" t="inlineStr">
        <is>
          <t>FECHA</t>
        </is>
      </c>
      <c r="B141" s="13" t="inlineStr">
        <is>
          <t>CIERRE DE CAJA</t>
        </is>
      </c>
      <c r="C141" s="13" t="inlineStr">
        <is>
          <t>IMPORTE</t>
        </is>
      </c>
      <c r="D141" s="49" t="inlineStr">
        <is>
          <t>112799846</t>
        </is>
      </c>
      <c r="E141" s="14" t="n">
        <v>112799988</v>
      </c>
      <c r="H141" s="9" t="n"/>
      <c r="I141" s="10" t="n"/>
      <c r="J141" s="8" t="n"/>
    </row>
    <row r="142">
      <c r="D142" s="57" t="inlineStr">
        <is>
          <t>BOOT</t>
        </is>
      </c>
    </row>
    <row r="143"/>
    <row r="144">
      <c r="A144" s="1" t="inlineStr">
        <is>
          <t>Cierre Caja</t>
        </is>
      </c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</row>
    <row r="145">
      <c r="A145" s="3" t="inlineStr">
        <is>
          <t>Del 17/02/2023</t>
        </is>
      </c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</row>
    <row r="146">
      <c r="A146" s="74" t="inlineStr">
        <is>
          <t>Cierre Caja</t>
        </is>
      </c>
      <c r="B146" s="74" t="inlineStr">
        <is>
          <t>Fecha</t>
        </is>
      </c>
      <c r="C146" s="74" t="inlineStr">
        <is>
          <t>Cajero</t>
        </is>
      </c>
      <c r="D146" s="74" t="inlineStr">
        <is>
          <t>Nro Voucher</t>
        </is>
      </c>
      <c r="E146" s="74" t="inlineStr">
        <is>
          <t>Nro Cuenta</t>
        </is>
      </c>
      <c r="F146" s="74" t="inlineStr">
        <is>
          <t>Tipo Ingreso</t>
        </is>
      </c>
      <c r="G146" s="75" t="n"/>
      <c r="H146" s="76" t="n"/>
      <c r="I146" s="74" t="inlineStr">
        <is>
          <t>TIPO DE INGRESO</t>
        </is>
      </c>
      <c r="J146" s="74" t="inlineStr">
        <is>
          <t>Cobrador</t>
        </is>
      </c>
    </row>
    <row r="147">
      <c r="A147" s="77" t="n"/>
      <c r="B147" s="77" t="n"/>
      <c r="C147" s="77" t="n"/>
      <c r="D147" s="77" t="n"/>
      <c r="E147" s="77" t="n"/>
      <c r="F147" s="4" t="inlineStr">
        <is>
          <t>EFECTIVO</t>
        </is>
      </c>
      <c r="G147" s="4" t="inlineStr">
        <is>
          <t>CHEQUE</t>
        </is>
      </c>
      <c r="H147" s="4" t="inlineStr">
        <is>
          <t>TRANSFERENCIA</t>
        </is>
      </c>
      <c r="I147" s="77" t="n"/>
      <c r="J147" s="77" t="n"/>
    </row>
    <row r="148">
      <c r="A148" s="5" t="inlineStr">
        <is>
          <t>CCAJ-TA06/39/23</t>
        </is>
      </c>
      <c r="B148" s="6" t="n">
        <v>44974.75432340278</v>
      </c>
      <c r="C148" s="5" t="inlineStr">
        <is>
          <t>3550 BELZA GUTIERREZ CONDORI</t>
        </is>
      </c>
      <c r="D148" s="7" t="n"/>
      <c r="E148" s="8" t="n"/>
      <c r="F148" s="9" t="n">
        <v>4129.41</v>
      </c>
      <c r="I148" s="10" t="inlineStr">
        <is>
          <t>EFECTIVO</t>
        </is>
      </c>
      <c r="J148" s="5" t="inlineStr">
        <is>
          <t>3550 BELZA GUTIERREZ CONDORI</t>
        </is>
      </c>
    </row>
    <row r="149">
      <c r="A149" s="5" t="inlineStr">
        <is>
          <t>CCAJ-TA06/39/23</t>
        </is>
      </c>
      <c r="B149" s="6" t="n">
        <v>44974.75432340278</v>
      </c>
      <c r="C149" s="5" t="inlineStr">
        <is>
          <t>3550 BELZA GUTIERREZ CONDORI</t>
        </is>
      </c>
      <c r="D149" s="7" t="n"/>
      <c r="E149" s="8" t="n"/>
      <c r="H149" s="9" t="n">
        <v>66.40000000000001</v>
      </c>
      <c r="I149" s="5" t="inlineStr">
        <is>
          <t>TARJETA DE DÉBITO/CRÉDITO</t>
        </is>
      </c>
      <c r="J149" s="5" t="inlineStr">
        <is>
          <t>3550 BELZA GUTIERREZ CONDORI</t>
        </is>
      </c>
    </row>
    <row r="150">
      <c r="A150" s="5" t="inlineStr">
        <is>
          <t>CCAJ-TA06/39/23</t>
        </is>
      </c>
      <c r="B150" s="6" t="n">
        <v>44974.75432340278</v>
      </c>
      <c r="C150" s="5" t="inlineStr">
        <is>
          <t>3550 BELZA GUTIERREZ CONDORI</t>
        </is>
      </c>
      <c r="D150" s="7" t="n"/>
      <c r="E150" s="8" t="n"/>
      <c r="H150" s="9" t="n">
        <v>286.61</v>
      </c>
      <c r="I150" s="10" t="inlineStr">
        <is>
          <t>CÓDIGO QR</t>
        </is>
      </c>
      <c r="J150" s="5" t="inlineStr">
        <is>
          <t>3550 BELZA GUTIERREZ CONDORI</t>
        </is>
      </c>
    </row>
    <row r="151">
      <c r="A151" s="11" t="inlineStr">
        <is>
          <t>SAP</t>
        </is>
      </c>
      <c r="B151" s="3" t="n"/>
      <c r="C151" s="3" t="n"/>
      <c r="D151" s="7" t="n"/>
      <c r="E151" s="8" t="n"/>
      <c r="G151" s="9" t="n"/>
      <c r="I151" s="10" t="n"/>
      <c r="J151" s="8" t="n"/>
    </row>
    <row r="152" ht="15.75" customHeight="1">
      <c r="A152" s="13" t="inlineStr">
        <is>
          <t>FECHA</t>
        </is>
      </c>
      <c r="B152" s="13" t="inlineStr">
        <is>
          <t>CIERRE DE CAJA</t>
        </is>
      </c>
      <c r="C152" s="13" t="inlineStr">
        <is>
          <t>IMPORTE</t>
        </is>
      </c>
      <c r="D152" s="49" t="inlineStr">
        <is>
          <t>112799809</t>
        </is>
      </c>
      <c r="E152" s="14" t="n">
        <v>112799989</v>
      </c>
      <c r="G152" s="9" t="n"/>
      <c r="I152" s="10" t="n"/>
      <c r="J152" s="8" t="n"/>
    </row>
    <row r="153">
      <c r="A153" s="5" t="n"/>
      <c r="B153" s="6" t="n"/>
      <c r="C153" s="5" t="n"/>
      <c r="D153" s="57" t="inlineStr">
        <is>
          <t>BOOT</t>
        </is>
      </c>
      <c r="E153" s="8" t="n"/>
      <c r="G153" s="9" t="n"/>
      <c r="I153" s="10" t="n"/>
      <c r="J153" s="8" t="n"/>
    </row>
    <row r="154">
      <c r="A154" s="5" t="n"/>
      <c r="B154" s="6" t="n"/>
      <c r="C154" s="5" t="n"/>
      <c r="D154" s="7" t="n"/>
      <c r="E154" s="8" t="n"/>
      <c r="G154" s="9" t="n"/>
      <c r="I154" s="10" t="n"/>
      <c r="J154" s="8" t="n"/>
    </row>
    <row r="155">
      <c r="A155" s="1" t="inlineStr">
        <is>
          <t>Cierre Caja</t>
        </is>
      </c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</row>
    <row r="156">
      <c r="A156" s="3" t="inlineStr">
        <is>
          <t>Del 18/02/2023</t>
        </is>
      </c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</row>
    <row r="157">
      <c r="A157" s="74" t="inlineStr">
        <is>
          <t>Cierre Caja</t>
        </is>
      </c>
      <c r="B157" s="74" t="inlineStr">
        <is>
          <t>Fecha</t>
        </is>
      </c>
      <c r="C157" s="74" t="inlineStr">
        <is>
          <t>Cajero</t>
        </is>
      </c>
      <c r="D157" s="74" t="inlineStr">
        <is>
          <t>Nro Voucher</t>
        </is>
      </c>
      <c r="E157" s="74" t="inlineStr">
        <is>
          <t>Nro Cuenta</t>
        </is>
      </c>
      <c r="F157" s="74" t="inlineStr">
        <is>
          <t>Tipo Ingreso</t>
        </is>
      </c>
      <c r="G157" s="75" t="n"/>
      <c r="H157" s="76" t="n"/>
      <c r="I157" s="74" t="inlineStr">
        <is>
          <t>TIPO DE INGRESO</t>
        </is>
      </c>
      <c r="J157" s="74" t="inlineStr">
        <is>
          <t>Cobrador</t>
        </is>
      </c>
    </row>
    <row r="158">
      <c r="A158" s="77" t="n"/>
      <c r="B158" s="77" t="n"/>
      <c r="C158" s="77" t="n"/>
      <c r="D158" s="77" t="n"/>
      <c r="E158" s="77" t="n"/>
      <c r="F158" s="4" t="inlineStr">
        <is>
          <t>EFECTIVO</t>
        </is>
      </c>
      <c r="G158" s="4" t="inlineStr">
        <is>
          <t>CHEQUE</t>
        </is>
      </c>
      <c r="H158" s="4" t="inlineStr">
        <is>
          <t>TRANSFERENCIA</t>
        </is>
      </c>
      <c r="I158" s="77" t="n"/>
      <c r="J158" s="77" t="n"/>
    </row>
    <row r="159">
      <c r="A159" s="5" t="inlineStr">
        <is>
          <t>CCAJ-TA06/40/23</t>
        </is>
      </c>
      <c r="B159" s="6" t="n">
        <v>44975.54645993056</v>
      </c>
      <c r="C159" s="5" t="inlineStr">
        <is>
          <t>3550 BELZA GUTIERREZ CONDORI</t>
        </is>
      </c>
      <c r="D159" s="7" t="n"/>
      <c r="E159" s="8" t="n"/>
      <c r="F159" s="9" t="n">
        <v>4447.85</v>
      </c>
      <c r="I159" s="10" t="inlineStr">
        <is>
          <t>EFECTIVO</t>
        </is>
      </c>
      <c r="J159" s="5" t="inlineStr">
        <is>
          <t>3550 BELZA GUTIERREZ CONDORI</t>
        </is>
      </c>
    </row>
    <row r="160">
      <c r="A160" s="5" t="inlineStr">
        <is>
          <t>CCAJ-TA06/40/23</t>
        </is>
      </c>
      <c r="B160" s="6" t="n">
        <v>44975.54645993056</v>
      </c>
      <c r="C160" s="5" t="inlineStr">
        <is>
          <t>3550 BELZA GUTIERREZ CONDORI</t>
        </is>
      </c>
      <c r="D160" s="7" t="n"/>
      <c r="E160" s="8" t="n"/>
      <c r="H160" s="9" t="n">
        <v>267.9</v>
      </c>
      <c r="I160" s="5" t="inlineStr">
        <is>
          <t>TARJETA DE DÉBITO/CRÉDITO</t>
        </is>
      </c>
      <c r="J160" s="5" t="inlineStr">
        <is>
          <t>3550 BELZA GUTIERREZ CONDORI</t>
        </is>
      </c>
    </row>
    <row r="161">
      <c r="A161" s="11" t="inlineStr">
        <is>
          <t>SAP</t>
        </is>
      </c>
      <c r="B161" s="3" t="n"/>
      <c r="C161" s="3" t="n"/>
      <c r="D161" s="7" t="n"/>
      <c r="E161" s="8" t="n"/>
      <c r="G161" s="9" t="n"/>
      <c r="I161" s="10" t="n"/>
      <c r="J161" s="8" t="n"/>
    </row>
    <row r="162" ht="15.75" customHeight="1">
      <c r="A162" s="13" t="inlineStr">
        <is>
          <t>FECHA</t>
        </is>
      </c>
      <c r="B162" s="13" t="inlineStr">
        <is>
          <t>CIERRE DE CAJA</t>
        </is>
      </c>
      <c r="C162" s="13" t="inlineStr">
        <is>
          <t>IMPORTE</t>
        </is>
      </c>
      <c r="D162" s="49" t="inlineStr">
        <is>
          <t>112808021</t>
        </is>
      </c>
      <c r="E162" s="14" t="n">
        <v>112808162</v>
      </c>
      <c r="G162" s="9" t="n"/>
      <c r="I162" s="10" t="n"/>
      <c r="J162" s="8" t="n"/>
    </row>
    <row r="163">
      <c r="A163" s="5" t="n"/>
      <c r="B163" s="6" t="n"/>
      <c r="C163" s="5" t="n"/>
      <c r="D163" s="57" t="inlineStr">
        <is>
          <t>BOOT</t>
        </is>
      </c>
      <c r="E163" s="8" t="n"/>
      <c r="G163" s="9" t="n"/>
      <c r="I163" s="10" t="n"/>
      <c r="J163" s="8" t="n"/>
    </row>
    <row r="164">
      <c r="A164" s="5" t="n"/>
      <c r="B164" s="6" t="n"/>
      <c r="C164" s="5" t="n"/>
      <c r="D164" s="7" t="n"/>
      <c r="E164" s="8" t="n"/>
      <c r="G164" s="9" t="n"/>
      <c r="I164" s="10" t="n"/>
      <c r="J164" s="8" t="n"/>
    </row>
    <row r="165">
      <c r="A165" s="1" t="inlineStr">
        <is>
          <t>Cierre Caja</t>
        </is>
      </c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</row>
    <row r="166">
      <c r="A166" s="3" t="inlineStr">
        <is>
          <t>Del 20/02/2023</t>
        </is>
      </c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</row>
    <row r="167">
      <c r="A167" s="74" t="inlineStr">
        <is>
          <t>Cierre Caja</t>
        </is>
      </c>
      <c r="B167" s="74" t="inlineStr">
        <is>
          <t>Fecha</t>
        </is>
      </c>
      <c r="C167" s="74" t="inlineStr">
        <is>
          <t>Cajero</t>
        </is>
      </c>
      <c r="D167" s="74" t="inlineStr">
        <is>
          <t>Nro Voucher</t>
        </is>
      </c>
      <c r="E167" s="74" t="inlineStr">
        <is>
          <t>Nro Cuenta</t>
        </is>
      </c>
      <c r="F167" s="74" t="inlineStr">
        <is>
          <t>Tipo Ingreso</t>
        </is>
      </c>
      <c r="G167" s="75" t="n"/>
      <c r="H167" s="76" t="n"/>
      <c r="I167" s="74" t="inlineStr">
        <is>
          <t>TIPO DE INGRESO</t>
        </is>
      </c>
      <c r="J167" s="74" t="inlineStr">
        <is>
          <t>Cobrador</t>
        </is>
      </c>
    </row>
    <row r="168">
      <c r="A168" s="77" t="n"/>
      <c r="B168" s="77" t="n"/>
      <c r="C168" s="77" t="n"/>
      <c r="D168" s="77" t="n"/>
      <c r="E168" s="77" t="n"/>
      <c r="F168" s="4" t="inlineStr">
        <is>
          <t>EFECTIVO</t>
        </is>
      </c>
      <c r="G168" s="4" t="inlineStr">
        <is>
          <t>CHEQUE</t>
        </is>
      </c>
      <c r="H168" s="4" t="inlineStr">
        <is>
          <t>TRANSFERENCIA</t>
        </is>
      </c>
      <c r="I168" s="77" t="n"/>
      <c r="J168" s="77" t="n"/>
    </row>
    <row r="169">
      <c r="A169" s="34" t="inlineStr">
        <is>
          <t>NO HUBO CIERRES DE CAJA DEBIDO A FERIADO NACIONAL POR CARNAVALES</t>
        </is>
      </c>
      <c r="B169" s="39" t="n"/>
      <c r="C169" s="34" t="n"/>
      <c r="D169" s="21" t="n"/>
      <c r="E169" s="8" t="n"/>
      <c r="H169" s="9" t="n"/>
      <c r="I169" s="5" t="n"/>
      <c r="J169" s="8" t="n"/>
    </row>
    <row r="170">
      <c r="A170" s="11" t="inlineStr">
        <is>
          <t>SAP</t>
        </is>
      </c>
      <c r="B170" s="3" t="n"/>
      <c r="C170" s="3" t="n"/>
      <c r="D170" s="7" t="n"/>
      <c r="E170" s="8" t="n"/>
      <c r="G170" s="9" t="n"/>
      <c r="I170" s="10" t="n"/>
      <c r="J170" s="8" t="n"/>
    </row>
    <row r="171">
      <c r="A171" s="13" t="inlineStr">
        <is>
          <t>FECHA</t>
        </is>
      </c>
      <c r="B171" s="13" t="inlineStr">
        <is>
          <t>CIERRE DE CAJA</t>
        </is>
      </c>
      <c r="C171" s="13" t="inlineStr">
        <is>
          <t>IMPORTE</t>
        </is>
      </c>
      <c r="D171" s="7" t="n"/>
      <c r="E171" s="8" t="n"/>
      <c r="G171" s="9" t="n"/>
      <c r="I171" s="10" t="n"/>
      <c r="J171" s="8" t="n"/>
    </row>
    <row r="172"/>
    <row r="173">
      <c r="A173" s="1" t="inlineStr">
        <is>
          <t>Cierre Caja</t>
        </is>
      </c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</row>
    <row r="174">
      <c r="A174" s="3" t="inlineStr">
        <is>
          <t>Del 21/02/2023</t>
        </is>
      </c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</row>
    <row r="175">
      <c r="A175" s="74" t="inlineStr">
        <is>
          <t>Cierre Caja</t>
        </is>
      </c>
      <c r="B175" s="74" t="inlineStr">
        <is>
          <t>Fecha</t>
        </is>
      </c>
      <c r="C175" s="74" t="inlineStr">
        <is>
          <t>Cajero</t>
        </is>
      </c>
      <c r="D175" s="74" t="inlineStr">
        <is>
          <t>Nro Voucher</t>
        </is>
      </c>
      <c r="E175" s="74" t="inlineStr">
        <is>
          <t>Nro Cuenta</t>
        </is>
      </c>
      <c r="F175" s="74" t="inlineStr">
        <is>
          <t>Tipo Ingreso</t>
        </is>
      </c>
      <c r="G175" s="75" t="n"/>
      <c r="H175" s="76" t="n"/>
      <c r="I175" s="74" t="inlineStr">
        <is>
          <t>TIPO DE INGRESO</t>
        </is>
      </c>
      <c r="J175" s="74" t="inlineStr">
        <is>
          <t>Cobrador</t>
        </is>
      </c>
    </row>
    <row r="176">
      <c r="A176" s="77" t="n"/>
      <c r="B176" s="77" t="n"/>
      <c r="C176" s="77" t="n"/>
      <c r="D176" s="77" t="n"/>
      <c r="E176" s="77" t="n"/>
      <c r="F176" s="4" t="inlineStr">
        <is>
          <t>EFECTIVO</t>
        </is>
      </c>
      <c r="G176" s="4" t="inlineStr">
        <is>
          <t>CHEQUE</t>
        </is>
      </c>
      <c r="H176" s="4" t="inlineStr">
        <is>
          <t>TRANSFERENCIA</t>
        </is>
      </c>
      <c r="I176" s="77" t="n"/>
      <c r="J176" s="77" t="n"/>
    </row>
    <row r="177">
      <c r="A177" s="34" t="inlineStr">
        <is>
          <t>NO HUBO CIERRES DE CAJA DEBIDO A FERIADO NACIONAL POR CARNAVALES</t>
        </is>
      </c>
      <c r="B177" s="39" t="n"/>
      <c r="C177" s="34" t="n"/>
      <c r="D177" s="21" t="n"/>
      <c r="E177" s="8" t="n"/>
      <c r="H177" s="9" t="n"/>
      <c r="I177" s="5" t="n"/>
      <c r="J177" s="8" t="n"/>
    </row>
    <row r="178">
      <c r="A178" s="11" t="inlineStr">
        <is>
          <t>SAP</t>
        </is>
      </c>
      <c r="B178" s="3" t="n"/>
      <c r="C178" s="3" t="n"/>
      <c r="D178" s="7" t="n"/>
      <c r="E178" s="8" t="n"/>
      <c r="G178" s="9" t="n"/>
      <c r="I178" s="10" t="n"/>
      <c r="J178" s="8" t="n"/>
    </row>
    <row r="179">
      <c r="A179" s="13" t="inlineStr">
        <is>
          <t>FECHA</t>
        </is>
      </c>
      <c r="B179" s="13" t="inlineStr">
        <is>
          <t>CIERRE DE CAJA</t>
        </is>
      </c>
      <c r="C179" s="13" t="inlineStr">
        <is>
          <t>IMPORTE</t>
        </is>
      </c>
    </row>
    <row r="180"/>
    <row r="181"/>
    <row r="182">
      <c r="A182" s="1" t="inlineStr">
        <is>
          <t>Cierre Caja</t>
        </is>
      </c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</row>
    <row r="183">
      <c r="A183" s="3" t="inlineStr">
        <is>
          <t>Del 22/02/2023</t>
        </is>
      </c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</row>
    <row r="184">
      <c r="A184" s="74" t="inlineStr">
        <is>
          <t>Cierre Caja</t>
        </is>
      </c>
      <c r="B184" s="74" t="inlineStr">
        <is>
          <t>Fecha</t>
        </is>
      </c>
      <c r="C184" s="74" t="inlineStr">
        <is>
          <t>Cajero</t>
        </is>
      </c>
      <c r="D184" s="74" t="inlineStr">
        <is>
          <t>Nro Voucher</t>
        </is>
      </c>
      <c r="E184" s="74" t="inlineStr">
        <is>
          <t>Nro Cuenta</t>
        </is>
      </c>
      <c r="F184" s="74" t="inlineStr">
        <is>
          <t>Tipo Ingreso</t>
        </is>
      </c>
      <c r="G184" s="75" t="n"/>
      <c r="H184" s="76" t="n"/>
      <c r="I184" s="74" t="inlineStr">
        <is>
          <t>TIPO DE INGRESO</t>
        </is>
      </c>
      <c r="J184" s="74" t="inlineStr">
        <is>
          <t>Cobrador</t>
        </is>
      </c>
    </row>
    <row r="185">
      <c r="A185" s="77" t="n"/>
      <c r="B185" s="77" t="n"/>
      <c r="C185" s="77" t="n"/>
      <c r="D185" s="77" t="n"/>
      <c r="E185" s="77" t="n"/>
      <c r="F185" s="4" t="inlineStr">
        <is>
          <t>EFECTIVO</t>
        </is>
      </c>
      <c r="G185" s="4" t="inlineStr">
        <is>
          <t>CHEQUE</t>
        </is>
      </c>
      <c r="H185" s="4" t="inlineStr">
        <is>
          <t>TRANSFERENCIA</t>
        </is>
      </c>
      <c r="I185" s="77" t="n"/>
      <c r="J185" s="77" t="n"/>
    </row>
    <row r="186">
      <c r="A186" s="5" t="inlineStr">
        <is>
          <t>CCAJ-TA06/41/23</t>
        </is>
      </c>
      <c r="B186" s="6" t="n">
        <v>44979.75464042824</v>
      </c>
      <c r="C186" s="5" t="inlineStr">
        <is>
          <t>3550 BELZA GUTIERREZ CONDORI</t>
        </is>
      </c>
      <c r="D186" s="7" t="n"/>
      <c r="E186" s="8" t="n"/>
      <c r="F186" s="9" t="n">
        <v>5696.1</v>
      </c>
      <c r="I186" s="10" t="inlineStr">
        <is>
          <t>EFECTIVO</t>
        </is>
      </c>
      <c r="J186" s="5" t="inlineStr">
        <is>
          <t>3550 BELZA GUTIERREZ CONDORI</t>
        </is>
      </c>
    </row>
    <row r="187">
      <c r="A187" s="5" t="inlineStr">
        <is>
          <t>CCAJ-TA06/41/23</t>
        </is>
      </c>
      <c r="B187" s="6" t="n">
        <v>44979.75464042824</v>
      </c>
      <c r="C187" s="5" t="inlineStr">
        <is>
          <t>3550 BELZA GUTIERREZ CONDORI</t>
        </is>
      </c>
      <c r="D187" s="7" t="n"/>
      <c r="E187" s="8" t="n"/>
      <c r="H187" s="9" t="n">
        <v>150</v>
      </c>
      <c r="I187" s="10" t="inlineStr">
        <is>
          <t>CÓDIGO QR</t>
        </is>
      </c>
      <c r="J187" s="5" t="inlineStr">
        <is>
          <t>3550 BELZA GUTIERREZ CONDORI</t>
        </is>
      </c>
    </row>
    <row r="188">
      <c r="A188" s="11" t="inlineStr">
        <is>
          <t>SAP</t>
        </is>
      </c>
      <c r="B188" s="3" t="n"/>
      <c r="C188" s="3" t="n"/>
      <c r="D188" s="7" t="n"/>
      <c r="E188" s="8" t="n"/>
      <c r="H188" s="9" t="n"/>
      <c r="I188" s="10" t="n"/>
      <c r="J188" s="5" t="n"/>
    </row>
    <row r="189" ht="15.75" customHeight="1">
      <c r="A189" s="13" t="inlineStr">
        <is>
          <t>FECHA</t>
        </is>
      </c>
      <c r="B189" s="13" t="inlineStr">
        <is>
          <t>CIERRE DE CAJA</t>
        </is>
      </c>
      <c r="C189" s="13" t="inlineStr">
        <is>
          <t>IMPORTE</t>
        </is>
      </c>
      <c r="D189" s="49" t="inlineStr">
        <is>
          <t>112814220</t>
        </is>
      </c>
      <c r="E189" s="14" t="n">
        <v>112814344</v>
      </c>
      <c r="H189" s="9" t="n"/>
      <c r="I189" s="10" t="n"/>
      <c r="J189" s="5" t="n"/>
    </row>
    <row r="190">
      <c r="D190" s="57" t="inlineStr">
        <is>
          <t>BOOT</t>
        </is>
      </c>
    </row>
    <row r="191"/>
    <row r="192">
      <c r="A192" s="1" t="inlineStr">
        <is>
          <t>Cierre Caja</t>
        </is>
      </c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</row>
    <row r="193">
      <c r="A193" s="3" t="inlineStr">
        <is>
          <t>Del 23/02/2023</t>
        </is>
      </c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</row>
    <row r="194">
      <c r="A194" s="74" t="inlineStr">
        <is>
          <t>Cierre Caja</t>
        </is>
      </c>
      <c r="B194" s="74" t="inlineStr">
        <is>
          <t>Fecha</t>
        </is>
      </c>
      <c r="C194" s="74" t="inlineStr">
        <is>
          <t>Cajero</t>
        </is>
      </c>
      <c r="D194" s="74" t="inlineStr">
        <is>
          <t>Nro Voucher</t>
        </is>
      </c>
      <c r="E194" s="74" t="inlineStr">
        <is>
          <t>Nro Cuenta</t>
        </is>
      </c>
      <c r="F194" s="74" t="inlineStr">
        <is>
          <t>Tipo Ingreso</t>
        </is>
      </c>
      <c r="G194" s="75" t="n"/>
      <c r="H194" s="76" t="n"/>
      <c r="I194" s="74" t="inlineStr">
        <is>
          <t>TIPO DE INGRESO</t>
        </is>
      </c>
      <c r="J194" s="74" t="inlineStr">
        <is>
          <t>Cobrador</t>
        </is>
      </c>
    </row>
    <row r="195">
      <c r="A195" s="77" t="n"/>
      <c r="B195" s="77" t="n"/>
      <c r="C195" s="77" t="n"/>
      <c r="D195" s="77" t="n"/>
      <c r="E195" s="77" t="n"/>
      <c r="F195" s="4" t="inlineStr">
        <is>
          <t>EFECTIVO</t>
        </is>
      </c>
      <c r="G195" s="4" t="inlineStr">
        <is>
          <t>CHEQUE</t>
        </is>
      </c>
      <c r="H195" s="4" t="inlineStr">
        <is>
          <t>TRANSFERENCIA</t>
        </is>
      </c>
      <c r="I195" s="77" t="n"/>
      <c r="J195" s="77" t="n"/>
    </row>
    <row r="196">
      <c r="A196" s="5" t="inlineStr">
        <is>
          <t>CCAJ-TA06/42/23</t>
        </is>
      </c>
      <c r="B196" s="6" t="n">
        <v>44980.75319101852</v>
      </c>
      <c r="C196" s="5" t="inlineStr">
        <is>
          <t>3550 BELZA GUTIERREZ CONDORI</t>
        </is>
      </c>
      <c r="D196" s="7" t="n"/>
      <c r="E196" s="8" t="n"/>
      <c r="F196" s="9" t="n">
        <v>6671.3504</v>
      </c>
      <c r="I196" s="10" t="inlineStr">
        <is>
          <t>EFECTIVO</t>
        </is>
      </c>
      <c r="J196" s="5" t="inlineStr">
        <is>
          <t>3550 BELZA GUTIERREZ CONDORI</t>
        </is>
      </c>
    </row>
    <row r="197">
      <c r="A197" s="11" t="inlineStr">
        <is>
          <t>SAP</t>
        </is>
      </c>
      <c r="B197" s="3" t="n"/>
      <c r="C197" s="3" t="n"/>
      <c r="D197" s="7" t="n"/>
      <c r="E197" s="8" t="n"/>
      <c r="H197" s="9" t="n"/>
      <c r="I197" s="10" t="n"/>
      <c r="J197" s="8" t="n"/>
    </row>
    <row r="198" ht="15.75" customHeight="1">
      <c r="A198" s="13" t="inlineStr">
        <is>
          <t>FECHA</t>
        </is>
      </c>
      <c r="B198" s="13" t="inlineStr">
        <is>
          <t>CIERRE DE CAJA</t>
        </is>
      </c>
      <c r="C198" s="13" t="inlineStr">
        <is>
          <t>IMPORTE</t>
        </is>
      </c>
      <c r="D198" s="49" t="inlineStr">
        <is>
          <t>112825676</t>
        </is>
      </c>
      <c r="E198" s="14" t="n">
        <v>112826076</v>
      </c>
      <c r="H198" s="9" t="n"/>
      <c r="I198" s="10" t="n"/>
      <c r="J198" s="8" t="n"/>
    </row>
    <row r="199">
      <c r="A199" s="5" t="n"/>
      <c r="B199" s="6" t="n"/>
      <c r="C199" s="5" t="n"/>
      <c r="D199" s="57" t="inlineStr">
        <is>
          <t>BOOT</t>
        </is>
      </c>
      <c r="E199" s="8" t="n"/>
      <c r="H199" s="9" t="n"/>
      <c r="I199" s="10" t="n"/>
      <c r="J199" s="8" t="n"/>
    </row>
    <row r="200"/>
    <row r="201">
      <c r="A201" s="1" t="inlineStr">
        <is>
          <t>Cierre Caja</t>
        </is>
      </c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</row>
    <row r="202">
      <c r="A202" s="3" t="inlineStr">
        <is>
          <t>Del 24/02/2023</t>
        </is>
      </c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</row>
    <row r="203">
      <c r="A203" s="74" t="inlineStr">
        <is>
          <t>Cierre Caja</t>
        </is>
      </c>
      <c r="B203" s="74" t="inlineStr">
        <is>
          <t>Fecha</t>
        </is>
      </c>
      <c r="C203" s="74" t="inlineStr">
        <is>
          <t>Cajero</t>
        </is>
      </c>
      <c r="D203" s="74" t="inlineStr">
        <is>
          <t>Nro Voucher</t>
        </is>
      </c>
      <c r="E203" s="74" t="inlineStr">
        <is>
          <t>Nro Cuenta</t>
        </is>
      </c>
      <c r="F203" s="74" t="inlineStr">
        <is>
          <t>Tipo Ingreso</t>
        </is>
      </c>
      <c r="G203" s="75" t="n"/>
      <c r="H203" s="76" t="n"/>
      <c r="I203" s="74" t="inlineStr">
        <is>
          <t>TIPO DE INGRESO</t>
        </is>
      </c>
      <c r="J203" s="74" t="inlineStr">
        <is>
          <t>Cobrador</t>
        </is>
      </c>
    </row>
    <row r="204">
      <c r="A204" s="77" t="n"/>
      <c r="B204" s="77" t="n"/>
      <c r="C204" s="77" t="n"/>
      <c r="D204" s="77" t="n"/>
      <c r="E204" s="77" t="n"/>
      <c r="F204" s="4" t="inlineStr">
        <is>
          <t>EFECTIVO</t>
        </is>
      </c>
      <c r="G204" s="4" t="inlineStr">
        <is>
          <t>CHEQUE</t>
        </is>
      </c>
      <c r="H204" s="4" t="inlineStr">
        <is>
          <t>TRANSFERENCIA</t>
        </is>
      </c>
      <c r="I204" s="77" t="n"/>
      <c r="J204" s="77" t="n"/>
    </row>
    <row r="205">
      <c r="A205" s="5" t="inlineStr">
        <is>
          <t>CCAJ-TA06/43/23</t>
        </is>
      </c>
      <c r="B205" s="6" t="n">
        <v>44981.75543917824</v>
      </c>
      <c r="C205" s="5" t="inlineStr">
        <is>
          <t>3550 BELZA GUTIERREZ CONDORI</t>
        </is>
      </c>
      <c r="D205" s="7" t="n"/>
      <c r="E205" s="8" t="n"/>
      <c r="F205" s="9" t="n">
        <v>4827.26</v>
      </c>
      <c r="I205" s="10" t="inlineStr">
        <is>
          <t>EFECTIVO</t>
        </is>
      </c>
      <c r="J205" s="5" t="inlineStr">
        <is>
          <t>3550 BELZA GUTIERREZ CONDORI</t>
        </is>
      </c>
    </row>
    <row r="206">
      <c r="A206" s="11" t="inlineStr">
        <is>
          <t>SAP</t>
        </is>
      </c>
      <c r="B206" s="3" t="n"/>
      <c r="C206" s="3" t="n"/>
      <c r="D206" s="7" t="n"/>
      <c r="E206" s="8" t="n"/>
      <c r="H206" s="9" t="n"/>
      <c r="I206" s="10" t="n"/>
      <c r="J206" s="8" t="n"/>
    </row>
    <row r="207" ht="15.75" customHeight="1">
      <c r="A207" s="13" t="inlineStr">
        <is>
          <t>FECHA</t>
        </is>
      </c>
      <c r="B207" s="13" t="inlineStr">
        <is>
          <t>CIERRE DE CAJA</t>
        </is>
      </c>
      <c r="C207" s="13" t="inlineStr">
        <is>
          <t>IMPORTE</t>
        </is>
      </c>
      <c r="D207" s="49" t="inlineStr">
        <is>
          <t>112825675</t>
        </is>
      </c>
      <c r="E207" s="14" t="n">
        <v>112826077</v>
      </c>
      <c r="H207" s="9" t="n"/>
      <c r="I207" s="10" t="n"/>
      <c r="J207" s="8" t="n"/>
    </row>
    <row r="208">
      <c r="A208" s="5" t="n"/>
      <c r="B208" s="6" t="n"/>
      <c r="C208" s="5" t="n"/>
      <c r="D208" s="57" t="inlineStr">
        <is>
          <t>BOOT</t>
        </is>
      </c>
      <c r="E208" s="8" t="n"/>
      <c r="H208" s="9" t="n"/>
      <c r="I208" s="10" t="n"/>
      <c r="J208" s="8" t="n"/>
    </row>
    <row r="209">
      <c r="A209" s="5" t="n"/>
      <c r="B209" s="6" t="n"/>
      <c r="C209" s="5" t="n"/>
      <c r="D209" s="7" t="n"/>
      <c r="E209" s="8" t="n"/>
      <c r="H209" s="9" t="n"/>
      <c r="I209" s="10" t="n"/>
      <c r="J209" s="8" t="n"/>
    </row>
    <row r="210">
      <c r="A210" s="1" t="inlineStr">
        <is>
          <t>Cierre Caja</t>
        </is>
      </c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</row>
    <row r="211">
      <c r="A211" s="3" t="inlineStr">
        <is>
          <t>Del 25/02/2023</t>
        </is>
      </c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</row>
    <row r="212">
      <c r="A212" s="74" t="inlineStr">
        <is>
          <t>Cierre Caja</t>
        </is>
      </c>
      <c r="B212" s="74" t="inlineStr">
        <is>
          <t>Fecha</t>
        </is>
      </c>
      <c r="C212" s="74" t="inlineStr">
        <is>
          <t>Cajero</t>
        </is>
      </c>
      <c r="D212" s="74" t="inlineStr">
        <is>
          <t>Nro Voucher</t>
        </is>
      </c>
      <c r="E212" s="74" t="inlineStr">
        <is>
          <t>Nro Cuenta</t>
        </is>
      </c>
      <c r="F212" s="74" t="inlineStr">
        <is>
          <t>Tipo Ingreso</t>
        </is>
      </c>
      <c r="G212" s="75" t="n"/>
      <c r="H212" s="76" t="n"/>
      <c r="I212" s="74" t="inlineStr">
        <is>
          <t>TIPO DE INGRESO</t>
        </is>
      </c>
      <c r="J212" s="74" t="inlineStr">
        <is>
          <t>Cobrador</t>
        </is>
      </c>
    </row>
    <row r="213">
      <c r="A213" s="77" t="n"/>
      <c r="B213" s="77" t="n"/>
      <c r="C213" s="77" t="n"/>
      <c r="D213" s="77" t="n"/>
      <c r="E213" s="77" t="n"/>
      <c r="F213" s="4" t="inlineStr">
        <is>
          <t>EFECTIVO</t>
        </is>
      </c>
      <c r="G213" s="4" t="inlineStr">
        <is>
          <t>CHEQUE</t>
        </is>
      </c>
      <c r="H213" s="4" t="inlineStr">
        <is>
          <t>TRANSFERENCIA</t>
        </is>
      </c>
      <c r="I213" s="77" t="n"/>
      <c r="J213" s="77" t="n"/>
    </row>
    <row r="214">
      <c r="A214" s="5" t="inlineStr">
        <is>
          <t>CCAJ-TA06/44/23</t>
        </is>
      </c>
      <c r="B214" s="6" t="n">
        <v>44982.54544461805</v>
      </c>
      <c r="C214" s="5" t="inlineStr">
        <is>
          <t>3550 BELZA GUTIERREZ CONDORI</t>
        </is>
      </c>
      <c r="D214" s="7" t="n"/>
      <c r="E214" s="8" t="n"/>
      <c r="F214" s="9" t="n">
        <v>3731.61</v>
      </c>
      <c r="I214" s="10" t="inlineStr">
        <is>
          <t>EFECTIVO</t>
        </is>
      </c>
      <c r="J214" s="5" t="inlineStr">
        <is>
          <t>3550 BELZA GUTIERREZ CONDORI</t>
        </is>
      </c>
    </row>
    <row r="215">
      <c r="A215" s="5" t="inlineStr">
        <is>
          <t>CCAJ-TA06/44/23</t>
        </is>
      </c>
      <c r="B215" s="6" t="n">
        <v>44982.54544461805</v>
      </c>
      <c r="C215" s="5" t="inlineStr">
        <is>
          <t>3550 BELZA GUTIERREZ CONDORI</t>
        </is>
      </c>
      <c r="D215" s="7" t="n"/>
      <c r="E215" s="8" t="n"/>
      <c r="H215" s="9" t="n">
        <v>305.42</v>
      </c>
      <c r="I215" s="5" t="inlineStr">
        <is>
          <t>TARJETA DE DÉBITO/CRÉDITO</t>
        </is>
      </c>
      <c r="J215" s="5" t="inlineStr">
        <is>
          <t>3550 BELZA GUTIERREZ CONDORI</t>
        </is>
      </c>
    </row>
    <row r="216">
      <c r="A216" s="5" t="inlineStr">
        <is>
          <t>CCAJ-TA06/44/23</t>
        </is>
      </c>
      <c r="B216" s="6" t="n">
        <v>44982.54544461805</v>
      </c>
      <c r="C216" s="5" t="inlineStr">
        <is>
          <t>3550 BELZA GUTIERREZ CONDORI</t>
        </is>
      </c>
      <c r="D216" s="7" t="n"/>
      <c r="E216" s="8" t="n"/>
      <c r="H216" s="9" t="n">
        <v>207.2</v>
      </c>
      <c r="I216" s="10" t="inlineStr">
        <is>
          <t>CÓDIGO QR</t>
        </is>
      </c>
      <c r="J216" s="5" t="inlineStr">
        <is>
          <t>3550 BELZA GUTIERREZ CONDORI</t>
        </is>
      </c>
    </row>
    <row r="217">
      <c r="A217" s="11" t="inlineStr">
        <is>
          <t>SAP</t>
        </is>
      </c>
      <c r="B217" s="3" t="n"/>
      <c r="C217" s="3" t="n"/>
      <c r="D217" s="7" t="n"/>
      <c r="E217" s="8" t="n"/>
      <c r="H217" s="9" t="n"/>
      <c r="I217" s="10" t="n"/>
      <c r="J217" s="8" t="n"/>
    </row>
    <row r="218" ht="15.75" customHeight="1">
      <c r="A218" s="13" t="inlineStr">
        <is>
          <t>FECHA</t>
        </is>
      </c>
      <c r="B218" s="13" t="inlineStr">
        <is>
          <t>CIERRE DE CAJA</t>
        </is>
      </c>
      <c r="C218" s="13" t="inlineStr">
        <is>
          <t>IMPORTE</t>
        </is>
      </c>
      <c r="D218" s="49" t="inlineStr">
        <is>
          <t>112835218</t>
        </is>
      </c>
      <c r="E218" s="14" t="n">
        <v>112835401</v>
      </c>
      <c r="H218" s="9" t="n"/>
      <c r="I218" s="10" t="n"/>
      <c r="J218" s="8" t="n"/>
    </row>
    <row r="219">
      <c r="D219" s="57" t="inlineStr">
        <is>
          <t>BOOT</t>
        </is>
      </c>
      <c r="E219" s="8" t="n"/>
    </row>
    <row r="220"/>
    <row r="221">
      <c r="A221" s="1" t="inlineStr">
        <is>
          <t>Cierre Caja</t>
        </is>
      </c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</row>
    <row r="222">
      <c r="A222" s="3" t="inlineStr">
        <is>
          <t>Del 27/02/2023</t>
        </is>
      </c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</row>
    <row r="223">
      <c r="A223" s="74" t="inlineStr">
        <is>
          <t>Cierre Caja</t>
        </is>
      </c>
      <c r="B223" s="74" t="inlineStr">
        <is>
          <t>Fecha</t>
        </is>
      </c>
      <c r="C223" s="74" t="inlineStr">
        <is>
          <t>Cajero</t>
        </is>
      </c>
      <c r="D223" s="74" t="inlineStr">
        <is>
          <t>Nro Voucher</t>
        </is>
      </c>
      <c r="E223" s="74" t="inlineStr">
        <is>
          <t>Nro Cuenta</t>
        </is>
      </c>
      <c r="F223" s="74" t="inlineStr">
        <is>
          <t>Tipo Ingreso</t>
        </is>
      </c>
      <c r="G223" s="75" t="n"/>
      <c r="H223" s="76" t="n"/>
      <c r="I223" s="74" t="inlineStr">
        <is>
          <t>TIPO DE INGRESO</t>
        </is>
      </c>
      <c r="J223" s="74" t="inlineStr">
        <is>
          <t>Cobrador</t>
        </is>
      </c>
    </row>
    <row r="224">
      <c r="A224" s="77" t="n"/>
      <c r="B224" s="77" t="n"/>
      <c r="C224" s="77" t="n"/>
      <c r="D224" s="77" t="n"/>
      <c r="E224" s="77" t="n"/>
      <c r="F224" s="4" t="inlineStr">
        <is>
          <t>EFECTIVO</t>
        </is>
      </c>
      <c r="G224" s="4" t="inlineStr">
        <is>
          <t>CHEQUE</t>
        </is>
      </c>
      <c r="H224" s="4" t="inlineStr">
        <is>
          <t>TRANSFERENCIA</t>
        </is>
      </c>
      <c r="I224" s="77" t="n"/>
      <c r="J224" s="77" t="n"/>
    </row>
    <row r="225">
      <c r="A225" s="5" t="inlineStr">
        <is>
          <t>CCAJ-TA06/45/23</t>
        </is>
      </c>
      <c r="B225" s="6" t="n">
        <v>44984.75394866898</v>
      </c>
      <c r="C225" s="5" t="inlineStr">
        <is>
          <t>3550 BELZA GUTIERREZ CONDORI</t>
        </is>
      </c>
      <c r="D225" s="7" t="n"/>
      <c r="E225" s="8" t="n"/>
      <c r="F225" s="9" t="n">
        <v>4826.27</v>
      </c>
      <c r="I225" s="10" t="inlineStr">
        <is>
          <t>EFECTIVO</t>
        </is>
      </c>
      <c r="J225" s="5" t="inlineStr">
        <is>
          <t>3550 BELZA GUTIERREZ CONDORI</t>
        </is>
      </c>
    </row>
    <row r="226">
      <c r="A226" s="5" t="inlineStr">
        <is>
          <t>CCAJ-TA06/45/23</t>
        </is>
      </c>
      <c r="B226" s="6" t="n">
        <v>44984.75394866898</v>
      </c>
      <c r="C226" s="5" t="inlineStr">
        <is>
          <t>3550 BELZA GUTIERREZ CONDORI</t>
        </is>
      </c>
      <c r="D226" s="7" t="n"/>
      <c r="E226" s="8" t="n"/>
      <c r="H226" s="9" t="n">
        <v>240.24</v>
      </c>
      <c r="I226" s="5" t="inlineStr">
        <is>
          <t>TARJETA DE DÉBITO/CRÉDITO</t>
        </is>
      </c>
      <c r="J226" s="5" t="inlineStr">
        <is>
          <t>3550 BELZA GUTIERREZ CONDORI</t>
        </is>
      </c>
    </row>
    <row r="227">
      <c r="A227" s="11" t="inlineStr">
        <is>
          <t>SAP</t>
        </is>
      </c>
      <c r="B227" s="3" t="n"/>
      <c r="C227" s="3" t="n"/>
      <c r="D227" s="7" t="n"/>
      <c r="E227" s="8" t="n"/>
      <c r="H227" s="9" t="n"/>
      <c r="I227" s="10" t="n"/>
      <c r="J227" s="8" t="n"/>
    </row>
    <row r="228">
      <c r="A228" s="13" t="inlineStr">
        <is>
          <t>FECHA</t>
        </is>
      </c>
      <c r="B228" s="13" t="inlineStr">
        <is>
          <t>CIERRE DE CAJA</t>
        </is>
      </c>
      <c r="C228" s="13" t="inlineStr">
        <is>
          <t>IMPORTE</t>
        </is>
      </c>
      <c r="D228" s="7" t="inlineStr">
        <is>
          <t>112846582</t>
        </is>
      </c>
      <c r="E228" s="8" t="n"/>
      <c r="H228" s="9" t="n"/>
      <c r="I228" s="10" t="n"/>
      <c r="J228" s="8" t="n"/>
    </row>
  </sheetData>
  <mergeCells count="184">
    <mergeCell ref="I223:I224"/>
    <mergeCell ref="J223:J224"/>
    <mergeCell ref="A223:A224"/>
    <mergeCell ref="B223:B224"/>
    <mergeCell ref="C223:C224"/>
    <mergeCell ref="D223:D224"/>
    <mergeCell ref="E223:E224"/>
    <mergeCell ref="F223:H223"/>
    <mergeCell ref="I203:I204"/>
    <mergeCell ref="J203:J204"/>
    <mergeCell ref="A212:A213"/>
    <mergeCell ref="B212:B213"/>
    <mergeCell ref="C212:C213"/>
    <mergeCell ref="D212:D213"/>
    <mergeCell ref="E212:E213"/>
    <mergeCell ref="F212:H212"/>
    <mergeCell ref="I212:I213"/>
    <mergeCell ref="J212:J213"/>
    <mergeCell ref="A203:A204"/>
    <mergeCell ref="B203:B204"/>
    <mergeCell ref="C203:C204"/>
    <mergeCell ref="D203:D204"/>
    <mergeCell ref="E203:E204"/>
    <mergeCell ref="F203:H203"/>
    <mergeCell ref="I157:I158"/>
    <mergeCell ref="J157:J158"/>
    <mergeCell ref="A157:A158"/>
    <mergeCell ref="B157:B158"/>
    <mergeCell ref="C157:C158"/>
    <mergeCell ref="D157:D158"/>
    <mergeCell ref="E157:E158"/>
    <mergeCell ref="F157:H157"/>
    <mergeCell ref="A146:A147"/>
    <mergeCell ref="B146:B147"/>
    <mergeCell ref="C146:C147"/>
    <mergeCell ref="D146:D147"/>
    <mergeCell ref="E146:E147"/>
    <mergeCell ref="F146:H146"/>
    <mergeCell ref="I146:I147"/>
    <mergeCell ref="J146:J147"/>
    <mergeCell ref="A114:A115"/>
    <mergeCell ref="B114:B115"/>
    <mergeCell ref="C114:C115"/>
    <mergeCell ref="D114:D115"/>
    <mergeCell ref="E114:E115"/>
    <mergeCell ref="F114:H114"/>
    <mergeCell ref="I114:I115"/>
    <mergeCell ref="J114:J115"/>
    <mergeCell ref="I135:I136"/>
    <mergeCell ref="J135:J136"/>
    <mergeCell ref="A135:A136"/>
    <mergeCell ref="B135:B136"/>
    <mergeCell ref="C135:C136"/>
    <mergeCell ref="D135:D136"/>
    <mergeCell ref="E135:E136"/>
    <mergeCell ref="F135:H135"/>
    <mergeCell ref="I22:I23"/>
    <mergeCell ref="J22:J23"/>
    <mergeCell ref="A22:A23"/>
    <mergeCell ref="B22:B23"/>
    <mergeCell ref="C22:C23"/>
    <mergeCell ref="D22:D23"/>
    <mergeCell ref="E22:E23"/>
    <mergeCell ref="F22:H22"/>
    <mergeCell ref="A103:A104"/>
    <mergeCell ref="B103:B104"/>
    <mergeCell ref="C103:C104"/>
    <mergeCell ref="D103:D104"/>
    <mergeCell ref="E103:E104"/>
    <mergeCell ref="F103:H103"/>
    <mergeCell ref="I103:I104"/>
    <mergeCell ref="J103:J104"/>
    <mergeCell ref="I42:I43"/>
    <mergeCell ref="J42:J43"/>
    <mergeCell ref="A42:A43"/>
    <mergeCell ref="B42:B43"/>
    <mergeCell ref="C42:C43"/>
    <mergeCell ref="D42:D43"/>
    <mergeCell ref="E42:E43"/>
    <mergeCell ref="F42:H42"/>
    <mergeCell ref="A3:A4"/>
    <mergeCell ref="B3:B4"/>
    <mergeCell ref="C3:C4"/>
    <mergeCell ref="D3:D4"/>
    <mergeCell ref="E3:E4"/>
    <mergeCell ref="F3:H3"/>
    <mergeCell ref="I3:I4"/>
    <mergeCell ref="J3:J4"/>
    <mergeCell ref="I32:I33"/>
    <mergeCell ref="J32:J33"/>
    <mergeCell ref="A32:A33"/>
    <mergeCell ref="B32:B33"/>
    <mergeCell ref="C32:C33"/>
    <mergeCell ref="D32:D33"/>
    <mergeCell ref="E32:E33"/>
    <mergeCell ref="F32:H32"/>
    <mergeCell ref="A13:A14"/>
    <mergeCell ref="B13:B14"/>
    <mergeCell ref="C13:C14"/>
    <mergeCell ref="D13:D14"/>
    <mergeCell ref="E13:E14"/>
    <mergeCell ref="F13:H13"/>
    <mergeCell ref="I13:I14"/>
    <mergeCell ref="J13:J14"/>
    <mergeCell ref="I53:I54"/>
    <mergeCell ref="J53:J54"/>
    <mergeCell ref="A53:A54"/>
    <mergeCell ref="B53:B54"/>
    <mergeCell ref="C53:C54"/>
    <mergeCell ref="D53:D54"/>
    <mergeCell ref="E53:E54"/>
    <mergeCell ref="F53:H53"/>
    <mergeCell ref="I62:I63"/>
    <mergeCell ref="J62:J63"/>
    <mergeCell ref="A62:A63"/>
    <mergeCell ref="B62:B63"/>
    <mergeCell ref="C62:C63"/>
    <mergeCell ref="D62:D63"/>
    <mergeCell ref="E62:E63"/>
    <mergeCell ref="F62:H62"/>
    <mergeCell ref="I72:I73"/>
    <mergeCell ref="J72:J73"/>
    <mergeCell ref="A72:A73"/>
    <mergeCell ref="B72:B73"/>
    <mergeCell ref="C72:C73"/>
    <mergeCell ref="D72:D73"/>
    <mergeCell ref="E72:E73"/>
    <mergeCell ref="F72:H72"/>
    <mergeCell ref="A82:A83"/>
    <mergeCell ref="B82:B83"/>
    <mergeCell ref="C82:C83"/>
    <mergeCell ref="D82:D83"/>
    <mergeCell ref="E82:E83"/>
    <mergeCell ref="F82:H82"/>
    <mergeCell ref="I82:I83"/>
    <mergeCell ref="J82:J83"/>
    <mergeCell ref="A167:A168"/>
    <mergeCell ref="B167:B168"/>
    <mergeCell ref="C167:C168"/>
    <mergeCell ref="D167:D168"/>
    <mergeCell ref="E167:E168"/>
    <mergeCell ref="F167:H167"/>
    <mergeCell ref="I167:I168"/>
    <mergeCell ref="J167:J168"/>
    <mergeCell ref="I92:I93"/>
    <mergeCell ref="J92:J93"/>
    <mergeCell ref="A92:A93"/>
    <mergeCell ref="B92:B93"/>
    <mergeCell ref="C92:C93"/>
    <mergeCell ref="D92:D93"/>
    <mergeCell ref="E92:E93"/>
    <mergeCell ref="F92:H92"/>
    <mergeCell ref="I124:I125"/>
    <mergeCell ref="J124:J125"/>
    <mergeCell ref="A124:A125"/>
    <mergeCell ref="B124:B125"/>
    <mergeCell ref="C124:C125"/>
    <mergeCell ref="D124:D125"/>
    <mergeCell ref="E124:E125"/>
    <mergeCell ref="F124:H124"/>
    <mergeCell ref="A175:A176"/>
    <mergeCell ref="B175:B176"/>
    <mergeCell ref="C175:C176"/>
    <mergeCell ref="D175:D176"/>
    <mergeCell ref="E175:E176"/>
    <mergeCell ref="F175:H175"/>
    <mergeCell ref="I175:I176"/>
    <mergeCell ref="J175:J176"/>
    <mergeCell ref="I194:I195"/>
    <mergeCell ref="J194:J195"/>
    <mergeCell ref="A194:A195"/>
    <mergeCell ref="B194:B195"/>
    <mergeCell ref="C194:C195"/>
    <mergeCell ref="D194:D195"/>
    <mergeCell ref="E194:E195"/>
    <mergeCell ref="F194:H194"/>
    <mergeCell ref="I184:I185"/>
    <mergeCell ref="J184:J185"/>
    <mergeCell ref="A184:A185"/>
    <mergeCell ref="B184:B185"/>
    <mergeCell ref="C184:C185"/>
    <mergeCell ref="D184:D185"/>
    <mergeCell ref="E184:E185"/>
    <mergeCell ref="F184:H184"/>
  </mergeCells>
  <pageMargins left="0.7" right="0.7" top="0.75" bottom="0.75" header="0.3" footer="0.3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835"/>
  <sheetViews>
    <sheetView topLeftCell="A820" workbookViewId="0">
      <selection activeCell="D743" sqref="D743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5"/>
    <col width="10.140625" bestFit="1" customWidth="1" min="6" max="6"/>
    <col width="7.85546875" bestFit="1" customWidth="1" min="7" max="7"/>
    <col width="11.28515625" bestFit="1" customWidth="1" min="8" max="8"/>
    <col width="16.425781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01/02/2023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74" t="inlineStr">
        <is>
          <t>Cierre Caja</t>
        </is>
      </c>
      <c r="B3" s="74" t="inlineStr">
        <is>
          <t>Fecha</t>
        </is>
      </c>
      <c r="C3" s="74" t="inlineStr">
        <is>
          <t>Cajero</t>
        </is>
      </c>
      <c r="D3" s="74" t="inlineStr">
        <is>
          <t>Nro Voucher</t>
        </is>
      </c>
      <c r="E3" s="74" t="inlineStr">
        <is>
          <t>Nro Cuenta</t>
        </is>
      </c>
      <c r="F3" s="74" t="inlineStr">
        <is>
          <t>Tipo Ingreso</t>
        </is>
      </c>
      <c r="G3" s="75" t="n"/>
      <c r="H3" s="76" t="n"/>
      <c r="I3" s="74" t="inlineStr">
        <is>
          <t>TIPO DE INGRESO</t>
        </is>
      </c>
      <c r="J3" s="74" t="inlineStr">
        <is>
          <t>Cobrador</t>
        </is>
      </c>
    </row>
    <row r="4">
      <c r="A4" s="77" t="n"/>
      <c r="B4" s="77" t="n"/>
      <c r="C4" s="77" t="n"/>
      <c r="D4" s="77" t="n"/>
      <c r="E4" s="77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77" t="n"/>
      <c r="J4" s="77" t="n"/>
    </row>
    <row r="5">
      <c r="A5" s="5" t="inlineStr">
        <is>
          <t>CCAJ-CB11/28/2023</t>
        </is>
      </c>
      <c r="B5" s="6" t="n">
        <v>44958.82661340278</v>
      </c>
      <c r="C5" s="5" t="inlineStr">
        <is>
          <t>3726 MARCELO ROCABADO ROJAS</t>
        </is>
      </c>
      <c r="D5" s="7" t="n"/>
      <c r="E5" s="8" t="n"/>
      <c r="G5" s="9" t="n">
        <v>3753.96</v>
      </c>
      <c r="I5" s="10" t="inlineStr">
        <is>
          <t>CHEQUE</t>
        </is>
      </c>
      <c r="J5" s="8" t="inlineStr">
        <is>
          <t>4861 BRIAN ABAD FLORES CRUZ</t>
        </is>
      </c>
    </row>
    <row r="6">
      <c r="A6" s="5" t="inlineStr">
        <is>
          <t>CCAJ-CB11/28/202</t>
        </is>
      </c>
      <c r="B6" s="6" t="n">
        <v>44958.82661340278</v>
      </c>
      <c r="C6" s="5" t="inlineStr">
        <is>
          <t>3726 MARCELO ROCABADO ROJAS</t>
        </is>
      </c>
      <c r="D6" s="15" t="n">
        <v>45143509622</v>
      </c>
      <c r="E6" s="8" t="inlineStr">
        <is>
          <t>BISA-100070031</t>
        </is>
      </c>
      <c r="H6" s="9" t="n">
        <v>2587.2</v>
      </c>
      <c r="I6" s="5" t="inlineStr">
        <is>
          <t>DEPÓSITO BANCARIO</t>
        </is>
      </c>
      <c r="J6" s="5" t="inlineStr">
        <is>
          <t>2378 EDDY DAREN JIMENEZ ROJAS</t>
        </is>
      </c>
    </row>
    <row r="7">
      <c r="A7" s="5" t="inlineStr">
        <is>
          <t>CCAJ-CB11/28/2023</t>
        </is>
      </c>
      <c r="B7" s="6" t="n">
        <v>44958.82661340278</v>
      </c>
      <c r="C7" s="5" t="inlineStr">
        <is>
          <t>3726 MARCELO ROCABADO ROJAS</t>
        </is>
      </c>
      <c r="D7" s="7" t="n">
        <v>6944726125</v>
      </c>
      <c r="E7" s="5" t="inlineStr">
        <is>
          <t>MERCANTIL SANTA CRUZ-4010678183</t>
        </is>
      </c>
      <c r="H7" s="9" t="n">
        <v>4018.2</v>
      </c>
      <c r="I7" s="5" t="inlineStr">
        <is>
          <t>DEPÓSITO BANCARIO</t>
        </is>
      </c>
      <c r="J7" s="5" t="inlineStr">
        <is>
          <t>2276 ESTEBAN MAMANI CATORCENO</t>
        </is>
      </c>
    </row>
    <row r="8">
      <c r="A8" s="5" t="inlineStr">
        <is>
          <t>CCAJ-CB11/28/2023</t>
        </is>
      </c>
      <c r="B8" s="6" t="n">
        <v>44958.82661340278</v>
      </c>
      <c r="C8" s="5" t="inlineStr">
        <is>
          <t>3726 MARCELO ROCABADO ROJAS</t>
        </is>
      </c>
      <c r="D8" s="15" t="n">
        <v>45173202956</v>
      </c>
      <c r="E8" s="8" t="inlineStr">
        <is>
          <t>BISA-100070031</t>
        </is>
      </c>
      <c r="H8" s="9" t="n">
        <v>482.96</v>
      </c>
      <c r="I8" s="5" t="inlineStr">
        <is>
          <t>DEPÓSITO BANCARIO</t>
        </is>
      </c>
      <c r="J8" s="5" t="inlineStr">
        <is>
          <t>2276 ESTEBAN MAMANI CATORCENO</t>
        </is>
      </c>
    </row>
    <row r="9">
      <c r="A9" s="5" t="inlineStr">
        <is>
          <t>CCAJ-CB11/28/2023</t>
        </is>
      </c>
      <c r="B9" s="6" t="n">
        <v>44958.82661340278</v>
      </c>
      <c r="C9" s="5" t="inlineStr">
        <is>
          <t>3726 MARCELO ROCABADO ROJAS</t>
        </is>
      </c>
      <c r="D9" s="15" t="n">
        <v>45153136490</v>
      </c>
      <c r="E9" s="8" t="inlineStr">
        <is>
          <t>BISA-100070031</t>
        </is>
      </c>
      <c r="H9" s="9" t="n">
        <v>6767.66</v>
      </c>
      <c r="I9" s="5" t="inlineStr">
        <is>
          <t>DEPÓSITO BANCARIO</t>
        </is>
      </c>
      <c r="J9" s="5" t="inlineStr">
        <is>
          <t>2276 ESTEBAN MAMANI CATORCENO</t>
        </is>
      </c>
    </row>
    <row r="10">
      <c r="A10" s="5" t="inlineStr">
        <is>
          <t>CCAJ-CB11/28/2023</t>
        </is>
      </c>
      <c r="B10" s="6" t="n">
        <v>44958.82661340278</v>
      </c>
      <c r="C10" s="5" t="inlineStr">
        <is>
          <t>3726 MARCELO ROCABADO ROJAS</t>
        </is>
      </c>
      <c r="D10" s="15" t="n">
        <v>45143510084</v>
      </c>
      <c r="E10" s="8" t="inlineStr">
        <is>
          <t>BISA-100070031</t>
        </is>
      </c>
      <c r="H10" s="9" t="n">
        <v>1734.19</v>
      </c>
      <c r="I10" s="5" t="inlineStr">
        <is>
          <t>DEPÓSITO BANCARIO</t>
        </is>
      </c>
      <c r="J10" s="5" t="inlineStr">
        <is>
          <t>2276 ESTEBAN MAMANI CATORCENO</t>
        </is>
      </c>
    </row>
    <row r="11">
      <c r="A11" s="5" t="inlineStr">
        <is>
          <t>CCAJ-CB11/28/2023</t>
        </is>
      </c>
      <c r="B11" s="6" t="n">
        <v>44958.82661340278</v>
      </c>
      <c r="C11" s="5" t="inlineStr">
        <is>
          <t>3726 MARCELO ROCABADO ROJAS</t>
        </is>
      </c>
      <c r="D11" s="15" t="n">
        <v>45173203772</v>
      </c>
      <c r="E11" s="8" t="inlineStr">
        <is>
          <t>BISA-100070031</t>
        </is>
      </c>
      <c r="H11" s="9" t="n">
        <v>270.08</v>
      </c>
      <c r="I11" s="5" t="inlineStr">
        <is>
          <t>DEPÓSITO BANCARIO</t>
        </is>
      </c>
      <c r="J11" s="5" t="inlineStr">
        <is>
          <t>2276 ESTEBAN MAMANI CATORCENO</t>
        </is>
      </c>
    </row>
    <row r="12">
      <c r="A12" s="5" t="inlineStr">
        <is>
          <t>CCAJ-CB11/28/2023</t>
        </is>
      </c>
      <c r="B12" s="6" t="n">
        <v>44958.82661340278</v>
      </c>
      <c r="C12" s="5" t="inlineStr">
        <is>
          <t>3726 MARCELO ROCABADO ROJAS</t>
        </is>
      </c>
      <c r="D12" s="15" t="n">
        <v>45113292216</v>
      </c>
      <c r="E12" s="8" t="inlineStr">
        <is>
          <t>BISA-100070031</t>
        </is>
      </c>
      <c r="H12" s="9" t="n">
        <v>916.8200000000001</v>
      </c>
      <c r="I12" s="5" t="inlineStr">
        <is>
          <t>DEPÓSITO BANCARIO</t>
        </is>
      </c>
      <c r="J12" s="5" t="inlineStr">
        <is>
          <t>2276 ESTEBAN MAMANI CATORCENO</t>
        </is>
      </c>
    </row>
    <row r="13">
      <c r="A13" s="5" t="inlineStr">
        <is>
          <t>CCAJ-CB11/28/2023</t>
        </is>
      </c>
      <c r="B13" s="6" t="n">
        <v>44958.82661340278</v>
      </c>
      <c r="C13" s="5" t="inlineStr">
        <is>
          <t>3726 MARCELO ROCABADO ROJAS</t>
        </is>
      </c>
      <c r="D13" s="15" t="n">
        <v>45143511446</v>
      </c>
      <c r="E13" s="8" t="inlineStr">
        <is>
          <t>BISA-100070031</t>
        </is>
      </c>
      <c r="H13" s="9" t="n">
        <v>226.9</v>
      </c>
      <c r="I13" s="5" t="inlineStr">
        <is>
          <t>DEPÓSITO BANCARIO</t>
        </is>
      </c>
      <c r="J13" s="5" t="inlineStr">
        <is>
          <t>2276 ESTEBAN MAMANI CATORCENO</t>
        </is>
      </c>
    </row>
    <row r="14">
      <c r="A14" s="5" t="inlineStr">
        <is>
          <t>CCAJ-CB11/28/2023</t>
        </is>
      </c>
      <c r="B14" s="6" t="n">
        <v>44958.82661340278</v>
      </c>
      <c r="C14" s="5" t="inlineStr">
        <is>
          <t>3726 MARCELO ROCABADO ROJAS</t>
        </is>
      </c>
      <c r="D14" s="15" t="n">
        <v>45133144560</v>
      </c>
      <c r="E14" s="8" t="inlineStr">
        <is>
          <t>BISA-100070031</t>
        </is>
      </c>
      <c r="H14" s="9" t="n">
        <v>139.98</v>
      </c>
      <c r="I14" s="5" t="inlineStr">
        <is>
          <t>DEPÓSITO BANCARIO</t>
        </is>
      </c>
      <c r="J14" s="5" t="inlineStr">
        <is>
          <t>2276 ESTEBAN MAMANI CATORCENO</t>
        </is>
      </c>
    </row>
    <row r="15">
      <c r="A15" s="5" t="inlineStr">
        <is>
          <t>CCAJ-CB11/28/2023</t>
        </is>
      </c>
      <c r="B15" s="6" t="n">
        <v>44958.82661340278</v>
      </c>
      <c r="C15" s="5" t="inlineStr">
        <is>
          <t>3726 MARCELO ROCABADO ROJAS</t>
        </is>
      </c>
      <c r="D15" s="7" t="n"/>
      <c r="E15" s="8" t="n"/>
      <c r="F15" s="9" t="n">
        <v>5880.1</v>
      </c>
      <c r="I15" s="10" t="inlineStr">
        <is>
          <t>EFECTIVO</t>
        </is>
      </c>
      <c r="J15" s="5" t="inlineStr">
        <is>
          <t>2281 ANGEL DONATO GONZALES CONDORI</t>
        </is>
      </c>
    </row>
    <row r="16">
      <c r="A16" s="5" t="inlineStr">
        <is>
          <t>CCAJ-CB11/28/2023</t>
        </is>
      </c>
      <c r="B16" s="6" t="n">
        <v>44958.82661340278</v>
      </c>
      <c r="C16" s="5" t="inlineStr">
        <is>
          <t>3726 MARCELO ROCABADO ROJAS</t>
        </is>
      </c>
      <c r="D16" s="7" t="n"/>
      <c r="E16" s="8" t="n"/>
      <c r="F16" s="9" t="n">
        <v>59898</v>
      </c>
      <c r="I16" s="10" t="inlineStr">
        <is>
          <t>EFECTIVO</t>
        </is>
      </c>
      <c r="J16" s="5" t="inlineStr">
        <is>
          <t>2378 EDDY DAREN JIMENEZ ROJAS</t>
        </is>
      </c>
    </row>
    <row r="17">
      <c r="A17" s="5" t="inlineStr">
        <is>
          <t>CCAJ-CB11/28/2023</t>
        </is>
      </c>
      <c r="B17" s="6" t="n">
        <v>44958.82661340278</v>
      </c>
      <c r="C17" s="5" t="inlineStr">
        <is>
          <t>3726 MARCELO ROCABADO ROJAS</t>
        </is>
      </c>
      <c r="D17" s="7" t="n"/>
      <c r="E17" s="8" t="n"/>
      <c r="F17" s="9" t="n">
        <v>9170.4</v>
      </c>
      <c r="I17" s="10" t="inlineStr">
        <is>
          <t>EFECTIVO</t>
        </is>
      </c>
      <c r="J17" s="8" t="inlineStr">
        <is>
          <t>2383 MAURO FELIPE CARICARI</t>
        </is>
      </c>
    </row>
    <row r="18">
      <c r="A18" s="5" t="inlineStr">
        <is>
          <t>CCAJ-CB11/28/2023</t>
        </is>
      </c>
      <c r="B18" s="6" t="n">
        <v>44958.82661340278</v>
      </c>
      <c r="C18" s="5" t="inlineStr">
        <is>
          <t>3726 MARCELO ROCABADO ROJAS</t>
        </is>
      </c>
      <c r="D18" s="7" t="n"/>
      <c r="E18" s="8" t="n"/>
      <c r="F18" s="9" t="n">
        <v>11030.2</v>
      </c>
      <c r="I18" s="10" t="inlineStr">
        <is>
          <t>EFECTIVO</t>
        </is>
      </c>
      <c r="J18" s="5" t="inlineStr">
        <is>
          <t>2537 JUAN CARLOS REVOLLO RODRIGUEZ</t>
        </is>
      </c>
    </row>
    <row r="19">
      <c r="A19" s="5" t="inlineStr">
        <is>
          <t>CCAJ-CB11/28/2023</t>
        </is>
      </c>
      <c r="B19" s="6" t="n">
        <v>44958.82661340278</v>
      </c>
      <c r="C19" s="5" t="inlineStr">
        <is>
          <t>3726 MARCELO ROCABADO ROJAS</t>
        </is>
      </c>
      <c r="D19" s="7" t="n"/>
      <c r="E19" s="8" t="n"/>
      <c r="F19" s="9" t="n">
        <v>8602</v>
      </c>
      <c r="I19" s="10" t="inlineStr">
        <is>
          <t>EFECTIVO</t>
        </is>
      </c>
      <c r="J19" s="5" t="inlineStr">
        <is>
          <t>2539 JUAN CARLOS ANGULO ROJAS</t>
        </is>
      </c>
    </row>
    <row r="20">
      <c r="A20" s="5" t="inlineStr">
        <is>
          <t>CCAJ-CB11/28/2023</t>
        </is>
      </c>
      <c r="B20" s="6" t="n">
        <v>44958.82661340278</v>
      </c>
      <c r="C20" s="5" t="inlineStr">
        <is>
          <t>3726 MARCELO ROCABADO ROJAS</t>
        </is>
      </c>
      <c r="D20" s="7" t="n"/>
      <c r="E20" s="8" t="n"/>
      <c r="F20" s="9" t="n">
        <v>10219.8</v>
      </c>
      <c r="I20" s="10" t="inlineStr">
        <is>
          <t>EFECTIVO</t>
        </is>
      </c>
      <c r="J20" s="5" t="inlineStr">
        <is>
          <t>2676 RUDDY AUGUSTO BASTO ZURITA</t>
        </is>
      </c>
    </row>
    <row r="21">
      <c r="A21" s="5" t="inlineStr">
        <is>
          <t>CCAJ-CB11/28/2023</t>
        </is>
      </c>
      <c r="B21" s="6" t="n">
        <v>44958.82661340278</v>
      </c>
      <c r="C21" s="5" t="inlineStr">
        <is>
          <t>3726 MARCELO ROCABADO ROJAS</t>
        </is>
      </c>
      <c r="D21" s="7" t="n"/>
      <c r="E21" s="8" t="n"/>
      <c r="F21" s="9" t="n">
        <v>10288.3</v>
      </c>
      <c r="I21" s="10" t="inlineStr">
        <is>
          <t>EFECTIVO</t>
        </is>
      </c>
      <c r="J21" s="8" t="inlineStr">
        <is>
          <t>2941 EFRAIN MAMANI CAMIÑO</t>
        </is>
      </c>
    </row>
    <row r="22">
      <c r="A22" s="5" t="inlineStr">
        <is>
          <t>CCAJ-CB11/28/2023</t>
        </is>
      </c>
      <c r="B22" s="6" t="n">
        <v>44958.82661340278</v>
      </c>
      <c r="C22" s="5" t="inlineStr">
        <is>
          <t>3726 MARCELO ROCABADO ROJAS</t>
        </is>
      </c>
      <c r="D22" s="7" t="n"/>
      <c r="E22" s="8" t="n"/>
      <c r="F22" s="9" t="n">
        <v>32718.1</v>
      </c>
      <c r="I22" s="10" t="inlineStr">
        <is>
          <t>EFECTIVO</t>
        </is>
      </c>
      <c r="J22" s="5" t="inlineStr">
        <is>
          <t>2979 ROBERTO CARLOS QUINTEROS FLORES</t>
        </is>
      </c>
    </row>
    <row r="23">
      <c r="A23" s="5" t="inlineStr">
        <is>
          <t>CCAJ-CB11/28/2023</t>
        </is>
      </c>
      <c r="B23" s="6" t="n">
        <v>44958.82661340278</v>
      </c>
      <c r="C23" s="5" t="inlineStr">
        <is>
          <t>3726 MARCELO ROCABADO ROJAS</t>
        </is>
      </c>
      <c r="D23" s="7" t="n"/>
      <c r="E23" s="8" t="n"/>
      <c r="F23" s="9" t="n">
        <v>25236.8</v>
      </c>
      <c r="I23" s="10" t="inlineStr">
        <is>
          <t>EFECTIVO</t>
        </is>
      </c>
      <c r="J23" s="5" t="inlineStr">
        <is>
          <t>3791 LIMBERT SALAZAR MALDONADO</t>
        </is>
      </c>
    </row>
    <row r="24">
      <c r="A24" s="5" t="inlineStr">
        <is>
          <t>CCAJ-CB11/28/2023</t>
        </is>
      </c>
      <c r="B24" s="6" t="n">
        <v>44958.82661340278</v>
      </c>
      <c r="C24" s="5" t="inlineStr">
        <is>
          <t>3726 MARCELO ROCABADO ROJAS</t>
        </is>
      </c>
      <c r="D24" s="7" t="n"/>
      <c r="E24" s="8" t="n"/>
      <c r="F24" s="9" t="n">
        <v>6701.5</v>
      </c>
      <c r="I24" s="10" t="inlineStr">
        <is>
          <t>EFECTIVO</t>
        </is>
      </c>
      <c r="J24" s="8" t="inlineStr">
        <is>
          <t>4269 JULY GONZALES - T01</t>
        </is>
      </c>
    </row>
    <row r="25">
      <c r="A25" s="5" t="inlineStr">
        <is>
          <t>CCAJ-CB11/28/2023</t>
        </is>
      </c>
      <c r="B25" s="6" t="n">
        <v>44958.82661340278</v>
      </c>
      <c r="C25" s="5" t="inlineStr">
        <is>
          <t>3726 MARCELO ROCABADO ROJAS</t>
        </is>
      </c>
      <c r="D25" s="7" t="n"/>
      <c r="E25" s="8" t="n"/>
      <c r="F25" s="9" t="n">
        <v>6413.6</v>
      </c>
      <c r="I25" s="10" t="inlineStr">
        <is>
          <t>EFECTIVO</t>
        </is>
      </c>
      <c r="J25" s="8" t="inlineStr">
        <is>
          <t>4269 JULY GONZALES - T02</t>
        </is>
      </c>
    </row>
    <row r="26">
      <c r="A26" s="5" t="inlineStr">
        <is>
          <t>CCAJ-CB11/28/2023</t>
        </is>
      </c>
      <c r="B26" s="6" t="n">
        <v>44958.82661340278</v>
      </c>
      <c r="C26" s="5" t="inlineStr">
        <is>
          <t>3726 MARCELO ROCABADO ROJAS</t>
        </is>
      </c>
      <c r="D26" s="7" t="n"/>
      <c r="E26" s="8" t="n"/>
      <c r="F26" s="9" t="n">
        <v>12642.3</v>
      </c>
      <c r="I26" s="10" t="inlineStr">
        <is>
          <t>EFECTIVO</t>
        </is>
      </c>
      <c r="J26" s="8" t="inlineStr">
        <is>
          <t>4269 JULY GONZALES - T06</t>
        </is>
      </c>
    </row>
    <row r="27">
      <c r="A27" s="5" t="inlineStr">
        <is>
          <t>CCAJ-CB11/28/2023</t>
        </is>
      </c>
      <c r="B27" s="6" t="n">
        <v>44958.82661340278</v>
      </c>
      <c r="C27" s="5" t="inlineStr">
        <is>
          <t>3726 MARCELO ROCABADO ROJAS</t>
        </is>
      </c>
      <c r="D27" s="7" t="n"/>
      <c r="E27" s="8" t="n"/>
      <c r="F27" s="9" t="n">
        <v>4545.3</v>
      </c>
      <c r="I27" s="10" t="inlineStr">
        <is>
          <t>EFECTIVO</t>
        </is>
      </c>
      <c r="J27" s="8" t="inlineStr">
        <is>
          <t>4269 JULY GONZALES - T07</t>
        </is>
      </c>
    </row>
    <row r="28">
      <c r="A28" s="5" t="inlineStr">
        <is>
          <t>CCAJ-CB11/28/2023</t>
        </is>
      </c>
      <c r="B28" s="6" t="n">
        <v>44958.82661340278</v>
      </c>
      <c r="C28" s="5" t="inlineStr">
        <is>
          <t>3726 MARCELO ROCABADO ROJAS</t>
        </is>
      </c>
      <c r="D28" s="7" t="n"/>
      <c r="E28" s="8" t="n"/>
      <c r="F28" s="9" t="n">
        <v>60119.2</v>
      </c>
      <c r="I28" s="10" t="inlineStr">
        <is>
          <t>EFECTIVO</t>
        </is>
      </c>
      <c r="J28" s="8" t="inlineStr">
        <is>
          <t>4861 BRIAN ABAD FLORES CRUZ</t>
        </is>
      </c>
    </row>
    <row r="29">
      <c r="A29" s="5" t="inlineStr">
        <is>
          <t>CCAJ-CB11/28/2023</t>
        </is>
      </c>
      <c r="B29" s="6" t="n">
        <v>44958.82661340278</v>
      </c>
      <c r="C29" s="5" t="inlineStr">
        <is>
          <t>3726 MARCELO ROCABADO ROJAS</t>
        </is>
      </c>
      <c r="D29" s="7" t="n"/>
      <c r="E29" s="8" t="n"/>
      <c r="F29" s="9" t="n">
        <v>12791</v>
      </c>
      <c r="I29" s="10" t="inlineStr">
        <is>
          <t>EFECTIVO</t>
        </is>
      </c>
      <c r="J29" s="5" t="inlineStr">
        <is>
          <t>4771 CHRISTIAN LEDEZMA - T08</t>
        </is>
      </c>
    </row>
    <row r="30">
      <c r="A30" s="5" t="inlineStr">
        <is>
          <t>CCAJ-CB11/28/2023</t>
        </is>
      </c>
      <c r="B30" s="6" t="n">
        <v>44958.82661340278</v>
      </c>
      <c r="C30" s="5" t="inlineStr">
        <is>
          <t>3726 MARCELO ROCABADO ROJAS</t>
        </is>
      </c>
      <c r="D30" s="7" t="n"/>
      <c r="E30" s="8" t="n"/>
      <c r="F30" s="9" t="n">
        <v>1928.1</v>
      </c>
      <c r="I30" s="10" t="inlineStr">
        <is>
          <t>EFECTIVO</t>
        </is>
      </c>
      <c r="J30" s="5" t="inlineStr">
        <is>
          <t>4771 CHRISTIAN LEDEZMA - T11</t>
        </is>
      </c>
    </row>
    <row r="31">
      <c r="A31" s="5" t="inlineStr">
        <is>
          <t>CCAJ-CB11/28/2023</t>
        </is>
      </c>
      <c r="B31" s="6" t="n">
        <v>44958.82661340278</v>
      </c>
      <c r="C31" s="5" t="inlineStr">
        <is>
          <t>3726 MARCELO ROCABADO ROJAS</t>
        </is>
      </c>
      <c r="D31" s="7" t="n"/>
      <c r="E31" s="8" t="n"/>
      <c r="F31" s="9" t="n">
        <v>89624.5</v>
      </c>
      <c r="I31" s="10" t="inlineStr">
        <is>
          <t>EFECTIVO</t>
        </is>
      </c>
      <c r="J31" s="5" t="inlineStr">
        <is>
          <t>4771 CHRISTIAN LEDEZMA - T12</t>
        </is>
      </c>
    </row>
    <row r="32">
      <c r="A32" s="11" t="inlineStr">
        <is>
          <t>SAP</t>
        </is>
      </c>
      <c r="B32" s="3" t="n"/>
      <c r="C32" s="3" t="n"/>
      <c r="D32" s="17">
        <f>311707.16+59856</f>
        <v/>
      </c>
      <c r="E32" s="8" t="n"/>
      <c r="F32" s="33">
        <f>SUM(F5:G31)</f>
        <v/>
      </c>
      <c r="H32" s="9" t="n"/>
      <c r="I32" s="10" t="n"/>
      <c r="J32" s="8" t="n"/>
    </row>
    <row r="33">
      <c r="A33" s="13" t="inlineStr">
        <is>
          <t>FECHA</t>
        </is>
      </c>
      <c r="B33" s="13" t="inlineStr">
        <is>
          <t>CIERRE DE CAJA</t>
        </is>
      </c>
      <c r="C33" s="13" t="inlineStr">
        <is>
          <t>IMPORTE</t>
        </is>
      </c>
      <c r="D33" s="7" t="n"/>
      <c r="E33" s="8" t="n"/>
      <c r="H33" s="9" t="n"/>
      <c r="I33" s="10" t="n"/>
      <c r="J33" s="8" t="n"/>
    </row>
    <row r="34" ht="15.75" customHeight="1">
      <c r="D34" s="14" t="n">
        <v>112695369</v>
      </c>
    </row>
    <row r="35" ht="15.75" customHeight="1">
      <c r="D35" s="14" t="n">
        <v>112695395</v>
      </c>
    </row>
    <row r="37">
      <c r="A37" s="1" t="inlineStr">
        <is>
          <t>Cierre Caja</t>
        </is>
      </c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</row>
    <row r="38">
      <c r="A38" s="3" t="inlineStr">
        <is>
          <t>Del 02/02/2023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74" t="inlineStr">
        <is>
          <t>Cierre Caja</t>
        </is>
      </c>
      <c r="B39" s="74" t="inlineStr">
        <is>
          <t>Fecha</t>
        </is>
      </c>
      <c r="C39" s="74" t="inlineStr">
        <is>
          <t>Cajero</t>
        </is>
      </c>
      <c r="D39" s="74" t="inlineStr">
        <is>
          <t>Nro Voucher</t>
        </is>
      </c>
      <c r="E39" s="74" t="inlineStr">
        <is>
          <t>Nro Cuenta</t>
        </is>
      </c>
      <c r="F39" s="74" t="inlineStr">
        <is>
          <t>Tipo Ingreso</t>
        </is>
      </c>
      <c r="G39" s="75" t="n"/>
      <c r="H39" s="76" t="n"/>
      <c r="I39" s="74" t="inlineStr">
        <is>
          <t>TIPO DE INGRESO</t>
        </is>
      </c>
      <c r="J39" s="74" t="inlineStr">
        <is>
          <t>Cobrador</t>
        </is>
      </c>
    </row>
    <row r="40">
      <c r="A40" s="77" t="n"/>
      <c r="B40" s="77" t="n"/>
      <c r="C40" s="77" t="n"/>
      <c r="D40" s="77" t="n"/>
      <c r="E40" s="77" t="n"/>
      <c r="F40" s="4" t="inlineStr">
        <is>
          <t>EFECTIVO</t>
        </is>
      </c>
      <c r="G40" s="4" t="inlineStr">
        <is>
          <t>CHEQUE</t>
        </is>
      </c>
      <c r="H40" s="4" t="inlineStr">
        <is>
          <t>TRANSFERENCIA</t>
        </is>
      </c>
      <c r="I40" s="77" t="n"/>
      <c r="J40" s="77" t="n"/>
    </row>
    <row r="41">
      <c r="A41" s="5" t="inlineStr">
        <is>
          <t>CCAJ-CB11/29/2023</t>
        </is>
      </c>
      <c r="B41" s="6" t="n">
        <v>44959.75433603009</v>
      </c>
      <c r="C41" s="5" t="inlineStr">
        <is>
          <t>3726 MARCELO ROCABADO ROJAS</t>
        </is>
      </c>
      <c r="D41" s="15" t="n">
        <v>45173205518</v>
      </c>
      <c r="E41" s="8" t="inlineStr">
        <is>
          <t>BISA-100070031</t>
        </is>
      </c>
      <c r="H41" s="9" t="n">
        <v>3079.1</v>
      </c>
      <c r="I41" s="5" t="inlineStr">
        <is>
          <t>DEPÓSITO BANCARIO</t>
        </is>
      </c>
      <c r="J41" s="5" t="inlineStr">
        <is>
          <t>2378 EDDY DAREN JIMENEZ ROJAS</t>
        </is>
      </c>
    </row>
    <row r="42">
      <c r="A42" s="5" t="inlineStr">
        <is>
          <t>CCAJ-CB11/29/2023</t>
        </is>
      </c>
      <c r="B42" s="6" t="n">
        <v>44959.75433603009</v>
      </c>
      <c r="C42" s="5" t="inlineStr">
        <is>
          <t>3726 MARCELO ROCABADO ROJAS</t>
        </is>
      </c>
      <c r="D42" s="15" t="n">
        <v>45113292391</v>
      </c>
      <c r="E42" s="8" t="inlineStr">
        <is>
          <t>BISA-100070031</t>
        </is>
      </c>
      <c r="H42" s="9" t="n">
        <v>5170.9</v>
      </c>
      <c r="I42" s="5" t="inlineStr">
        <is>
          <t>DEPÓSITO BANCARIO</t>
        </is>
      </c>
      <c r="J42" s="5" t="inlineStr">
        <is>
          <t>2378 EDDY DAREN JIMENEZ ROJAS</t>
        </is>
      </c>
    </row>
    <row r="43">
      <c r="A43" s="5" t="inlineStr">
        <is>
          <t>CCAJ-CB11/29/2023</t>
        </is>
      </c>
      <c r="B43" s="6" t="n">
        <v>44959.75433603009</v>
      </c>
      <c r="C43" s="5" t="inlineStr">
        <is>
          <t>3726 MARCELO ROCABADO ROJAS</t>
        </is>
      </c>
      <c r="D43" s="15" t="n">
        <v>45123277039</v>
      </c>
      <c r="E43" s="8" t="inlineStr">
        <is>
          <t>BISA-100070031</t>
        </is>
      </c>
      <c r="H43" s="9" t="n">
        <v>2798.52</v>
      </c>
      <c r="I43" s="5" t="inlineStr">
        <is>
          <t>DEPÓSITO BANCARIO</t>
        </is>
      </c>
      <c r="J43" s="5" t="inlineStr">
        <is>
          <t>2276 ESTEBAN MAMANI CATORCENO</t>
        </is>
      </c>
    </row>
    <row r="44">
      <c r="A44" s="5" t="inlineStr">
        <is>
          <t>CCAJ-CB11/29/2023</t>
        </is>
      </c>
      <c r="B44" s="6" t="n">
        <v>44959.75433603009</v>
      </c>
      <c r="C44" s="5" t="inlineStr">
        <is>
          <t>3726 MARCELO ROCABADO ROJAS</t>
        </is>
      </c>
      <c r="D44" s="15" t="n">
        <v>451632331541</v>
      </c>
      <c r="E44" s="8" t="inlineStr">
        <is>
          <t>BISA-100070031</t>
        </is>
      </c>
      <c r="H44" s="9" t="n">
        <v>99628.92999999999</v>
      </c>
      <c r="I44" s="5" t="inlineStr">
        <is>
          <t>DEPÓSITO BANCARIO</t>
        </is>
      </c>
      <c r="J44" s="5" t="inlineStr">
        <is>
          <t>2276 ESTEBAN MAMANI CATORCENO</t>
        </is>
      </c>
    </row>
    <row r="45">
      <c r="A45" s="5" t="inlineStr">
        <is>
          <t>CCAJ-CB11/29/2023</t>
        </is>
      </c>
      <c r="B45" s="6" t="n">
        <v>44959.75433603009</v>
      </c>
      <c r="C45" s="5" t="inlineStr">
        <is>
          <t>3726 MARCELO ROCABADO ROJAS</t>
        </is>
      </c>
      <c r="D45" s="15" t="n">
        <v>451632331542</v>
      </c>
      <c r="E45" s="8" t="inlineStr">
        <is>
          <t>BISA-100070031</t>
        </is>
      </c>
      <c r="H45" s="9" t="n">
        <v>79886.19</v>
      </c>
      <c r="I45" s="5" t="inlineStr">
        <is>
          <t>DEPÓSITO BANCARIO</t>
        </is>
      </c>
      <c r="J45" s="5" t="inlineStr">
        <is>
          <t>2276 ESTEBAN MAMANI CATORCENO</t>
        </is>
      </c>
    </row>
    <row r="46">
      <c r="A46" s="5" t="inlineStr">
        <is>
          <t>CCAJ-CB11/29/2023</t>
        </is>
      </c>
      <c r="B46" s="6" t="n">
        <v>44959.75433603009</v>
      </c>
      <c r="C46" s="5" t="inlineStr">
        <is>
          <t>3726 MARCELO ROCABADO ROJAS</t>
        </is>
      </c>
      <c r="D46" s="15" t="n">
        <v>451632331543</v>
      </c>
      <c r="E46" s="8" t="inlineStr">
        <is>
          <t>BISA-100070031</t>
        </is>
      </c>
      <c r="H46" s="9" t="n">
        <v>132135.39</v>
      </c>
      <c r="I46" s="5" t="inlineStr">
        <is>
          <t>DEPÓSITO BANCARIO</t>
        </is>
      </c>
      <c r="J46" s="5" t="inlineStr">
        <is>
          <t>2276 ESTEBAN MAMANI CATORCENO</t>
        </is>
      </c>
    </row>
    <row r="47">
      <c r="A47" s="5" t="inlineStr">
        <is>
          <t>CCAJ-CB11/29/2023</t>
        </is>
      </c>
      <c r="B47" s="6" t="n">
        <v>44959.75433603009</v>
      </c>
      <c r="C47" s="5" t="inlineStr">
        <is>
          <t>3726 MARCELO ROCABADO ROJAS</t>
        </is>
      </c>
      <c r="D47" s="15" t="n">
        <v>451632331544</v>
      </c>
      <c r="E47" s="8" t="inlineStr">
        <is>
          <t>BISA-100070031</t>
        </is>
      </c>
      <c r="H47" s="9" t="n">
        <v>62517.66</v>
      </c>
      <c r="I47" s="5" t="inlineStr">
        <is>
          <t>DEPÓSITO BANCARIO</t>
        </is>
      </c>
      <c r="J47" s="5" t="inlineStr">
        <is>
          <t>2276 ESTEBAN MAMANI CATORCENO</t>
        </is>
      </c>
    </row>
    <row r="48">
      <c r="A48" s="5" t="inlineStr">
        <is>
          <t>CCAJ-CB11/29/2023</t>
        </is>
      </c>
      <c r="B48" s="6" t="n">
        <v>44959.75433603009</v>
      </c>
      <c r="C48" s="5" t="inlineStr">
        <is>
          <t>3726 MARCELO ROCABADO ROJAS</t>
        </is>
      </c>
      <c r="D48" s="15" t="n">
        <v>451632331545</v>
      </c>
      <c r="E48" s="8" t="inlineStr">
        <is>
          <t>BISA-100070031</t>
        </is>
      </c>
      <c r="H48" s="9" t="n">
        <v>83526.95</v>
      </c>
      <c r="I48" s="5" t="inlineStr">
        <is>
          <t>DEPÓSITO BANCARIO</t>
        </is>
      </c>
      <c r="J48" s="5" t="inlineStr">
        <is>
          <t>2276 ESTEBAN MAMANI CATORCENO</t>
        </is>
      </c>
    </row>
    <row r="49">
      <c r="A49" s="5" t="inlineStr">
        <is>
          <t>CCAJ-CB11/29/2023</t>
        </is>
      </c>
      <c r="B49" s="6" t="n">
        <v>44959.75433603009</v>
      </c>
      <c r="C49" s="5" t="inlineStr">
        <is>
          <t>3726 MARCELO ROCABADO ROJAS</t>
        </is>
      </c>
      <c r="D49" s="15" t="n">
        <v>451632331546</v>
      </c>
      <c r="E49" s="8" t="inlineStr">
        <is>
          <t>BISA-100070031</t>
        </is>
      </c>
      <c r="H49" s="9" t="n">
        <v>22713.67</v>
      </c>
      <c r="I49" s="5" t="inlineStr">
        <is>
          <t>DEPÓSITO BANCARIO</t>
        </is>
      </c>
      <c r="J49" s="5" t="inlineStr">
        <is>
          <t>2276 ESTEBAN MAMANI CATORCENO</t>
        </is>
      </c>
    </row>
    <row r="50">
      <c r="A50" s="5" t="inlineStr">
        <is>
          <t>CCAJ-CB11/29/2023</t>
        </is>
      </c>
      <c r="B50" s="6" t="n">
        <v>44959.75433603009</v>
      </c>
      <c r="C50" s="5" t="inlineStr">
        <is>
          <t>3726 MARCELO ROCABADO ROJAS</t>
        </is>
      </c>
      <c r="D50" s="15" t="n">
        <v>45143513201</v>
      </c>
      <c r="E50" s="8" t="inlineStr">
        <is>
          <t>BISA-100070031</t>
        </is>
      </c>
      <c r="H50" s="9" t="n">
        <v>28580</v>
      </c>
      <c r="I50" s="5" t="inlineStr">
        <is>
          <t>DEPÓSITO BANCARIO</t>
        </is>
      </c>
      <c r="J50" s="5" t="inlineStr">
        <is>
          <t>2378 EDDY DAREN JIMENEZ ROJAS</t>
        </is>
      </c>
    </row>
    <row r="51">
      <c r="A51" s="5" t="inlineStr">
        <is>
          <t>CCAJ-CB11/29/2023</t>
        </is>
      </c>
      <c r="B51" s="6" t="n">
        <v>44959.75433603009</v>
      </c>
      <c r="C51" s="5" t="inlineStr">
        <is>
          <t>3726 MARCELO ROCABADO ROJAS</t>
        </is>
      </c>
      <c r="D51" s="15" t="n">
        <v>53212290597</v>
      </c>
      <c r="E51" s="8" t="inlineStr">
        <is>
          <t>BISA-100070031</t>
        </is>
      </c>
      <c r="H51" s="9" t="n">
        <v>194.56</v>
      </c>
      <c r="I51" s="5" t="inlineStr">
        <is>
          <t>DEPÓSITO BANCARIO</t>
        </is>
      </c>
      <c r="J51" s="5" t="inlineStr">
        <is>
          <t>2276 ESTEBAN MAMANI CATORCENO</t>
        </is>
      </c>
    </row>
    <row r="52">
      <c r="A52" s="5" t="inlineStr">
        <is>
          <t>CCAJ-CB11/29/2023</t>
        </is>
      </c>
      <c r="B52" s="6" t="n">
        <v>44959.75433603009</v>
      </c>
      <c r="C52" s="5" t="inlineStr">
        <is>
          <t>3726 MARCELO ROCABADO ROJAS</t>
        </is>
      </c>
      <c r="D52" s="15" t="n">
        <v>45133146044</v>
      </c>
      <c r="E52" s="8" t="inlineStr">
        <is>
          <t>BISA-100070031</t>
        </is>
      </c>
      <c r="H52" s="9" t="n">
        <v>77.34</v>
      </c>
      <c r="I52" s="5" t="inlineStr">
        <is>
          <t>DEPÓSITO BANCARIO</t>
        </is>
      </c>
      <c r="J52" s="5" t="inlineStr">
        <is>
          <t>2276 ESTEBAN MAMANI CATORCENO</t>
        </is>
      </c>
    </row>
    <row r="53">
      <c r="A53" s="5" t="inlineStr">
        <is>
          <t>CCAJ-CB11/29/2023</t>
        </is>
      </c>
      <c r="B53" s="6" t="n">
        <v>44959.75433603009</v>
      </c>
      <c r="C53" s="5" t="inlineStr">
        <is>
          <t>3726 MARCELO ROCABADO ROJAS</t>
        </is>
      </c>
      <c r="D53" s="15" t="n">
        <v>53612264482</v>
      </c>
      <c r="E53" s="8" t="inlineStr">
        <is>
          <t>BISA-100070031</t>
        </is>
      </c>
      <c r="H53" s="9" t="n">
        <v>113.97</v>
      </c>
      <c r="I53" s="5" t="inlineStr">
        <is>
          <t>DEPÓSITO BANCARIO</t>
        </is>
      </c>
      <c r="J53" s="5" t="inlineStr">
        <is>
          <t>2276 ESTEBAN MAMANI CATORCENO</t>
        </is>
      </c>
    </row>
    <row r="54">
      <c r="A54" s="5" t="inlineStr">
        <is>
          <t>CCAJ-CB11/29/2023</t>
        </is>
      </c>
      <c r="B54" s="6" t="n">
        <v>44959.75433603009</v>
      </c>
      <c r="C54" s="5" t="inlineStr">
        <is>
          <t>3726 MARCELO ROCABADO ROJAS</t>
        </is>
      </c>
      <c r="D54" s="7" t="n"/>
      <c r="E54" s="8" t="n"/>
      <c r="F54" s="9" t="n">
        <v>5619.8</v>
      </c>
      <c r="I54" s="10" t="inlineStr">
        <is>
          <t>EFECTIVO</t>
        </is>
      </c>
      <c r="J54" s="5" t="inlineStr">
        <is>
          <t>2281 ANGEL DONATO GONZALES CONDORI</t>
        </is>
      </c>
    </row>
    <row r="55">
      <c r="A55" s="5" t="inlineStr">
        <is>
          <t>CCAJ-CB11/29/2023</t>
        </is>
      </c>
      <c r="B55" s="6" t="n">
        <v>44959.75433603009</v>
      </c>
      <c r="C55" s="5" t="inlineStr">
        <is>
          <t>3726 MARCELO ROCABADO ROJAS</t>
        </is>
      </c>
      <c r="D55" s="7" t="n"/>
      <c r="E55" s="8" t="n"/>
      <c r="F55" s="9" t="n">
        <v>37289.4</v>
      </c>
      <c r="I55" s="10" t="inlineStr">
        <is>
          <t>EFECTIVO</t>
        </is>
      </c>
      <c r="J55" s="8" t="inlineStr">
        <is>
          <t>2287 OLVER VACA ARCHONDO</t>
        </is>
      </c>
    </row>
    <row r="56">
      <c r="A56" s="5" t="inlineStr">
        <is>
          <t>CCAJ-CB11/29/2023</t>
        </is>
      </c>
      <c r="B56" s="6" t="n">
        <v>44959.75433603009</v>
      </c>
      <c r="C56" s="5" t="inlineStr">
        <is>
          <t>3726 MARCELO ROCABADO ROJAS</t>
        </is>
      </c>
      <c r="D56" s="7" t="n"/>
      <c r="E56" s="8" t="n"/>
      <c r="F56" s="9" t="n">
        <v>1462.5</v>
      </c>
      <c r="I56" s="10" t="inlineStr">
        <is>
          <t>EFECTIVO</t>
        </is>
      </c>
      <c r="J56" s="8" t="inlineStr">
        <is>
          <t>2340 NAIN QUIÑONES TIPA</t>
        </is>
      </c>
    </row>
    <row r="57">
      <c r="A57" s="5" t="inlineStr">
        <is>
          <t>CCAJ-CB11/29/2023</t>
        </is>
      </c>
      <c r="B57" s="6" t="n">
        <v>44959.75433603009</v>
      </c>
      <c r="C57" s="5" t="inlineStr">
        <is>
          <t>3726 MARCELO ROCABADO ROJAS</t>
        </is>
      </c>
      <c r="D57" s="7" t="n"/>
      <c r="E57" s="8" t="n"/>
      <c r="F57" s="9" t="n">
        <v>88311.3</v>
      </c>
      <c r="I57" s="10" t="inlineStr">
        <is>
          <t>EFECTIVO</t>
        </is>
      </c>
      <c r="J57" s="5" t="inlineStr">
        <is>
          <t>2378 EDDY DAREN JIMENEZ ROJAS</t>
        </is>
      </c>
    </row>
    <row r="58">
      <c r="A58" s="5" t="inlineStr">
        <is>
          <t>CCAJ-CB11/29/2023</t>
        </is>
      </c>
      <c r="B58" s="6" t="n">
        <v>44959.75433603009</v>
      </c>
      <c r="C58" s="5" t="inlineStr">
        <is>
          <t>3726 MARCELO ROCABADO ROJAS</t>
        </is>
      </c>
      <c r="D58" s="7" t="n"/>
      <c r="E58" s="8" t="n"/>
      <c r="F58" s="9" t="n">
        <v>10049</v>
      </c>
      <c r="I58" s="10" t="inlineStr">
        <is>
          <t>EFECTIVO</t>
        </is>
      </c>
      <c r="J58" s="5" t="inlineStr">
        <is>
          <t>2537 JUAN CARLOS REVOLLO RODRIGUEZ</t>
        </is>
      </c>
    </row>
    <row r="59">
      <c r="A59" s="5" t="inlineStr">
        <is>
          <t>CCAJ-CB11/29/2023</t>
        </is>
      </c>
      <c r="B59" s="6" t="n">
        <v>44959.75433603009</v>
      </c>
      <c r="C59" s="5" t="inlineStr">
        <is>
          <t>3726 MARCELO ROCABADO ROJAS</t>
        </is>
      </c>
      <c r="D59" s="7" t="n"/>
      <c r="E59" s="8" t="n"/>
      <c r="F59" s="9" t="n">
        <v>5714.4</v>
      </c>
      <c r="I59" s="10" t="inlineStr">
        <is>
          <t>EFECTIVO</t>
        </is>
      </c>
      <c r="J59" s="5" t="inlineStr">
        <is>
          <t>2539 JUAN CARLOS ANGULO ROJAS</t>
        </is>
      </c>
    </row>
    <row r="60">
      <c r="A60" s="5" t="inlineStr">
        <is>
          <t>CCAJ-CB11/29/2023</t>
        </is>
      </c>
      <c r="B60" s="6" t="n">
        <v>44959.75433603009</v>
      </c>
      <c r="C60" s="5" t="inlineStr">
        <is>
          <t>3726 MARCELO ROCABADO ROJAS</t>
        </is>
      </c>
      <c r="D60" s="7" t="n"/>
      <c r="E60" s="8" t="n"/>
      <c r="F60" s="9" t="n">
        <v>15447.4</v>
      </c>
      <c r="I60" s="10" t="inlineStr">
        <is>
          <t>EFECTIVO</t>
        </is>
      </c>
      <c r="J60" s="5" t="inlineStr">
        <is>
          <t>2676 RUDDY AUGUSTO BASTO ZURITA</t>
        </is>
      </c>
    </row>
    <row r="61">
      <c r="A61" s="5" t="inlineStr">
        <is>
          <t>CCAJ-CB11/29/2023</t>
        </is>
      </c>
      <c r="B61" s="6" t="n">
        <v>44959.75433603009</v>
      </c>
      <c r="C61" s="5" t="inlineStr">
        <is>
          <t>3726 MARCELO ROCABADO ROJAS</t>
        </is>
      </c>
      <c r="D61" s="7" t="n"/>
      <c r="E61" s="8" t="n"/>
      <c r="F61" s="9" t="n">
        <v>11942.2</v>
      </c>
      <c r="I61" s="10" t="inlineStr">
        <is>
          <t>EFECTIVO</t>
        </is>
      </c>
      <c r="J61" s="8" t="inlineStr">
        <is>
          <t>2941 EFRAIN MAMANI CAMIÑO</t>
        </is>
      </c>
    </row>
    <row r="62">
      <c r="A62" s="5" t="inlineStr">
        <is>
          <t>CCAJ-CB11/29/2023</t>
        </is>
      </c>
      <c r="B62" s="6" t="n">
        <v>44959.75433603009</v>
      </c>
      <c r="C62" s="5" t="inlineStr">
        <is>
          <t>3726 MARCELO ROCABADO ROJAS</t>
        </is>
      </c>
      <c r="D62" s="7" t="n"/>
      <c r="E62" s="8" t="n"/>
      <c r="F62" s="9" t="n">
        <v>5894.4</v>
      </c>
      <c r="I62" s="10" t="inlineStr">
        <is>
          <t>EFECTIVO</t>
        </is>
      </c>
      <c r="J62" s="5" t="inlineStr">
        <is>
          <t>2979 ROBERTO CARLOS QUINTEROS FLORES</t>
        </is>
      </c>
    </row>
    <row r="63">
      <c r="A63" s="5" t="inlineStr">
        <is>
          <t>CCAJ-CB11/29/2023</t>
        </is>
      </c>
      <c r="B63" s="6" t="n">
        <v>44959.75433603009</v>
      </c>
      <c r="C63" s="5" t="inlineStr">
        <is>
          <t>3726 MARCELO ROCABADO ROJAS</t>
        </is>
      </c>
      <c r="D63" s="7" t="n"/>
      <c r="E63" s="8" t="n"/>
      <c r="F63" s="9" t="n">
        <v>8039.1</v>
      </c>
      <c r="I63" s="10" t="inlineStr">
        <is>
          <t>EFECTIVO</t>
        </is>
      </c>
      <c r="J63" s="8" t="inlineStr">
        <is>
          <t>4269 JULY GONZALES - T01</t>
        </is>
      </c>
    </row>
    <row r="64">
      <c r="A64" s="5" t="inlineStr">
        <is>
          <t>CCAJ-CB11/29/2023</t>
        </is>
      </c>
      <c r="B64" s="6" t="n">
        <v>44959.75433603009</v>
      </c>
      <c r="C64" s="5" t="inlineStr">
        <is>
          <t>3726 MARCELO ROCABADO ROJAS</t>
        </is>
      </c>
      <c r="D64" s="7" t="n"/>
      <c r="E64" s="8" t="n"/>
      <c r="F64" s="9" t="n">
        <v>7782.4</v>
      </c>
      <c r="I64" s="10" t="inlineStr">
        <is>
          <t>EFECTIVO</t>
        </is>
      </c>
      <c r="J64" s="8" t="inlineStr">
        <is>
          <t>4269 JULY GONZALES - T02</t>
        </is>
      </c>
    </row>
    <row r="65">
      <c r="A65" s="5" t="inlineStr">
        <is>
          <t>CCAJ-CB11/29/2023</t>
        </is>
      </c>
      <c r="B65" s="6" t="n">
        <v>44959.75433603009</v>
      </c>
      <c r="C65" s="5" t="inlineStr">
        <is>
          <t>3726 MARCELO ROCABADO ROJAS</t>
        </is>
      </c>
      <c r="D65" s="7" t="n"/>
      <c r="E65" s="8" t="n"/>
      <c r="F65" s="9" t="n">
        <v>30129.5</v>
      </c>
      <c r="I65" s="10" t="inlineStr">
        <is>
          <t>EFECTIVO</t>
        </is>
      </c>
      <c r="J65" s="8" t="inlineStr">
        <is>
          <t>4269 JULY GONZALES - T05</t>
        </is>
      </c>
    </row>
    <row r="66">
      <c r="A66" s="5" t="inlineStr">
        <is>
          <t>CCAJ-CB11/29/2023</t>
        </is>
      </c>
      <c r="B66" s="6" t="n">
        <v>44959.75433603009</v>
      </c>
      <c r="C66" s="5" t="inlineStr">
        <is>
          <t>3726 MARCELO ROCABADO ROJAS</t>
        </is>
      </c>
      <c r="D66" s="7" t="n"/>
      <c r="E66" s="8" t="n"/>
      <c r="F66" s="9" t="n">
        <v>6554.5</v>
      </c>
      <c r="I66" s="10" t="inlineStr">
        <is>
          <t>EFECTIVO</t>
        </is>
      </c>
      <c r="J66" s="8" t="inlineStr">
        <is>
          <t>4269 JULY GONZALES - T06</t>
        </is>
      </c>
    </row>
    <row r="67">
      <c r="A67" s="5" t="inlineStr">
        <is>
          <t>CCAJ-CB11/29/2023</t>
        </is>
      </c>
      <c r="B67" s="6" t="n">
        <v>44959.75433603009</v>
      </c>
      <c r="C67" s="5" t="inlineStr">
        <is>
          <t>3726 MARCELO ROCABADO ROJAS</t>
        </is>
      </c>
      <c r="D67" s="7" t="n"/>
      <c r="E67" s="8" t="n"/>
      <c r="F67" s="9" t="n">
        <v>4675.9</v>
      </c>
      <c r="I67" s="10" t="inlineStr">
        <is>
          <t>EFECTIVO</t>
        </is>
      </c>
      <c r="J67" s="8" t="inlineStr">
        <is>
          <t>4269 JULY GONZALES - T07</t>
        </is>
      </c>
    </row>
    <row r="68">
      <c r="A68" s="5" t="inlineStr">
        <is>
          <t>CCAJ-CB11/29/2023</t>
        </is>
      </c>
      <c r="B68" s="6" t="n">
        <v>44959.75433603009</v>
      </c>
      <c r="C68" s="5" t="inlineStr">
        <is>
          <t>3726 MARCELO ROCABADO ROJAS</t>
        </is>
      </c>
      <c r="D68" s="7" t="n"/>
      <c r="E68" s="8" t="n"/>
      <c r="F68" s="9" t="n">
        <v>90839.89999999999</v>
      </c>
      <c r="I68" s="10" t="inlineStr">
        <is>
          <t>EFECTIVO</t>
        </is>
      </c>
      <c r="J68" s="8" t="inlineStr">
        <is>
          <t>4861 BRIAN ABAD FLORES CRUZ</t>
        </is>
      </c>
    </row>
    <row r="69">
      <c r="A69" s="5" t="inlineStr">
        <is>
          <t>CCAJ-CB11/29/2023</t>
        </is>
      </c>
      <c r="B69" s="6" t="n">
        <v>44959.75433603009</v>
      </c>
      <c r="C69" s="5" t="inlineStr">
        <is>
          <t>3726 MARCELO ROCABADO ROJAS</t>
        </is>
      </c>
      <c r="D69" s="7" t="n"/>
      <c r="E69" s="8" t="n"/>
      <c r="F69" s="9" t="n">
        <v>6264.5</v>
      </c>
      <c r="I69" s="10" t="inlineStr">
        <is>
          <t>EFECTIVO</t>
        </is>
      </c>
      <c r="J69" s="5" t="inlineStr">
        <is>
          <t>4771 CHRISTIAN LEDEZMA - T09</t>
        </is>
      </c>
    </row>
    <row r="70">
      <c r="A70" s="5" t="inlineStr">
        <is>
          <t>CCAJ-CB11/29/2023</t>
        </is>
      </c>
      <c r="B70" s="6" t="n">
        <v>44959.75433603009</v>
      </c>
      <c r="C70" s="5" t="inlineStr">
        <is>
          <t>3726 MARCELO ROCABADO ROJAS</t>
        </is>
      </c>
      <c r="D70" s="7" t="n"/>
      <c r="E70" s="8" t="n"/>
      <c r="F70" s="9" t="n">
        <v>9367.5</v>
      </c>
      <c r="I70" s="10" t="inlineStr">
        <is>
          <t>EFECTIVO</t>
        </is>
      </c>
      <c r="J70" s="5" t="inlineStr">
        <is>
          <t>4771 CHRISTIAN LEDEZMA - T10</t>
        </is>
      </c>
    </row>
    <row r="71">
      <c r="A71" s="11" t="inlineStr">
        <is>
          <t>SAP</t>
        </is>
      </c>
      <c r="B71" s="3" t="n"/>
      <c r="C71" s="3" t="n"/>
      <c r="D71" s="17">
        <f>337379.7+8004</f>
        <v/>
      </c>
      <c r="E71" s="8" t="n"/>
      <c r="F71" s="12">
        <f>SUM(F41:G70)</f>
        <v/>
      </c>
      <c r="H71" s="9" t="n"/>
      <c r="I71" s="10" t="n"/>
      <c r="J71" s="5" t="n"/>
    </row>
    <row r="72">
      <c r="A72" s="13" t="inlineStr">
        <is>
          <t>FECHA</t>
        </is>
      </c>
      <c r="B72" s="13" t="inlineStr">
        <is>
          <t>CIERRE DE CAJA</t>
        </is>
      </c>
      <c r="C72" s="13" t="inlineStr">
        <is>
          <t>IMPORTE</t>
        </is>
      </c>
      <c r="D72" s="7" t="n"/>
      <c r="E72" s="8" t="n"/>
      <c r="H72" s="9" t="n"/>
      <c r="I72" s="10" t="n"/>
      <c r="J72" s="5" t="n"/>
    </row>
    <row r="73" ht="15.75" customHeight="1">
      <c r="D73" s="14" t="n">
        <v>112722300</v>
      </c>
    </row>
    <row r="74" ht="15.75" customHeight="1">
      <c r="D74" s="14" t="n">
        <v>112722320</v>
      </c>
    </row>
    <row r="75">
      <c r="A75" s="59" t="inlineStr">
        <is>
          <t xml:space="preserve">SE QUEDÓ CON LA REFERENCIA QUE REALIZO EL BOOT NO SE CAMBIO A TRASLADO ETV EN EL TRASLADO ETV </t>
        </is>
      </c>
      <c r="B75" s="60" t="n"/>
      <c r="C75" s="60" t="n"/>
      <c r="D75" s="61" t="n"/>
    </row>
    <row r="77">
      <c r="A77" s="1" t="inlineStr">
        <is>
          <t>Cierre Caja</t>
        </is>
      </c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</row>
    <row r="78">
      <c r="A78" s="3" t="inlineStr">
        <is>
          <t>Del 03/02/2023</t>
        </is>
      </c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</row>
    <row r="79">
      <c r="A79" s="74" t="inlineStr">
        <is>
          <t>Cierre Caja</t>
        </is>
      </c>
      <c r="B79" s="74" t="inlineStr">
        <is>
          <t>Fecha</t>
        </is>
      </c>
      <c r="C79" s="74" t="inlineStr">
        <is>
          <t>Cajero</t>
        </is>
      </c>
      <c r="D79" s="74" t="inlineStr">
        <is>
          <t>Nro Voucher</t>
        </is>
      </c>
      <c r="E79" s="74" t="inlineStr">
        <is>
          <t>Nro Cuenta</t>
        </is>
      </c>
      <c r="F79" s="74" t="inlineStr">
        <is>
          <t>Tipo Ingreso</t>
        </is>
      </c>
      <c r="G79" s="75" t="n"/>
      <c r="H79" s="76" t="n"/>
      <c r="I79" s="74" t="inlineStr">
        <is>
          <t>TIPO DE INGRESO</t>
        </is>
      </c>
      <c r="J79" s="74" t="inlineStr">
        <is>
          <t>Cobrador</t>
        </is>
      </c>
    </row>
    <row r="80">
      <c r="A80" s="77" t="n"/>
      <c r="B80" s="77" t="n"/>
      <c r="C80" s="77" t="n"/>
      <c r="D80" s="77" t="n"/>
      <c r="E80" s="77" t="n"/>
      <c r="F80" s="4" t="inlineStr">
        <is>
          <t>EFECTIVO</t>
        </is>
      </c>
      <c r="G80" s="4" t="inlineStr">
        <is>
          <t>CHEQUE</t>
        </is>
      </c>
      <c r="H80" s="4" t="inlineStr">
        <is>
          <t>TRANSFERENCIA</t>
        </is>
      </c>
      <c r="I80" s="77" t="n"/>
      <c r="J80" s="77" t="n"/>
    </row>
    <row r="81">
      <c r="A81" s="5" t="inlineStr">
        <is>
          <t>CCAJ-CB11/30/2023</t>
        </is>
      </c>
      <c r="B81" s="6" t="n">
        <v>44960.80325414352</v>
      </c>
      <c r="C81" s="5" t="inlineStr">
        <is>
          <t>3726 MARCELO ROCABADO ROJAS</t>
        </is>
      </c>
      <c r="D81" s="7" t="n"/>
      <c r="E81" s="8" t="n"/>
      <c r="G81" s="9" t="n">
        <v>140.07</v>
      </c>
      <c r="I81" s="10" t="inlineStr">
        <is>
          <t>CHEQUE</t>
        </is>
      </c>
      <c r="J81" s="5" t="inlineStr">
        <is>
          <t>2378 EDDY DAREN JIMENEZ ROJAS</t>
        </is>
      </c>
    </row>
    <row r="82">
      <c r="A82" s="5" t="inlineStr">
        <is>
          <t>CCAJ-CB11/30/2023</t>
        </is>
      </c>
      <c r="B82" s="6" t="n">
        <v>44960.80325414352</v>
      </c>
      <c r="C82" s="5" t="inlineStr">
        <is>
          <t>3726 MARCELO ROCABADO ROJAS</t>
        </is>
      </c>
      <c r="D82" s="7" t="n">
        <v>45133148605</v>
      </c>
      <c r="E82" s="8" t="inlineStr">
        <is>
          <t>BISA-100070031</t>
        </is>
      </c>
      <c r="H82" s="9" t="n">
        <v>410.8</v>
      </c>
      <c r="I82" s="5" t="inlineStr">
        <is>
          <t>DEPÓSITO BANCARIO</t>
        </is>
      </c>
      <c r="J82" s="5" t="inlineStr">
        <is>
          <t>2276 ESTEBAN MAMANI V</t>
        </is>
      </c>
    </row>
    <row r="83">
      <c r="A83" s="5" t="inlineStr">
        <is>
          <t>CCAJ-CB11/30/2023</t>
        </is>
      </c>
      <c r="B83" s="6" t="n">
        <v>44960.80325414352</v>
      </c>
      <c r="C83" s="5" t="inlineStr">
        <is>
          <t>3726 MARCELO ROCABADO ROJAS</t>
        </is>
      </c>
      <c r="D83" s="15" t="n">
        <v>45163233389</v>
      </c>
      <c r="E83" s="8" t="inlineStr">
        <is>
          <t>BISA-100070031</t>
        </is>
      </c>
      <c r="H83" s="9" t="n">
        <v>21483.52</v>
      </c>
      <c r="I83" s="5" t="inlineStr">
        <is>
          <t>DEPÓSITO BANCARIO</t>
        </is>
      </c>
      <c r="J83" s="5" t="inlineStr">
        <is>
          <t>2276 ESTEBAN MAMANI CATORCENO</t>
        </is>
      </c>
    </row>
    <row r="84">
      <c r="A84" s="5" t="inlineStr">
        <is>
          <t>CCAJ-CB11/30/2023</t>
        </is>
      </c>
      <c r="B84" s="6" t="n">
        <v>44960.80325414352</v>
      </c>
      <c r="C84" s="5" t="inlineStr">
        <is>
          <t>3726 MARCELO ROCABADO ROJAS</t>
        </is>
      </c>
      <c r="D84" s="15" t="n">
        <v>451632333891</v>
      </c>
      <c r="E84" s="8" t="inlineStr">
        <is>
          <t>BISA-100070031</t>
        </is>
      </c>
      <c r="H84" s="9" t="n">
        <v>114111.38</v>
      </c>
      <c r="I84" s="5" t="inlineStr">
        <is>
          <t>DEPÓSITO BANCARIO</t>
        </is>
      </c>
      <c r="J84" s="5" t="inlineStr">
        <is>
          <t>2276 ESTEBAN MAMANI CATORCENO</t>
        </is>
      </c>
    </row>
    <row r="85">
      <c r="A85" s="5" t="inlineStr">
        <is>
          <t>CCAJ-CB11/30/2023</t>
        </is>
      </c>
      <c r="B85" s="6" t="n">
        <v>44960.80325414352</v>
      </c>
      <c r="C85" s="5" t="inlineStr">
        <is>
          <t>3726 MARCELO ROCABADO ROJAS</t>
        </is>
      </c>
      <c r="D85" s="15" t="n">
        <v>45133146572</v>
      </c>
      <c r="E85" s="8" t="inlineStr">
        <is>
          <t>BISA-100070031</t>
        </is>
      </c>
      <c r="H85" s="9" t="n">
        <v>1439.48</v>
      </c>
      <c r="I85" s="5" t="inlineStr">
        <is>
          <t>DEPÓSITO BANCARIO</t>
        </is>
      </c>
      <c r="J85" s="5" t="inlineStr">
        <is>
          <t>2276 ESTEBAN MAMANI CATORCENO</t>
        </is>
      </c>
    </row>
    <row r="86">
      <c r="A86" s="5" t="inlineStr">
        <is>
          <t>CCAJ-CB11/30/2023</t>
        </is>
      </c>
      <c r="B86" s="6" t="n">
        <v>44960.80325414352</v>
      </c>
      <c r="C86" s="5" t="inlineStr">
        <is>
          <t>3726 MARCELO ROCABADO ROJAS</t>
        </is>
      </c>
      <c r="D86" s="15" t="n">
        <v>45113294442</v>
      </c>
      <c r="E86" s="8" t="inlineStr">
        <is>
          <t>BISA-100070031</t>
        </is>
      </c>
      <c r="H86" s="9" t="n">
        <v>154.61</v>
      </c>
      <c r="I86" s="5" t="inlineStr">
        <is>
          <t>DEPÓSITO BANCARIO</t>
        </is>
      </c>
      <c r="J86" s="5" t="inlineStr">
        <is>
          <t>2276 ESTEBAN MAMANI CATORCENO</t>
        </is>
      </c>
    </row>
    <row r="87">
      <c r="A87" s="5" t="inlineStr">
        <is>
          <t>CCAJ-CB11/30/2023</t>
        </is>
      </c>
      <c r="B87" s="6" t="n">
        <v>44960.80325414352</v>
      </c>
      <c r="C87" s="5" t="inlineStr">
        <is>
          <t>3726 MARCELO ROCABADO ROJAS</t>
        </is>
      </c>
      <c r="D87" s="15" t="n">
        <v>45113294533</v>
      </c>
      <c r="E87" s="8" t="inlineStr">
        <is>
          <t>BISA-100070031</t>
        </is>
      </c>
      <c r="H87" s="9" t="n">
        <v>188.2</v>
      </c>
      <c r="I87" s="5" t="inlineStr">
        <is>
          <t>DEPÓSITO BANCARIO</t>
        </is>
      </c>
      <c r="J87" s="5" t="inlineStr">
        <is>
          <t>2276 ESTEBAN MAMANI CATORCENO</t>
        </is>
      </c>
    </row>
    <row r="88">
      <c r="A88" s="5" t="inlineStr">
        <is>
          <t>CCAJ-CB11/30/2023</t>
        </is>
      </c>
      <c r="B88" s="6" t="n">
        <v>44960.80325414352</v>
      </c>
      <c r="C88" s="5" t="inlineStr">
        <is>
          <t>3726 MARCELO ROCABADO ROJAS</t>
        </is>
      </c>
      <c r="D88" s="15" t="n">
        <v>45153140084</v>
      </c>
      <c r="E88" s="8" t="inlineStr">
        <is>
          <t>BISA-100070031</t>
        </is>
      </c>
      <c r="H88" s="9" t="n">
        <v>317.07</v>
      </c>
      <c r="I88" s="5" t="inlineStr">
        <is>
          <t>DEPÓSITO BANCARIO</t>
        </is>
      </c>
      <c r="J88" s="5" t="inlineStr">
        <is>
          <t>2276 ESTEBAN MAMANI CATORCENO</t>
        </is>
      </c>
    </row>
    <row r="89">
      <c r="A89" s="5" t="inlineStr">
        <is>
          <t>CCAJ-CB11/30/2023</t>
        </is>
      </c>
      <c r="B89" s="6" t="n">
        <v>44960.80325414352</v>
      </c>
      <c r="C89" s="5" t="inlineStr">
        <is>
          <t>3726 MARCELO ROCABADO ROJAS</t>
        </is>
      </c>
      <c r="D89" s="15" t="n">
        <v>45173207038</v>
      </c>
      <c r="E89" s="8" t="inlineStr">
        <is>
          <t>BISA-100070031</t>
        </is>
      </c>
      <c r="H89" s="9" t="n">
        <v>450</v>
      </c>
      <c r="I89" s="5" t="inlineStr">
        <is>
          <t>DEPÓSITO BANCARIO</t>
        </is>
      </c>
      <c r="J89" s="5" t="inlineStr">
        <is>
          <t>2276 ESTEBAN MAMANI CATORCENO</t>
        </is>
      </c>
    </row>
    <row r="90">
      <c r="A90" s="5" t="inlineStr">
        <is>
          <t>CCAJ-CB11/30/2023</t>
        </is>
      </c>
      <c r="B90" s="6" t="n">
        <v>44960.80325414352</v>
      </c>
      <c r="C90" s="5" t="inlineStr">
        <is>
          <t>3726 MARCELO ROCABADO ROJAS</t>
        </is>
      </c>
      <c r="D90" s="15" t="n">
        <v>45123279354</v>
      </c>
      <c r="E90" s="8" t="inlineStr">
        <is>
          <t>BISA-100070031</t>
        </is>
      </c>
      <c r="H90" s="9" t="n">
        <v>286.41</v>
      </c>
      <c r="I90" s="5" t="inlineStr">
        <is>
          <t>DEPÓSITO BANCARIO</t>
        </is>
      </c>
      <c r="J90" s="5" t="inlineStr">
        <is>
          <t>2276 ESTEBAN MAMANI CATORCENO</t>
        </is>
      </c>
    </row>
    <row r="91">
      <c r="A91" s="5" t="inlineStr">
        <is>
          <t>CCAJ-CB11/30/2023</t>
        </is>
      </c>
      <c r="B91" s="6" t="n">
        <v>44960.80325414352</v>
      </c>
      <c r="C91" s="5" t="inlineStr">
        <is>
          <t>3726 MARCELO ROCABADO ROJAS</t>
        </is>
      </c>
      <c r="D91" s="15" t="n">
        <v>53312253571</v>
      </c>
      <c r="E91" s="8" t="inlineStr">
        <is>
          <t>BISA-100070031</t>
        </is>
      </c>
      <c r="H91" s="9" t="n">
        <v>140.07</v>
      </c>
      <c r="I91" s="5" t="inlineStr">
        <is>
          <t>DEPÓSITO BANCARIO</t>
        </is>
      </c>
      <c r="J91" s="5" t="inlineStr">
        <is>
          <t>2276 ESTEBAN MAMANI CATORCENO</t>
        </is>
      </c>
    </row>
    <row r="92">
      <c r="A92" s="5" t="inlineStr">
        <is>
          <t>CCAJ-CB11/30/2023</t>
        </is>
      </c>
      <c r="B92" s="6" t="n">
        <v>44960.80325414352</v>
      </c>
      <c r="C92" s="5" t="inlineStr">
        <is>
          <t>3726 MARCELO ROCABADO ROJAS</t>
        </is>
      </c>
      <c r="D92" s="15" t="n">
        <v>51117534821</v>
      </c>
      <c r="E92" s="8" t="inlineStr">
        <is>
          <t>BISA-100070031</t>
        </is>
      </c>
      <c r="H92" s="9" t="n">
        <v>764.3200000000001</v>
      </c>
      <c r="I92" s="5" t="inlineStr">
        <is>
          <t>DEPÓSITO BANCARIO</t>
        </is>
      </c>
      <c r="J92" s="5" t="inlineStr">
        <is>
          <t>2276 ESTEBAN MAMANI CATORCENO</t>
        </is>
      </c>
    </row>
    <row r="93">
      <c r="A93" s="5" t="inlineStr">
        <is>
          <t>CCAJ-CB11/30/2023</t>
        </is>
      </c>
      <c r="B93" s="6" t="n">
        <v>44960.80325414352</v>
      </c>
      <c r="C93" s="5" t="inlineStr">
        <is>
          <t>3726 MARCELO ROCABADO ROJAS</t>
        </is>
      </c>
      <c r="D93" s="15" t="n">
        <v>56310229170</v>
      </c>
      <c r="E93" s="8" t="inlineStr">
        <is>
          <t>BISA-100070031</t>
        </is>
      </c>
      <c r="H93" s="9" t="n">
        <v>156</v>
      </c>
      <c r="I93" s="5" t="inlineStr">
        <is>
          <t>DEPÓSITO BANCARIO</t>
        </is>
      </c>
      <c r="J93" s="5" t="inlineStr">
        <is>
          <t>2276 ESTEBAN MAMANI CATORCENO</t>
        </is>
      </c>
    </row>
    <row r="94">
      <c r="A94" s="5" t="inlineStr">
        <is>
          <t>CCAJ-CB11/30/2023</t>
        </is>
      </c>
      <c r="B94" s="6" t="n">
        <v>44960.80325414352</v>
      </c>
      <c r="C94" s="5" t="inlineStr">
        <is>
          <t>3726 MARCELO ROCABADO ROJAS</t>
        </is>
      </c>
      <c r="D94" s="15" t="n">
        <v>45123280414</v>
      </c>
      <c r="E94" s="8" t="inlineStr">
        <is>
          <t>BISA-100070031</t>
        </is>
      </c>
      <c r="H94" s="9" t="n">
        <v>50</v>
      </c>
      <c r="I94" s="5" t="inlineStr">
        <is>
          <t>DEPÓSITO BANCARIO</t>
        </is>
      </c>
      <c r="J94" s="5" t="inlineStr">
        <is>
          <t>2276 ESTEBAN MAMANI CATORCENO</t>
        </is>
      </c>
    </row>
    <row r="95">
      <c r="A95" s="5" t="inlineStr">
        <is>
          <t>CCAJ-CB11/30/2023</t>
        </is>
      </c>
      <c r="B95" s="6" t="n">
        <v>44960.80325414352</v>
      </c>
      <c r="C95" s="5" t="inlineStr">
        <is>
          <t>3726 MARCELO ROCABADO ROJAS</t>
        </is>
      </c>
      <c r="D95" s="15" t="n">
        <v>45163236662</v>
      </c>
      <c r="E95" s="8" t="inlineStr">
        <is>
          <t>BISA-100070031</t>
        </is>
      </c>
      <c r="H95" s="9" t="n">
        <v>601.63</v>
      </c>
      <c r="I95" s="5" t="inlineStr">
        <is>
          <t>DEPÓSITO BANCARIO</t>
        </is>
      </c>
      <c r="J95" s="5" t="inlineStr">
        <is>
          <t>2276 ESTEBAN MAMANI CATORCENO</t>
        </is>
      </c>
    </row>
    <row r="96">
      <c r="A96" s="5" t="inlineStr">
        <is>
          <t>CCAJ-CB11/30/2023</t>
        </is>
      </c>
      <c r="B96" s="6" t="n">
        <v>44960.80325414352</v>
      </c>
      <c r="C96" s="5" t="inlineStr">
        <is>
          <t>3726 MARCELO ROCABADO ROJAS</t>
        </is>
      </c>
      <c r="D96" s="15" t="n">
        <v>45153142345</v>
      </c>
      <c r="E96" s="8" t="inlineStr">
        <is>
          <t>BISA-100070031</t>
        </is>
      </c>
      <c r="H96" s="9" t="n">
        <v>718.3200000000001</v>
      </c>
      <c r="I96" s="5" t="inlineStr">
        <is>
          <t>DEPÓSITO BANCARIO</t>
        </is>
      </c>
      <c r="J96" s="5" t="inlineStr">
        <is>
          <t>2276 ESTEBAN MAMANI CATORCENO</t>
        </is>
      </c>
    </row>
    <row r="97">
      <c r="A97" s="5" t="inlineStr">
        <is>
          <t>CCAJ-CB11/30/2023</t>
        </is>
      </c>
      <c r="B97" s="6" t="n">
        <v>44960.80325414352</v>
      </c>
      <c r="C97" s="5" t="inlineStr">
        <is>
          <t>3726 MARCELO ROCABADO ROJAS</t>
        </is>
      </c>
      <c r="D97" s="15" t="n">
        <v>53212292947</v>
      </c>
      <c r="E97" s="8" t="inlineStr">
        <is>
          <t>BISA-100070031</t>
        </is>
      </c>
      <c r="H97" s="9" t="n">
        <v>245.4</v>
      </c>
      <c r="I97" s="5" t="inlineStr">
        <is>
          <t>DEPÓSITO BANCARIO</t>
        </is>
      </c>
      <c r="J97" s="5" t="inlineStr">
        <is>
          <t>2276 ESTEBAN MAMANI CATORCENO</t>
        </is>
      </c>
    </row>
    <row r="98">
      <c r="A98" s="5" t="inlineStr">
        <is>
          <t>CCAJ-CB11/30/2023</t>
        </is>
      </c>
      <c r="B98" s="6" t="n">
        <v>44960.80325414352</v>
      </c>
      <c r="C98" s="5" t="inlineStr">
        <is>
          <t>3726 MARCELO ROCABADO ROJAS</t>
        </is>
      </c>
      <c r="D98" s="15" t="n">
        <v>532122929471</v>
      </c>
      <c r="E98" s="8" t="inlineStr">
        <is>
          <t>BISA-100070031</t>
        </is>
      </c>
      <c r="H98" s="9" t="n">
        <v>359.4</v>
      </c>
      <c r="I98" s="5" t="inlineStr">
        <is>
          <t>DEPÓSITO BANCARIO</t>
        </is>
      </c>
      <c r="J98" s="5" t="inlineStr">
        <is>
          <t>2276 ESTEBAN MAMANI CATORCENO</t>
        </is>
      </c>
    </row>
    <row r="99">
      <c r="A99" s="5" t="inlineStr">
        <is>
          <t>CCAJ-CB11/30/2023</t>
        </is>
      </c>
      <c r="B99" s="6" t="n">
        <v>44960.80325414352</v>
      </c>
      <c r="C99" s="5" t="inlineStr">
        <is>
          <t>3726 MARCELO ROCABADO ROJAS</t>
        </is>
      </c>
      <c r="D99" s="15" t="n">
        <v>45163236808</v>
      </c>
      <c r="E99" s="8" t="inlineStr">
        <is>
          <t>BISA-100070031</t>
        </is>
      </c>
      <c r="H99" s="9" t="n">
        <v>256.92</v>
      </c>
      <c r="I99" s="5" t="inlineStr">
        <is>
          <t>DEPÓSITO BANCARIO</t>
        </is>
      </c>
      <c r="J99" s="5" t="inlineStr">
        <is>
          <t>2276 ESTEBAN MAMANI CATORCENO</t>
        </is>
      </c>
    </row>
    <row r="100">
      <c r="A100" s="5" t="inlineStr">
        <is>
          <t>CCAJ-CB11/30/2023</t>
        </is>
      </c>
      <c r="B100" s="6" t="n">
        <v>44960.80325414352</v>
      </c>
      <c r="C100" s="5" t="inlineStr">
        <is>
          <t>3726 MARCELO ROCABADO ROJAS</t>
        </is>
      </c>
      <c r="D100" s="15" t="n">
        <v>45113297127</v>
      </c>
      <c r="E100" s="8" t="inlineStr">
        <is>
          <t>BISA-100070031</t>
        </is>
      </c>
      <c r="H100" s="9" t="n">
        <v>419.19</v>
      </c>
      <c r="I100" s="5" t="inlineStr">
        <is>
          <t>DEPÓSITO BANCARIO</t>
        </is>
      </c>
      <c r="J100" s="5" t="inlineStr">
        <is>
          <t>2276 ESTEBAN MAMANI CATORCENO</t>
        </is>
      </c>
    </row>
    <row r="101">
      <c r="A101" s="5" t="inlineStr">
        <is>
          <t>CCAJ-CB11/30/2023</t>
        </is>
      </c>
      <c r="B101" s="6" t="n">
        <v>44960.80325414352</v>
      </c>
      <c r="C101" s="5" t="inlineStr">
        <is>
          <t>3726 MARCELO ROCABADO ROJAS</t>
        </is>
      </c>
      <c r="D101" s="7" t="n"/>
      <c r="E101" s="8" t="n"/>
      <c r="F101" s="9" t="n">
        <v>7089.6</v>
      </c>
      <c r="I101" s="10" t="inlineStr">
        <is>
          <t>EFECTIVO</t>
        </is>
      </c>
      <c r="J101" s="5" t="inlineStr">
        <is>
          <t>2281 ANGEL DONATO GONZALES CONDORI</t>
        </is>
      </c>
    </row>
    <row r="102">
      <c r="A102" s="5" t="inlineStr">
        <is>
          <t>CCAJ-CB11/30/2023</t>
        </is>
      </c>
      <c r="B102" s="6" t="n">
        <v>44960.80325414352</v>
      </c>
      <c r="C102" s="5" t="inlineStr">
        <is>
          <t>3726 MARCELO ROCABADO ROJAS</t>
        </is>
      </c>
      <c r="D102" s="7" t="n"/>
      <c r="E102" s="8" t="n"/>
      <c r="F102" s="9" t="n">
        <v>17227.5</v>
      </c>
      <c r="I102" s="10" t="inlineStr">
        <is>
          <t>EFECTIVO</t>
        </is>
      </c>
      <c r="J102" s="8" t="inlineStr">
        <is>
          <t>2287 OLVER VACA ARCHONDO</t>
        </is>
      </c>
    </row>
    <row r="103">
      <c r="A103" s="5" t="inlineStr">
        <is>
          <t>CCAJ-CB11/30/2023</t>
        </is>
      </c>
      <c r="B103" s="6" t="n">
        <v>44960.80325414352</v>
      </c>
      <c r="C103" s="5" t="inlineStr">
        <is>
          <t>3726 MARCELO ROCABADO ROJAS</t>
        </is>
      </c>
      <c r="D103" s="7" t="n"/>
      <c r="E103" s="8" t="n"/>
      <c r="F103" s="9" t="n">
        <v>27907.8</v>
      </c>
      <c r="I103" s="10" t="inlineStr">
        <is>
          <t>EFECTIVO</t>
        </is>
      </c>
      <c r="J103" s="5" t="inlineStr">
        <is>
          <t>2378 EDDY DAREN JIMENEZ ROJAS</t>
        </is>
      </c>
    </row>
    <row r="104">
      <c r="A104" s="5" t="inlineStr">
        <is>
          <t>CCAJ-CB11/30/2023</t>
        </is>
      </c>
      <c r="B104" s="6" t="n">
        <v>44960.80325414352</v>
      </c>
      <c r="C104" s="5" t="inlineStr">
        <is>
          <t>3726 MARCELO ROCABADO ROJAS</t>
        </is>
      </c>
      <c r="D104" s="7" t="n"/>
      <c r="E104" s="8" t="n"/>
      <c r="F104" s="9" t="n">
        <v>8017</v>
      </c>
      <c r="I104" s="10" t="inlineStr">
        <is>
          <t>EFECTIVO</t>
        </is>
      </c>
      <c r="J104" s="5" t="inlineStr">
        <is>
          <t>2537 JUAN CARLOS REVOLLO RODRIGUEZ</t>
        </is>
      </c>
    </row>
    <row r="105">
      <c r="A105" s="5" t="inlineStr">
        <is>
          <t>CCAJ-CB11/30/2023</t>
        </is>
      </c>
      <c r="B105" s="6" t="n">
        <v>44960.80325414352</v>
      </c>
      <c r="C105" s="5" t="inlineStr">
        <is>
          <t>3726 MARCELO ROCABADO ROJAS</t>
        </is>
      </c>
      <c r="D105" s="7" t="n"/>
      <c r="E105" s="8" t="n"/>
      <c r="F105" s="9" t="n">
        <v>7248.9</v>
      </c>
      <c r="I105" s="10" t="inlineStr">
        <is>
          <t>EFECTIVO</t>
        </is>
      </c>
      <c r="J105" s="5" t="inlineStr">
        <is>
          <t>2539 JUAN CARLOS ANGULO ROJAS</t>
        </is>
      </c>
    </row>
    <row r="106">
      <c r="A106" s="5" t="inlineStr">
        <is>
          <t>CCAJ-CB11/30/2023</t>
        </is>
      </c>
      <c r="B106" s="6" t="n">
        <v>44960.80325414352</v>
      </c>
      <c r="C106" s="5" t="inlineStr">
        <is>
          <t>3726 MARCELO ROCABADO ROJAS</t>
        </is>
      </c>
      <c r="D106" s="7" t="n"/>
      <c r="E106" s="8" t="n"/>
      <c r="F106" s="9" t="n">
        <v>18487.8</v>
      </c>
      <c r="I106" s="10" t="inlineStr">
        <is>
          <t>EFECTIVO</t>
        </is>
      </c>
      <c r="J106" s="5" t="inlineStr">
        <is>
          <t>2676 RUDDY AUGUSTO BASTO ZURITA</t>
        </is>
      </c>
    </row>
    <row r="107">
      <c r="A107" s="5" t="inlineStr">
        <is>
          <t>CCAJ-CB11/30/2023</t>
        </is>
      </c>
      <c r="B107" s="6" t="n">
        <v>44960.80325414352</v>
      </c>
      <c r="C107" s="5" t="inlineStr">
        <is>
          <t>3726 MARCELO ROCABADO ROJAS</t>
        </is>
      </c>
      <c r="D107" s="7" t="n"/>
      <c r="E107" s="8" t="n"/>
      <c r="F107" s="9" t="n">
        <v>10757.2</v>
      </c>
      <c r="I107" s="10" t="inlineStr">
        <is>
          <t>EFECTIVO</t>
        </is>
      </c>
      <c r="J107" s="8" t="inlineStr">
        <is>
          <t>2941 EFRAIN MAMANI CAMIÑO</t>
        </is>
      </c>
    </row>
    <row r="108">
      <c r="A108" s="5" t="inlineStr">
        <is>
          <t>CCAJ-CB11/30/2023</t>
        </is>
      </c>
      <c r="B108" s="6" t="n">
        <v>44960.80325414352</v>
      </c>
      <c r="C108" s="5" t="inlineStr">
        <is>
          <t>3726 MARCELO ROCABADO ROJAS</t>
        </is>
      </c>
      <c r="D108" s="7" t="n"/>
      <c r="E108" s="8" t="n"/>
      <c r="F108" s="9" t="n">
        <v>7225.8</v>
      </c>
      <c r="I108" s="10" t="inlineStr">
        <is>
          <t>EFECTIVO</t>
        </is>
      </c>
      <c r="J108" s="5" t="inlineStr">
        <is>
          <t>3791 LIMBERT SALAZAR MALDONADO</t>
        </is>
      </c>
    </row>
    <row r="109">
      <c r="A109" s="5" t="inlineStr">
        <is>
          <t>CCAJ-CB11/30/2023</t>
        </is>
      </c>
      <c r="B109" s="6" t="n">
        <v>44960.80325414352</v>
      </c>
      <c r="C109" s="5" t="inlineStr">
        <is>
          <t>3726 MARCELO ROCABADO ROJAS</t>
        </is>
      </c>
      <c r="D109" s="7" t="n"/>
      <c r="E109" s="8" t="n"/>
      <c r="F109" s="9" t="n">
        <v>12894.8</v>
      </c>
      <c r="I109" s="10" t="inlineStr">
        <is>
          <t>EFECTIVO</t>
        </is>
      </c>
      <c r="J109" s="8" t="inlineStr">
        <is>
          <t>4269 JULY GONZALES - T01</t>
        </is>
      </c>
    </row>
    <row r="110">
      <c r="A110" s="5" t="inlineStr">
        <is>
          <t>CCAJ-CB11/30/2023</t>
        </is>
      </c>
      <c r="B110" s="6" t="n">
        <v>44960.80325414352</v>
      </c>
      <c r="C110" s="5" t="inlineStr">
        <is>
          <t>3726 MARCELO ROCABADO ROJAS</t>
        </is>
      </c>
      <c r="D110" s="7" t="n"/>
      <c r="E110" s="8" t="n"/>
      <c r="F110" s="9" t="n">
        <v>9996.299999999999</v>
      </c>
      <c r="I110" s="10" t="inlineStr">
        <is>
          <t>EFECTIVO</t>
        </is>
      </c>
      <c r="J110" s="8" t="inlineStr">
        <is>
          <t>4269 JULY GONZALES - T02</t>
        </is>
      </c>
    </row>
    <row r="111">
      <c r="A111" s="5" t="inlineStr">
        <is>
          <t>CCAJ-CB11/30/2023</t>
        </is>
      </c>
      <c r="B111" s="6" t="n">
        <v>44960.80325414352</v>
      </c>
      <c r="C111" s="5" t="inlineStr">
        <is>
          <t>3726 MARCELO ROCABADO ROJAS</t>
        </is>
      </c>
      <c r="D111" s="7" t="n"/>
      <c r="E111" s="8" t="n"/>
      <c r="F111" s="9" t="n">
        <v>227.2</v>
      </c>
      <c r="I111" s="10" t="inlineStr">
        <is>
          <t>EFECTIVO</t>
        </is>
      </c>
      <c r="J111" s="8" t="inlineStr">
        <is>
          <t>4269 JULY GONZALES - T04</t>
        </is>
      </c>
    </row>
    <row r="112">
      <c r="A112" s="5" t="inlineStr">
        <is>
          <t>CCAJ-CB11/30/2023</t>
        </is>
      </c>
      <c r="B112" s="6" t="n">
        <v>44960.80325414352</v>
      </c>
      <c r="C112" s="5" t="inlineStr">
        <is>
          <t>3726 MARCELO ROCABADO ROJAS</t>
        </is>
      </c>
      <c r="D112" s="7" t="n"/>
      <c r="E112" s="8" t="n"/>
      <c r="F112" s="9" t="n">
        <v>9510.4</v>
      </c>
      <c r="I112" s="10" t="inlineStr">
        <is>
          <t>EFECTIVO</t>
        </is>
      </c>
      <c r="J112" s="8" t="inlineStr">
        <is>
          <t>4269 JULY GONZALES - T05</t>
        </is>
      </c>
    </row>
    <row r="113">
      <c r="A113" s="5" t="inlineStr">
        <is>
          <t>CCAJ-CB11/30/2023</t>
        </is>
      </c>
      <c r="B113" s="6" t="n">
        <v>44960.80325414352</v>
      </c>
      <c r="C113" s="5" t="inlineStr">
        <is>
          <t>3726 MARCELO ROCABADO ROJAS</t>
        </is>
      </c>
      <c r="D113" s="7" t="n"/>
      <c r="E113" s="8" t="n"/>
      <c r="F113" s="9" t="n">
        <v>12772.8</v>
      </c>
      <c r="I113" s="10" t="inlineStr">
        <is>
          <t>EFECTIVO</t>
        </is>
      </c>
      <c r="J113" s="8" t="inlineStr">
        <is>
          <t>4269 JULY GONZALES - T06</t>
        </is>
      </c>
    </row>
    <row r="114">
      <c r="A114" s="5" t="inlineStr">
        <is>
          <t>CCAJ-CB11/30/2023</t>
        </is>
      </c>
      <c r="B114" s="6" t="n">
        <v>44960.80325414352</v>
      </c>
      <c r="C114" s="5" t="inlineStr">
        <is>
          <t>3726 MARCELO ROCABADO ROJAS</t>
        </is>
      </c>
      <c r="D114" s="7" t="n"/>
      <c r="E114" s="8" t="n"/>
      <c r="F114" s="9" t="n">
        <v>4976.1</v>
      </c>
      <c r="I114" s="10" t="inlineStr">
        <is>
          <t>EFECTIVO</t>
        </is>
      </c>
      <c r="J114" s="8" t="inlineStr">
        <is>
          <t>4269 JULY GONZALES - T07</t>
        </is>
      </c>
    </row>
    <row r="115">
      <c r="A115" s="5" t="inlineStr">
        <is>
          <t>CCAJ-CB11/30/2023</t>
        </is>
      </c>
      <c r="B115" s="6" t="n">
        <v>44960.80325414352</v>
      </c>
      <c r="C115" s="5" t="inlineStr">
        <is>
          <t>3726 MARCELO ROCABADO ROJAS</t>
        </is>
      </c>
      <c r="D115" s="7" t="n"/>
      <c r="E115" s="8" t="n"/>
      <c r="F115" s="9" t="n">
        <v>98072.10000000001</v>
      </c>
      <c r="I115" s="10" t="inlineStr">
        <is>
          <t>EFECTIVO</t>
        </is>
      </c>
      <c r="J115" s="8" t="inlineStr">
        <is>
          <t>4861 BRIAN ABAD FLORES CRUZ</t>
        </is>
      </c>
    </row>
    <row r="116">
      <c r="A116" s="5" t="inlineStr">
        <is>
          <t>CCAJ-CB11/30/2023</t>
        </is>
      </c>
      <c r="B116" s="6" t="n">
        <v>44960.80325414352</v>
      </c>
      <c r="C116" s="5" t="inlineStr">
        <is>
          <t>3726 MARCELO ROCABADO ROJAS</t>
        </is>
      </c>
      <c r="D116" s="7" t="n"/>
      <c r="E116" s="8" t="n"/>
      <c r="F116" s="9" t="n">
        <v>6119</v>
      </c>
      <c r="I116" s="10" t="inlineStr">
        <is>
          <t>EFECTIVO</t>
        </is>
      </c>
      <c r="J116" s="5" t="inlineStr">
        <is>
          <t>4771 CHRISTIAN LEDEZMA - T10</t>
        </is>
      </c>
    </row>
    <row r="117">
      <c r="A117" s="11" t="inlineStr">
        <is>
          <t>SAP</t>
        </is>
      </c>
      <c r="B117" s="3" t="n"/>
      <c r="C117" s="3" t="n"/>
      <c r="D117" s="7" t="n"/>
      <c r="E117" s="8" t="n"/>
      <c r="F117" s="33">
        <f>SUM(F81:G116)</f>
        <v/>
      </c>
      <c r="H117" s="9" t="n"/>
      <c r="I117" s="10" t="n"/>
      <c r="J117" s="5" t="n"/>
    </row>
    <row r="118" ht="15.75" customHeight="1">
      <c r="A118" s="13" t="inlineStr">
        <is>
          <t>FECHA</t>
        </is>
      </c>
      <c r="B118" s="13" t="inlineStr">
        <is>
          <t>CIERRE DE CAJA</t>
        </is>
      </c>
      <c r="C118" s="13" t="inlineStr">
        <is>
          <t>IMPORTE</t>
        </is>
      </c>
      <c r="D118" s="14" t="n">
        <v>112729133</v>
      </c>
      <c r="E118" s="8" t="n"/>
      <c r="H118" s="9" t="n"/>
      <c r="I118" s="10" t="n"/>
      <c r="J118" s="5" t="n"/>
    </row>
    <row r="119">
      <c r="A119" s="5" t="n"/>
      <c r="B119" s="6" t="n"/>
      <c r="C119" s="5" t="n"/>
      <c r="D119" s="7" t="n"/>
      <c r="E119" s="8" t="n"/>
      <c r="H119" s="9" t="n"/>
      <c r="I119" s="10" t="n"/>
      <c r="J119" s="5" t="n"/>
    </row>
    <row r="120">
      <c r="A120" s="5" t="n"/>
      <c r="B120" s="6" t="n"/>
      <c r="C120" s="5" t="n"/>
      <c r="D120" s="7" t="n"/>
      <c r="E120" s="8" t="n"/>
      <c r="H120" s="9" t="n"/>
      <c r="I120" s="10" t="n"/>
      <c r="J120" s="5" t="n"/>
    </row>
    <row r="121">
      <c r="A121" s="1" t="inlineStr">
        <is>
          <t>Cierre Caja</t>
        </is>
      </c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</row>
    <row r="122">
      <c r="A122" s="3" t="inlineStr">
        <is>
          <t>Del 04/02/2023</t>
        </is>
      </c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</row>
    <row r="123">
      <c r="A123" s="74" t="inlineStr">
        <is>
          <t>Cierre Caja</t>
        </is>
      </c>
      <c r="B123" s="74" t="inlineStr">
        <is>
          <t>Fecha</t>
        </is>
      </c>
      <c r="C123" s="74" t="inlineStr">
        <is>
          <t>Cajero</t>
        </is>
      </c>
      <c r="D123" s="74" t="inlineStr">
        <is>
          <t>Nro Voucher</t>
        </is>
      </c>
      <c r="E123" s="74" t="inlineStr">
        <is>
          <t>Nro Cuenta</t>
        </is>
      </c>
      <c r="F123" s="74" t="inlineStr">
        <is>
          <t>Tipo Ingreso</t>
        </is>
      </c>
      <c r="G123" s="75" t="n"/>
      <c r="H123" s="76" t="n"/>
      <c r="I123" s="74" t="inlineStr">
        <is>
          <t>TIPO DE INGRESO</t>
        </is>
      </c>
      <c r="J123" s="74" t="inlineStr">
        <is>
          <t>Cobrador</t>
        </is>
      </c>
    </row>
    <row r="124">
      <c r="A124" s="77" t="n"/>
      <c r="B124" s="77" t="n"/>
      <c r="C124" s="77" t="n"/>
      <c r="D124" s="77" t="n"/>
      <c r="E124" s="77" t="n"/>
      <c r="F124" s="4" t="inlineStr">
        <is>
          <t>EFECTIVO</t>
        </is>
      </c>
      <c r="G124" s="4" t="inlineStr">
        <is>
          <t>CHEQUE</t>
        </is>
      </c>
      <c r="H124" s="4" t="inlineStr">
        <is>
          <t>TRANSFERENCIA</t>
        </is>
      </c>
      <c r="I124" s="77" t="n"/>
      <c r="J124" s="77" t="n"/>
    </row>
    <row r="125">
      <c r="A125" s="5" t="inlineStr">
        <is>
          <t>CCAJ-CB11/31/2023</t>
        </is>
      </c>
      <c r="B125" s="6" t="n">
        <v>44961.60074873843</v>
      </c>
      <c r="C125" s="5" t="inlineStr">
        <is>
          <t>3726 MARCELO ROCABADO ROJAS</t>
        </is>
      </c>
      <c r="D125" s="15" t="n">
        <v>45143513255</v>
      </c>
      <c r="E125" s="8" t="inlineStr">
        <is>
          <t>BISA-100070049</t>
        </is>
      </c>
      <c r="H125" s="9" t="n">
        <v>919.84</v>
      </c>
      <c r="I125" s="5" t="inlineStr">
        <is>
          <t>DEPÓSITO BANCARIO</t>
        </is>
      </c>
      <c r="J125" s="5" t="inlineStr">
        <is>
          <t>2378 EDDY DAREN JIMENEZ ROJAS</t>
        </is>
      </c>
    </row>
    <row r="126">
      <c r="A126" s="5" t="inlineStr">
        <is>
          <t>CCAJ-CB11/31/2023</t>
        </is>
      </c>
      <c r="B126" s="6" t="n">
        <v>44961.60074873843</v>
      </c>
      <c r="C126" s="5" t="inlineStr">
        <is>
          <t>3726 MARCELO ROCABADO ROJAS</t>
        </is>
      </c>
      <c r="D126" s="7" t="n">
        <v>293156</v>
      </c>
      <c r="E126" s="8" t="inlineStr">
        <is>
          <t>BISA-100070031</t>
        </is>
      </c>
      <c r="H126" s="9" t="n">
        <v>51113.6</v>
      </c>
      <c r="I126" s="5" t="inlineStr">
        <is>
          <t>DEPÓSITO BANCARIO</t>
        </is>
      </c>
      <c r="J126" s="5" t="inlineStr">
        <is>
          <t>2378 EDDY DAREN JIMENEZ ROJAS</t>
        </is>
      </c>
    </row>
    <row r="127">
      <c r="A127" s="5" t="inlineStr">
        <is>
          <t>CCAJ-CB11/31/2023</t>
        </is>
      </c>
      <c r="B127" s="6" t="n">
        <v>44961.60074873843</v>
      </c>
      <c r="C127" s="5" t="inlineStr">
        <is>
          <t>3726 MARCELO ROCABADO ROJAS</t>
        </is>
      </c>
      <c r="D127" s="7" t="n">
        <v>93185</v>
      </c>
      <c r="E127" s="8" t="inlineStr">
        <is>
          <t>BISA-100072017</t>
        </is>
      </c>
      <c r="H127" s="9" t="n">
        <v>15312</v>
      </c>
      <c r="I127" s="5" t="inlineStr">
        <is>
          <t>DEPÓSITO BANCARIO</t>
        </is>
      </c>
      <c r="J127" s="8" t="inlineStr">
        <is>
          <t>4861 BRIAN ABAD FLORES CRUZ</t>
        </is>
      </c>
    </row>
    <row r="128">
      <c r="A128" s="5" t="inlineStr">
        <is>
          <t>CCAJ-CB11/31/2023</t>
        </is>
      </c>
      <c r="B128" s="6" t="n">
        <v>44961.60074873843</v>
      </c>
      <c r="C128" s="5" t="inlineStr">
        <is>
          <t>3726 MARCELO ROCABADO ROJAS</t>
        </is>
      </c>
      <c r="D128" s="7" t="n">
        <v>93192</v>
      </c>
      <c r="E128" s="8" t="inlineStr">
        <is>
          <t>BISA-100070031</t>
        </is>
      </c>
      <c r="H128" s="9" t="n">
        <v>53460.8</v>
      </c>
      <c r="I128" s="5" t="inlineStr">
        <is>
          <t>DEPÓSITO BANCARIO</t>
        </is>
      </c>
      <c r="J128" s="8" t="inlineStr">
        <is>
          <t>4861 BRIAN ABAD FLORES CRUZ</t>
        </is>
      </c>
    </row>
    <row r="129">
      <c r="A129" s="11" t="inlineStr">
        <is>
          <t>SAP</t>
        </is>
      </c>
      <c r="B129" s="3" t="n"/>
      <c r="C129" s="3" t="n"/>
      <c r="D129" s="7" t="n"/>
      <c r="E129" s="8" t="n"/>
      <c r="H129" s="9" t="n"/>
      <c r="I129" s="10" t="n"/>
      <c r="J129" s="5" t="n"/>
    </row>
    <row r="130">
      <c r="A130" s="13" t="inlineStr">
        <is>
          <t>FECHA</t>
        </is>
      </c>
      <c r="B130" s="13" t="inlineStr">
        <is>
          <t>CIERRE DE CAJA</t>
        </is>
      </c>
      <c r="C130" s="13" t="inlineStr">
        <is>
          <t>IMPORTE</t>
        </is>
      </c>
      <c r="D130" s="7" t="n"/>
      <c r="E130" s="8" t="n"/>
      <c r="H130" s="9" t="n"/>
      <c r="I130" s="10" t="n"/>
      <c r="J130" s="5" t="n"/>
    </row>
    <row r="131">
      <c r="A131" s="34" t="inlineStr">
        <is>
          <t>TODOS FUERON DEPOSITOS Y TRANSFERENCIAS.</t>
        </is>
      </c>
      <c r="B131" s="26" t="n"/>
      <c r="C131" s="26" t="n"/>
    </row>
    <row r="133">
      <c r="A133" s="1" t="inlineStr">
        <is>
          <t>Cierre Caja</t>
        </is>
      </c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</row>
    <row r="134">
      <c r="A134" s="3" t="inlineStr">
        <is>
          <t>Del 06/02/2023</t>
        </is>
      </c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</row>
    <row r="135">
      <c r="A135" s="74" t="inlineStr">
        <is>
          <t>Cierre Caja</t>
        </is>
      </c>
      <c r="B135" s="74" t="inlineStr">
        <is>
          <t>Fecha</t>
        </is>
      </c>
      <c r="C135" s="74" t="inlineStr">
        <is>
          <t>Cajero</t>
        </is>
      </c>
      <c r="D135" s="74" t="inlineStr">
        <is>
          <t>Nro Voucher</t>
        </is>
      </c>
      <c r="E135" s="74" t="inlineStr">
        <is>
          <t>Nro Cuenta</t>
        </is>
      </c>
      <c r="F135" s="74" t="inlineStr">
        <is>
          <t>Tipo Ingreso</t>
        </is>
      </c>
      <c r="G135" s="75" t="n"/>
      <c r="H135" s="76" t="n"/>
      <c r="I135" s="74" t="inlineStr">
        <is>
          <t>TIPO DE INGRESO</t>
        </is>
      </c>
      <c r="J135" s="74" t="inlineStr">
        <is>
          <t>Cobrador</t>
        </is>
      </c>
    </row>
    <row r="136">
      <c r="A136" s="77" t="n"/>
      <c r="B136" s="77" t="n"/>
      <c r="C136" s="77" t="n"/>
      <c r="D136" s="77" t="n"/>
      <c r="E136" s="77" t="n"/>
      <c r="F136" s="4" t="inlineStr">
        <is>
          <t>EFECTIVO</t>
        </is>
      </c>
      <c r="G136" s="4" t="inlineStr">
        <is>
          <t>CHEQUE</t>
        </is>
      </c>
      <c r="H136" s="4" t="inlineStr">
        <is>
          <t>TRANSFERENCIA</t>
        </is>
      </c>
      <c r="I136" s="77" t="n"/>
      <c r="J136" s="77" t="n"/>
    </row>
    <row r="137">
      <c r="A137" s="5" t="inlineStr">
        <is>
          <t>CCAJ-CB11/32/2023</t>
        </is>
      </c>
      <c r="B137" s="6" t="n">
        <v>44963.80142813658</v>
      </c>
      <c r="C137" s="5" t="inlineStr">
        <is>
          <t>3726 MARCELO ROCABADO ROJAS</t>
        </is>
      </c>
      <c r="D137" s="7" t="n"/>
      <c r="E137" s="8" t="n"/>
      <c r="G137" s="9" t="n">
        <v>15511.14</v>
      </c>
      <c r="I137" s="10" t="inlineStr">
        <is>
          <t>CHEQUE</t>
        </is>
      </c>
      <c r="J137" s="5" t="inlineStr">
        <is>
          <t>2378 EDDY DAREN JIMENEZ ROJAS</t>
        </is>
      </c>
    </row>
    <row r="138">
      <c r="A138" s="5" t="inlineStr">
        <is>
          <t>CCAJ-CB11/32/2023</t>
        </is>
      </c>
      <c r="B138" s="6" t="n">
        <v>44963.80142813658</v>
      </c>
      <c r="C138" s="5" t="inlineStr">
        <is>
          <t>3726 MARCELO ROCABADO ROJAS</t>
        </is>
      </c>
      <c r="D138" s="15" t="n">
        <v>45153143689</v>
      </c>
      <c r="E138" s="8" t="inlineStr">
        <is>
          <t>BISA-100070031</t>
        </is>
      </c>
      <c r="H138" s="9" t="n">
        <v>3500</v>
      </c>
      <c r="I138" s="5" t="inlineStr">
        <is>
          <t>DEPÓSITO BANCARIO</t>
        </is>
      </c>
      <c r="J138" s="8" t="inlineStr">
        <is>
          <t>4861 BRIAN ABAD FLORES CRUZ</t>
        </is>
      </c>
    </row>
    <row r="139">
      <c r="A139" s="5" t="inlineStr">
        <is>
          <t>CCAJ-CB11/32/2023</t>
        </is>
      </c>
      <c r="B139" s="6" t="n">
        <v>44963.80142813658</v>
      </c>
      <c r="C139" s="5" t="inlineStr">
        <is>
          <t>3726 MARCELO ROCABADO ROJAS</t>
        </is>
      </c>
      <c r="D139" s="15" t="n">
        <v>53412261029</v>
      </c>
      <c r="E139" s="8" t="inlineStr">
        <is>
          <t>BISA-100070031</t>
        </is>
      </c>
      <c r="H139" s="9" t="n">
        <v>427.96</v>
      </c>
      <c r="I139" s="5" t="inlineStr">
        <is>
          <t>DEPÓSITO BANCARIO</t>
        </is>
      </c>
      <c r="J139" s="5" t="inlineStr">
        <is>
          <t>2276 ESTEBAN MAMANI CATORCENO</t>
        </is>
      </c>
    </row>
    <row r="140">
      <c r="A140" s="5" t="inlineStr">
        <is>
          <t>CCAJ-CB11/32/2023</t>
        </is>
      </c>
      <c r="B140" s="6" t="n">
        <v>44963.80142813658</v>
      </c>
      <c r="C140" s="5" t="inlineStr">
        <is>
          <t>3726 MARCELO ROCABADO ROJAS</t>
        </is>
      </c>
      <c r="D140" s="15" t="n">
        <v>45143517324</v>
      </c>
      <c r="E140" s="8" t="inlineStr">
        <is>
          <t>BISA-100070031</t>
        </is>
      </c>
      <c r="H140" s="9" t="n">
        <v>85.3</v>
      </c>
      <c r="I140" s="5" t="inlineStr">
        <is>
          <t>DEPÓSITO BANCARIO</t>
        </is>
      </c>
      <c r="J140" s="5" t="inlineStr">
        <is>
          <t>2276 ESTEBAN MAMANI CATORCENO</t>
        </is>
      </c>
    </row>
    <row r="141">
      <c r="A141" s="5" t="inlineStr">
        <is>
          <t>CCAJ-CB11/32/2023</t>
        </is>
      </c>
      <c r="B141" s="6" t="n">
        <v>44963.80142813658</v>
      </c>
      <c r="C141" s="5" t="inlineStr">
        <is>
          <t>3726 MARCELO ROCABADO ROJAS</t>
        </is>
      </c>
      <c r="D141" s="15" t="n">
        <v>45113298832</v>
      </c>
      <c r="E141" s="8" t="inlineStr">
        <is>
          <t>BISA-100070031</t>
        </is>
      </c>
      <c r="H141" s="9" t="n">
        <v>17183.34</v>
      </c>
      <c r="I141" s="5" t="inlineStr">
        <is>
          <t>DEPÓSITO BANCARIO</t>
        </is>
      </c>
      <c r="J141" s="5" t="inlineStr">
        <is>
          <t>2276 ESTEBAN MAMANI CATORCENO</t>
        </is>
      </c>
    </row>
    <row r="142">
      <c r="A142" s="5" t="inlineStr">
        <is>
          <t>CCAJ-CB11/32/2023</t>
        </is>
      </c>
      <c r="B142" s="6" t="n">
        <v>44963.80142813658</v>
      </c>
      <c r="C142" s="5" t="inlineStr">
        <is>
          <t>3726 MARCELO ROCABADO ROJAS</t>
        </is>
      </c>
      <c r="D142" s="15" t="n">
        <v>45163238135</v>
      </c>
      <c r="E142" s="8" t="inlineStr">
        <is>
          <t>BISA-100070031</t>
        </is>
      </c>
      <c r="H142" s="9" t="n">
        <v>5005.2</v>
      </c>
      <c r="I142" s="5" t="inlineStr">
        <is>
          <t>DEPÓSITO BANCARIO</t>
        </is>
      </c>
      <c r="J142" s="5" t="inlineStr">
        <is>
          <t>2378 EDDY DAREN JIMENEZ ROJAS</t>
        </is>
      </c>
    </row>
    <row r="143">
      <c r="A143" s="5" t="inlineStr">
        <is>
          <t>CCAJ-CB11/32/2023</t>
        </is>
      </c>
      <c r="B143" s="6" t="n">
        <v>44963.80142813658</v>
      </c>
      <c r="C143" s="5" t="inlineStr">
        <is>
          <t>3726 MARCELO ROCABADO ROJAS</t>
        </is>
      </c>
      <c r="D143" s="15" t="n">
        <v>45153144112</v>
      </c>
      <c r="E143" s="8" t="inlineStr">
        <is>
          <t>BISA-100070031</t>
        </is>
      </c>
      <c r="H143" s="9" t="n">
        <v>1556.72</v>
      </c>
      <c r="I143" s="5" t="inlineStr">
        <is>
          <t>DEPÓSITO BANCARIO</t>
        </is>
      </c>
      <c r="J143" s="5" t="inlineStr">
        <is>
          <t>2276 ESTEBAN MAMANI CATORCENO</t>
        </is>
      </c>
    </row>
    <row r="144">
      <c r="A144" s="5" t="inlineStr">
        <is>
          <t>CCAJ-CB11/32/2023</t>
        </is>
      </c>
      <c r="B144" s="6" t="n">
        <v>44963.80142813658</v>
      </c>
      <c r="C144" s="5" t="inlineStr">
        <is>
          <t>3726 MARCELO ROCABADO ROJAS</t>
        </is>
      </c>
      <c r="D144" s="15" t="n">
        <v>45133150763</v>
      </c>
      <c r="E144" s="8" t="inlineStr">
        <is>
          <t>BISA-100070031</t>
        </is>
      </c>
      <c r="H144" s="9" t="n">
        <v>166.65</v>
      </c>
      <c r="I144" s="5" t="inlineStr">
        <is>
          <t>DEPÓSITO BANCARIO</t>
        </is>
      </c>
      <c r="J144" s="5" t="inlineStr">
        <is>
          <t>2276 ESTEBAN MAMANI CATORCENO</t>
        </is>
      </c>
    </row>
    <row r="145">
      <c r="A145" s="5" t="inlineStr">
        <is>
          <t>CCAJ-CB11/32/2023</t>
        </is>
      </c>
      <c r="B145" s="6" t="n">
        <v>44963.80142813658</v>
      </c>
      <c r="C145" s="5" t="inlineStr">
        <is>
          <t>3726 MARCELO ROCABADO ROJAS</t>
        </is>
      </c>
      <c r="D145" s="7" t="n">
        <v>37526729</v>
      </c>
      <c r="E145" s="8" t="inlineStr">
        <is>
          <t>BANCO UNION-120271437</t>
        </is>
      </c>
      <c r="H145" s="9" t="n">
        <v>4872.5</v>
      </c>
      <c r="I145" s="5" t="inlineStr">
        <is>
          <t>DEPÓSITO BANCARIO</t>
        </is>
      </c>
      <c r="J145" s="5" t="inlineStr">
        <is>
          <t>2276 ESTEBAN MAMANI CATORCENO</t>
        </is>
      </c>
    </row>
    <row r="146">
      <c r="A146" s="5" t="inlineStr">
        <is>
          <t>CCAJ-CB11/32/2023</t>
        </is>
      </c>
      <c r="B146" s="6" t="n">
        <v>44963.80142813658</v>
      </c>
      <c r="C146" s="5" t="inlineStr">
        <is>
          <t>3726 MARCELO ROCABADO ROJAS</t>
        </is>
      </c>
      <c r="D146" s="7" t="n">
        <v>37603742</v>
      </c>
      <c r="E146" s="8" t="inlineStr">
        <is>
          <t>BANCO UNION-120271437</t>
        </is>
      </c>
      <c r="H146" s="9" t="n">
        <v>18327.75</v>
      </c>
      <c r="I146" s="5" t="inlineStr">
        <is>
          <t>DEPÓSITO BANCARIO</t>
        </is>
      </c>
      <c r="J146" s="5" t="inlineStr">
        <is>
          <t>2276 ESTEBAN MAMANI CATORCENO</t>
        </is>
      </c>
    </row>
    <row r="147">
      <c r="A147" s="5" t="inlineStr">
        <is>
          <t>CCAJ-CB11/32/2023</t>
        </is>
      </c>
      <c r="B147" s="6" t="n">
        <v>44963.80142813658</v>
      </c>
      <c r="C147" s="5" t="inlineStr">
        <is>
          <t>3726 MARCELO ROCABADO ROJAS</t>
        </is>
      </c>
      <c r="D147" s="15" t="n">
        <v>45143520218</v>
      </c>
      <c r="E147" s="8" t="inlineStr">
        <is>
          <t>BISA-100070031</t>
        </is>
      </c>
      <c r="H147" s="9" t="n">
        <v>1464.2</v>
      </c>
      <c r="I147" s="5" t="inlineStr">
        <is>
          <t>DEPÓSITO BANCARIO</t>
        </is>
      </c>
      <c r="J147" s="5" t="inlineStr">
        <is>
          <t>2276 ESTEBAN MAMANI CATORCENO</t>
        </is>
      </c>
    </row>
    <row r="148">
      <c r="A148" s="5" t="inlineStr">
        <is>
          <t>CCAJ-CB11/32/2023</t>
        </is>
      </c>
      <c r="B148" s="6" t="n">
        <v>44963.80142813658</v>
      </c>
      <c r="C148" s="5" t="inlineStr">
        <is>
          <t>3726 MARCELO ROCABADO ROJAS</t>
        </is>
      </c>
      <c r="D148" s="15" t="n">
        <v>30330000021</v>
      </c>
      <c r="E148" s="8" t="inlineStr">
        <is>
          <t>BISA-100070031</t>
        </is>
      </c>
      <c r="H148" s="9" t="n">
        <v>530.5</v>
      </c>
      <c r="I148" s="5" t="inlineStr">
        <is>
          <t>DEPÓSITO BANCARIO</t>
        </is>
      </c>
      <c r="J148" s="5" t="inlineStr">
        <is>
          <t>2276 ESTEBAN MAMANI CATORCENO</t>
        </is>
      </c>
    </row>
    <row r="149">
      <c r="A149" s="5" t="inlineStr">
        <is>
          <t>CCAJ-CB11/32/2023</t>
        </is>
      </c>
      <c r="B149" s="6" t="n">
        <v>44963.80142813658</v>
      </c>
      <c r="C149" s="5" t="inlineStr">
        <is>
          <t>3726 MARCELO ROCABADO ROJAS</t>
        </is>
      </c>
      <c r="D149" s="15" t="n">
        <v>45163241246</v>
      </c>
      <c r="E149" s="8" t="inlineStr">
        <is>
          <t>BISA-100070031</t>
        </is>
      </c>
      <c r="H149" s="9" t="n">
        <v>8000</v>
      </c>
      <c r="I149" s="5" t="inlineStr">
        <is>
          <t>DEPÓSITO BANCARIO</t>
        </is>
      </c>
      <c r="J149" s="8" t="inlineStr">
        <is>
          <t>4861 BRIAN ABAD FLORES CRUZ</t>
        </is>
      </c>
    </row>
    <row r="150">
      <c r="A150" s="5" t="inlineStr">
        <is>
          <t>CCAJ-CB11/32/202</t>
        </is>
      </c>
      <c r="B150" s="6" t="n">
        <v>44963.80142813658</v>
      </c>
      <c r="C150" s="5" t="inlineStr">
        <is>
          <t>3726 MARCELO ROCABADO ROJAS</t>
        </is>
      </c>
      <c r="D150" s="7" t="n"/>
      <c r="E150" s="8" t="n"/>
      <c r="F150" s="9" t="n">
        <v>7860.3</v>
      </c>
      <c r="I150" s="10" t="inlineStr">
        <is>
          <t>EFECTIVO</t>
        </is>
      </c>
      <c r="J150" s="8" t="inlineStr">
        <is>
          <t>2340 NAIN QUIÑONES TIPA</t>
        </is>
      </c>
    </row>
    <row r="151">
      <c r="A151" s="5" t="inlineStr">
        <is>
          <t>CCAJ-CB11/32/2023</t>
        </is>
      </c>
      <c r="B151" s="6" t="n">
        <v>44963.80142813658</v>
      </c>
      <c r="C151" s="5" t="inlineStr">
        <is>
          <t>3726 MARCELO ROCABADO ROJAS</t>
        </is>
      </c>
      <c r="D151" s="7" t="n"/>
      <c r="E151" s="8" t="n"/>
      <c r="F151" s="9" t="n">
        <v>12366.3</v>
      </c>
      <c r="I151" s="10" t="inlineStr">
        <is>
          <t>EFECTIVO</t>
        </is>
      </c>
      <c r="J151" s="5" t="inlineStr">
        <is>
          <t>2281 ANGEL DONATO GONZALES CONDORI</t>
        </is>
      </c>
    </row>
    <row r="152">
      <c r="A152" s="5" t="inlineStr">
        <is>
          <t>CCAJ-CB11/32/2023</t>
        </is>
      </c>
      <c r="B152" s="6" t="n">
        <v>44963.80142813658</v>
      </c>
      <c r="C152" s="5" t="inlineStr">
        <is>
          <t>3726 MARCELO ROCABADO ROJAS</t>
        </is>
      </c>
      <c r="D152" s="7" t="n"/>
      <c r="E152" s="8" t="n"/>
      <c r="F152" s="9" t="n">
        <v>5156.7</v>
      </c>
      <c r="I152" s="10" t="inlineStr">
        <is>
          <t>EFECTIVO</t>
        </is>
      </c>
      <c r="J152" s="5" t="inlineStr">
        <is>
          <t>2286 JOSE MARCELO NOGALES SUAREZ</t>
        </is>
      </c>
    </row>
    <row r="153">
      <c r="A153" s="5" t="inlineStr">
        <is>
          <t>CCAJ-CB11/32/2023</t>
        </is>
      </c>
      <c r="B153" s="6" t="n">
        <v>44963.80142813658</v>
      </c>
      <c r="C153" s="5" t="inlineStr">
        <is>
          <t>3726 MARCELO ROCABADO ROJAS</t>
        </is>
      </c>
      <c r="D153" s="7" t="n"/>
      <c r="E153" s="8" t="n"/>
      <c r="F153" s="9" t="n">
        <v>24640.8</v>
      </c>
      <c r="I153" s="10" t="inlineStr">
        <is>
          <t>EFECTIVO</t>
        </is>
      </c>
      <c r="J153" s="8" t="inlineStr">
        <is>
          <t>2287 OLVER VACA ARCHONDO</t>
        </is>
      </c>
    </row>
    <row r="154">
      <c r="A154" s="5" t="inlineStr">
        <is>
          <t>CCAJ-CB11/32/2023</t>
        </is>
      </c>
      <c r="B154" s="6" t="n">
        <v>44963.80142813658</v>
      </c>
      <c r="C154" s="5" t="inlineStr">
        <is>
          <t>3726 MARCELO ROCABADO ROJAS</t>
        </is>
      </c>
      <c r="D154" s="7" t="n"/>
      <c r="E154" s="8" t="n"/>
      <c r="F154" s="9" t="n">
        <v>54081.2</v>
      </c>
      <c r="I154" s="10" t="inlineStr">
        <is>
          <t>EFECTIVO</t>
        </is>
      </c>
      <c r="J154" s="5" t="inlineStr">
        <is>
          <t>2378 EDDY DAREN JIMENEZ ROJAS</t>
        </is>
      </c>
    </row>
    <row r="155">
      <c r="A155" s="5" t="inlineStr">
        <is>
          <t>CCAJ-CB11/32/2023</t>
        </is>
      </c>
      <c r="B155" s="6" t="n">
        <v>44963.80142813658</v>
      </c>
      <c r="C155" s="5" t="inlineStr">
        <is>
          <t>3726 MARCELO ROCABADO ROJAS</t>
        </is>
      </c>
      <c r="D155" s="7" t="n"/>
      <c r="E155" s="8" t="n"/>
      <c r="F155" s="9" t="n">
        <v>5760</v>
      </c>
      <c r="I155" s="10" t="inlineStr">
        <is>
          <t>EFECTIVO</t>
        </is>
      </c>
      <c r="J155" s="8" t="inlineStr">
        <is>
          <t>2383 MAURO FELIPE CARICARI</t>
        </is>
      </c>
    </row>
    <row r="156">
      <c r="A156" s="5" t="inlineStr">
        <is>
          <t>CCAJ-CB11/32/2023</t>
        </is>
      </c>
      <c r="B156" s="6" t="n">
        <v>44963.80142813658</v>
      </c>
      <c r="C156" s="5" t="inlineStr">
        <is>
          <t>3726 MARCELO ROCABADO ROJAS</t>
        </is>
      </c>
      <c r="D156" s="7" t="n"/>
      <c r="E156" s="8" t="n"/>
      <c r="F156" s="9" t="n">
        <v>22239.4</v>
      </c>
      <c r="I156" s="10" t="inlineStr">
        <is>
          <t>EFECTIVO</t>
        </is>
      </c>
      <c r="J156" s="5" t="inlineStr">
        <is>
          <t>2537 JUAN CARLOS REVOLLO RODRIGUEZ</t>
        </is>
      </c>
    </row>
    <row r="157">
      <c r="A157" s="5" t="inlineStr">
        <is>
          <t>CCAJ-CB11/32/2023</t>
        </is>
      </c>
      <c r="B157" s="6" t="n">
        <v>44963.80142813658</v>
      </c>
      <c r="C157" s="5" t="inlineStr">
        <is>
          <t>3726 MARCELO ROCABADO ROJAS</t>
        </is>
      </c>
      <c r="D157" s="7" t="n"/>
      <c r="E157" s="8" t="n"/>
      <c r="F157" s="9" t="n">
        <v>12018.8</v>
      </c>
      <c r="I157" s="10" t="inlineStr">
        <is>
          <t>EFECTIVO</t>
        </is>
      </c>
      <c r="J157" s="5" t="inlineStr">
        <is>
          <t>2539 JUAN CARLOS ANGULO ROJAS</t>
        </is>
      </c>
    </row>
    <row r="158">
      <c r="A158" s="5" t="inlineStr">
        <is>
          <t>CCAJ-CB11/32/2023</t>
        </is>
      </c>
      <c r="B158" s="6" t="n">
        <v>44963.80142813658</v>
      </c>
      <c r="C158" s="5" t="inlineStr">
        <is>
          <t>3726 MARCELO ROCABADO ROJAS</t>
        </is>
      </c>
      <c r="D158" s="7" t="n"/>
      <c r="E158" s="8" t="n"/>
      <c r="F158" s="9" t="n">
        <v>13475.7</v>
      </c>
      <c r="I158" s="10" t="inlineStr">
        <is>
          <t>EFECTIVO</t>
        </is>
      </c>
      <c r="J158" s="5" t="inlineStr">
        <is>
          <t>2676 RUDDY AUGUSTO BASTO ZURITA</t>
        </is>
      </c>
    </row>
    <row r="159">
      <c r="A159" s="5" t="inlineStr">
        <is>
          <t>CCAJ-CB11/32/2023</t>
        </is>
      </c>
      <c r="B159" s="6" t="n">
        <v>44963.80142813658</v>
      </c>
      <c r="C159" s="5" t="inlineStr">
        <is>
          <t>3726 MARCELO ROCABADO ROJAS</t>
        </is>
      </c>
      <c r="D159" s="7" t="n"/>
      <c r="E159" s="8" t="n"/>
      <c r="F159" s="9" t="n">
        <v>19880</v>
      </c>
      <c r="I159" s="10" t="inlineStr">
        <is>
          <t>EFECTIVO</t>
        </is>
      </c>
      <c r="J159" s="8" t="inlineStr">
        <is>
          <t>2941 EFRAIN MAMANI CAMIÑO</t>
        </is>
      </c>
    </row>
    <row r="160">
      <c r="A160" s="5" t="inlineStr">
        <is>
          <t>CCAJ-CB11/32/2023</t>
        </is>
      </c>
      <c r="B160" s="6" t="n">
        <v>44963.80142813658</v>
      </c>
      <c r="C160" s="5" t="inlineStr">
        <is>
          <t>3726 MARCELO ROCABADO ROJAS</t>
        </is>
      </c>
      <c r="D160" s="7" t="n"/>
      <c r="E160" s="8" t="n"/>
      <c r="F160" s="9" t="n">
        <v>59917.2</v>
      </c>
      <c r="I160" s="10" t="inlineStr">
        <is>
          <t>EFECTIVO</t>
        </is>
      </c>
      <c r="J160" s="5" t="inlineStr">
        <is>
          <t>3791 LIMBERT SALAZAR MALDONADO</t>
        </is>
      </c>
    </row>
    <row r="161">
      <c r="A161" s="5" t="inlineStr">
        <is>
          <t>CCAJ-CB11/32/2023</t>
        </is>
      </c>
      <c r="B161" s="6" t="n">
        <v>44963.80142813658</v>
      </c>
      <c r="C161" s="5" t="inlineStr">
        <is>
          <t>3726 MARCELO ROCABADO ROJAS</t>
        </is>
      </c>
      <c r="D161" s="7" t="n"/>
      <c r="E161" s="8" t="n"/>
      <c r="F161" s="9" t="n">
        <v>14182</v>
      </c>
      <c r="I161" s="10" t="inlineStr">
        <is>
          <t>EFECTIVO</t>
        </is>
      </c>
      <c r="J161" s="8" t="inlineStr">
        <is>
          <t>4269 JULY GONZALES - T01</t>
        </is>
      </c>
    </row>
    <row r="162">
      <c r="A162" s="5" t="inlineStr">
        <is>
          <t>CCAJ-CB11/32/2023</t>
        </is>
      </c>
      <c r="B162" s="6" t="n">
        <v>44963.80142813658</v>
      </c>
      <c r="C162" s="5" t="inlineStr">
        <is>
          <t>3726 MARCELO ROCABADO ROJAS</t>
        </is>
      </c>
      <c r="D162" s="7" t="n"/>
      <c r="E162" s="8" t="n"/>
      <c r="F162" s="9" t="n">
        <v>18048.3</v>
      </c>
      <c r="I162" s="10" t="inlineStr">
        <is>
          <t>EFECTIVO</t>
        </is>
      </c>
      <c r="J162" s="8" t="inlineStr">
        <is>
          <t>4269 JULY GONZALES - T02</t>
        </is>
      </c>
    </row>
    <row r="163">
      <c r="A163" s="5" t="inlineStr">
        <is>
          <t>CCAJ-CB11/32/2023</t>
        </is>
      </c>
      <c r="B163" s="6" t="n">
        <v>44963.80142813658</v>
      </c>
      <c r="C163" s="5" t="inlineStr">
        <is>
          <t>3726 MARCELO ROCABADO ROJAS</t>
        </is>
      </c>
      <c r="D163" s="7" t="n"/>
      <c r="E163" s="8" t="n"/>
      <c r="F163" s="9" t="n">
        <v>10868.3</v>
      </c>
      <c r="I163" s="10" t="inlineStr">
        <is>
          <t>EFECTIVO</t>
        </is>
      </c>
      <c r="J163" s="8" t="inlineStr">
        <is>
          <t>4269 JULY GONZALES - T05</t>
        </is>
      </c>
    </row>
    <row r="164">
      <c r="A164" s="5" t="inlineStr">
        <is>
          <t>CCAJ-CB11/32/2023</t>
        </is>
      </c>
      <c r="B164" s="6" t="n">
        <v>44963.80142813658</v>
      </c>
      <c r="C164" s="5" t="inlineStr">
        <is>
          <t>3726 MARCELO ROCABADO ROJAS</t>
        </is>
      </c>
      <c r="D164" s="7" t="n"/>
      <c r="E164" s="8" t="n"/>
      <c r="F164" s="9" t="n">
        <v>17639.7</v>
      </c>
      <c r="I164" s="10" t="inlineStr">
        <is>
          <t>EFECTIVO</t>
        </is>
      </c>
      <c r="J164" s="8" t="inlineStr">
        <is>
          <t>4269 JULY GONZALES - T06</t>
        </is>
      </c>
    </row>
    <row r="165">
      <c r="A165" s="5" t="inlineStr">
        <is>
          <t>CCAJ-CB11/32/2023</t>
        </is>
      </c>
      <c r="B165" s="6" t="n">
        <v>44963.80142813658</v>
      </c>
      <c r="C165" s="5" t="inlineStr">
        <is>
          <t>3726 MARCELO ROCABADO ROJAS</t>
        </is>
      </c>
      <c r="D165" s="7" t="n"/>
      <c r="E165" s="8" t="n"/>
      <c r="F165" s="9" t="n">
        <v>12678.8</v>
      </c>
      <c r="I165" s="10" t="inlineStr">
        <is>
          <t>EFECTIVO</t>
        </is>
      </c>
      <c r="J165" s="8" t="inlineStr">
        <is>
          <t>4269 JULY GONZALES - T07</t>
        </is>
      </c>
    </row>
    <row r="166">
      <c r="A166" s="5" t="inlineStr">
        <is>
          <t>CCAJ-CB11/32/2023</t>
        </is>
      </c>
      <c r="B166" s="6" t="n">
        <v>44963.80142813658</v>
      </c>
      <c r="C166" s="5" t="inlineStr">
        <is>
          <t>3726 MARCELO ROCABADO ROJAS</t>
        </is>
      </c>
      <c r="D166" s="7" t="n"/>
      <c r="E166" s="8" t="n"/>
      <c r="F166" s="9" t="n">
        <v>64835.9</v>
      </c>
      <c r="I166" s="10" t="inlineStr">
        <is>
          <t>EFECTIVO</t>
        </is>
      </c>
      <c r="J166" s="8" t="inlineStr">
        <is>
          <t>4861 BRIAN ABAD FLORES CRUZ</t>
        </is>
      </c>
    </row>
    <row r="167">
      <c r="A167" s="5" t="inlineStr">
        <is>
          <t>CCAJ-CB11/32/2023</t>
        </is>
      </c>
      <c r="B167" s="6" t="n">
        <v>44963.80142813658</v>
      </c>
      <c r="C167" s="5" t="inlineStr">
        <is>
          <t>3726 MARCELO ROCABADO ROJAS</t>
        </is>
      </c>
      <c r="D167" s="7" t="n"/>
      <c r="E167" s="8" t="n"/>
      <c r="F167" s="9" t="n">
        <v>13294</v>
      </c>
      <c r="I167" s="10" t="inlineStr">
        <is>
          <t>EFECTIVO</t>
        </is>
      </c>
      <c r="J167" s="5" t="inlineStr">
        <is>
          <t>4771 CHRISTIAN LEDEZMA - T08</t>
        </is>
      </c>
    </row>
    <row r="168">
      <c r="A168" s="5" t="inlineStr">
        <is>
          <t>CCAJ-CB11/32/2023</t>
        </is>
      </c>
      <c r="B168" s="6" t="n">
        <v>44963.80142813658</v>
      </c>
      <c r="C168" s="5" t="inlineStr">
        <is>
          <t>3726 MARCELO ROCABADO ROJAS</t>
        </is>
      </c>
      <c r="D168" s="7" t="n"/>
      <c r="E168" s="8" t="n"/>
      <c r="F168" s="9" t="n">
        <v>6419.4</v>
      </c>
      <c r="I168" s="10" t="inlineStr">
        <is>
          <t>EFECTIVO</t>
        </is>
      </c>
      <c r="J168" s="5" t="inlineStr">
        <is>
          <t>4771 CHRISTIAN LEDEZMA - T09</t>
        </is>
      </c>
    </row>
    <row r="169">
      <c r="A169" s="5" t="inlineStr">
        <is>
          <t>CCAJ-CB11/32/2023</t>
        </is>
      </c>
      <c r="B169" s="6" t="n">
        <v>44963.80142813658</v>
      </c>
      <c r="C169" s="5" t="inlineStr">
        <is>
          <t>3726 MARCELO ROCABADO ROJAS</t>
        </is>
      </c>
      <c r="D169" s="7" t="n"/>
      <c r="E169" s="8" t="n"/>
      <c r="F169" s="9" t="n">
        <v>6473</v>
      </c>
      <c r="I169" s="10" t="inlineStr">
        <is>
          <t>EFECTIVO</t>
        </is>
      </c>
      <c r="J169" s="5" t="inlineStr">
        <is>
          <t>4771 CHRISTIAN LEDEZMA - T10</t>
        </is>
      </c>
    </row>
    <row r="170">
      <c r="A170" s="11" t="inlineStr">
        <is>
          <t>SAP</t>
        </is>
      </c>
      <c r="B170" s="3" t="n"/>
      <c r="C170" s="3" t="n"/>
      <c r="D170" s="7" t="n"/>
      <c r="E170" s="8" t="n"/>
      <c r="F170" s="33">
        <f>SUM(F137:G169)</f>
        <v/>
      </c>
      <c r="H170" s="9" t="n"/>
      <c r="I170" s="10" t="n"/>
      <c r="J170" s="5" t="n"/>
    </row>
    <row r="171" ht="15.75" customHeight="1">
      <c r="A171" s="13" t="inlineStr">
        <is>
          <t>FECHA</t>
        </is>
      </c>
      <c r="B171" s="13" t="inlineStr">
        <is>
          <t>CIERRE DE CAJA</t>
        </is>
      </c>
      <c r="C171" s="13" t="inlineStr">
        <is>
          <t>IMPORTE</t>
        </is>
      </c>
      <c r="D171" s="14" t="n">
        <v>112730471</v>
      </c>
      <c r="E171" s="8" t="n"/>
      <c r="H171" s="9" t="n"/>
      <c r="I171" s="10" t="n"/>
      <c r="J171" s="5" t="n"/>
    </row>
    <row r="174">
      <c r="A174" s="1" t="inlineStr">
        <is>
          <t>Cierre Caja</t>
        </is>
      </c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</row>
    <row r="175">
      <c r="A175" s="3" t="inlineStr">
        <is>
          <t>Del 07/02/2023</t>
        </is>
      </c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</row>
    <row r="176">
      <c r="A176" s="74" t="inlineStr">
        <is>
          <t>Cierre Caja</t>
        </is>
      </c>
      <c r="B176" s="74" t="inlineStr">
        <is>
          <t>Fecha</t>
        </is>
      </c>
      <c r="C176" s="74" t="inlineStr">
        <is>
          <t>Cajero</t>
        </is>
      </c>
      <c r="D176" s="74" t="inlineStr">
        <is>
          <t>Nro Voucher</t>
        </is>
      </c>
      <c r="E176" s="74" t="inlineStr">
        <is>
          <t>Nro Cuenta</t>
        </is>
      </c>
      <c r="F176" s="74" t="inlineStr">
        <is>
          <t>Tipo Ingreso</t>
        </is>
      </c>
      <c r="G176" s="75" t="n"/>
      <c r="H176" s="76" t="n"/>
      <c r="I176" s="74" t="inlineStr">
        <is>
          <t>TIPO DE INGRESO</t>
        </is>
      </c>
      <c r="J176" s="74" t="inlineStr">
        <is>
          <t>Cobrador</t>
        </is>
      </c>
    </row>
    <row r="177">
      <c r="A177" s="77" t="n"/>
      <c r="B177" s="77" t="n"/>
      <c r="C177" s="77" t="n"/>
      <c r="D177" s="77" t="n"/>
      <c r="E177" s="77" t="n"/>
      <c r="F177" s="4" t="inlineStr">
        <is>
          <t>EFECTIVO</t>
        </is>
      </c>
      <c r="G177" s="4" t="inlineStr">
        <is>
          <t>CHEQUE</t>
        </is>
      </c>
      <c r="H177" s="4" t="inlineStr">
        <is>
          <t>TRANSFERENCIA</t>
        </is>
      </c>
      <c r="I177" s="77" t="n"/>
      <c r="J177" s="77" t="n"/>
    </row>
    <row r="178">
      <c r="A178" s="5" t="inlineStr">
        <is>
          <t>CCAJ-CB11/33/2023</t>
        </is>
      </c>
      <c r="B178" s="6" t="n">
        <v>44964.90714266204</v>
      </c>
      <c r="C178" s="5" t="inlineStr">
        <is>
          <t>3726 MARCELO ROCABADO ROJAS</t>
        </is>
      </c>
      <c r="D178" s="7" t="n"/>
      <c r="E178" s="8" t="n"/>
      <c r="G178" s="9" t="n">
        <v>5760</v>
      </c>
      <c r="I178" s="10" t="inlineStr">
        <is>
          <t>CHEQUE</t>
        </is>
      </c>
      <c r="J178" s="5" t="inlineStr">
        <is>
          <t>2378 EDDY DAREN JIMENEZ ROJAS</t>
        </is>
      </c>
    </row>
    <row r="179">
      <c r="A179" s="5" t="inlineStr">
        <is>
          <t>CCAJ-CB11/33/2023</t>
        </is>
      </c>
      <c r="B179" s="6" t="n">
        <v>44964.90714266204</v>
      </c>
      <c r="C179" s="5" t="inlineStr">
        <is>
          <t>3726 MARCELO ROCABADO ROJAS</t>
        </is>
      </c>
      <c r="D179" s="15" t="n">
        <v>45143520843</v>
      </c>
      <c r="E179" s="8" t="inlineStr">
        <is>
          <t>BISA-100070031</t>
        </is>
      </c>
      <c r="H179" s="9" t="n">
        <v>29805</v>
      </c>
      <c r="I179" s="5" t="inlineStr">
        <is>
          <t>DEPÓSITO BANCARIO</t>
        </is>
      </c>
      <c r="J179" s="5" t="inlineStr">
        <is>
          <t>2378 EDDY DAREN JIMENEZ ROJAS</t>
        </is>
      </c>
    </row>
    <row r="180">
      <c r="A180" s="5" t="inlineStr">
        <is>
          <t>CCAJ-CB11/33/2023</t>
        </is>
      </c>
      <c r="B180" s="6" t="n">
        <v>44964.90714266204</v>
      </c>
      <c r="C180" s="5" t="inlineStr">
        <is>
          <t>3726 MARCELO ROCABADO ROJAS</t>
        </is>
      </c>
      <c r="D180" s="15" t="n">
        <v>45123287360</v>
      </c>
      <c r="E180" s="8" t="inlineStr">
        <is>
          <t>BISA-100070031</t>
        </is>
      </c>
      <c r="H180" s="9" t="n">
        <v>7370</v>
      </c>
      <c r="I180" s="5" t="inlineStr">
        <is>
          <t>DEPÓSITO BANCARIO</t>
        </is>
      </c>
      <c r="J180" s="5" t="inlineStr">
        <is>
          <t>2378 EDDY DAREN JIMENEZ ROJAS</t>
        </is>
      </c>
    </row>
    <row r="181">
      <c r="A181" s="5" t="inlineStr">
        <is>
          <t>CCAJ-CB11/33/2023</t>
        </is>
      </c>
      <c r="B181" s="6" t="n">
        <v>44964.90714266204</v>
      </c>
      <c r="C181" s="5" t="inlineStr">
        <is>
          <t>3726 MARCELO ROCABADO ROJAS</t>
        </is>
      </c>
      <c r="D181" s="7" t="n">
        <v>93537</v>
      </c>
      <c r="E181" s="8" t="inlineStr">
        <is>
          <t>BISA-100070031</t>
        </is>
      </c>
      <c r="H181" s="9" t="n">
        <v>120000</v>
      </c>
      <c r="I181" s="5" t="inlineStr">
        <is>
          <t>DEPÓSITO BANCARIO</t>
        </is>
      </c>
      <c r="J181" s="8" t="inlineStr">
        <is>
          <t>4861 BRIAN ABAD FLORES CRUZ</t>
        </is>
      </c>
    </row>
    <row r="182">
      <c r="A182" s="5" t="inlineStr">
        <is>
          <t>CCAJ-CB11/33/2023</t>
        </is>
      </c>
      <c r="B182" s="6" t="n">
        <v>44964.90714266204</v>
      </c>
      <c r="C182" s="5" t="inlineStr">
        <is>
          <t>3726 MARCELO ROCABADO ROJAS</t>
        </is>
      </c>
      <c r="D182" s="7" t="n">
        <v>93517</v>
      </c>
      <c r="E182" s="8" t="inlineStr">
        <is>
          <t>BISA-100072017</t>
        </is>
      </c>
      <c r="H182" s="9" t="n">
        <v>3480</v>
      </c>
      <c r="I182" s="5" t="inlineStr">
        <is>
          <t>DEPÓSITO BANCARIO</t>
        </is>
      </c>
      <c r="J182" s="8" t="inlineStr">
        <is>
          <t>4861 BRIAN ABAD FLORES CRUZ</t>
        </is>
      </c>
    </row>
    <row r="183">
      <c r="A183" s="5" t="inlineStr">
        <is>
          <t>CCAJ-CB11/33/2023</t>
        </is>
      </c>
      <c r="B183" s="6" t="n">
        <v>44964.90714266204</v>
      </c>
      <c r="C183" s="5" t="inlineStr">
        <is>
          <t>3726 MARCELO ROCABADO ROJAS</t>
        </is>
      </c>
      <c r="D183" s="15" t="n">
        <v>45123288518</v>
      </c>
      <c r="E183" s="8" t="inlineStr">
        <is>
          <t>BISA-100070031</t>
        </is>
      </c>
      <c r="H183" s="9" t="n">
        <v>645.61</v>
      </c>
      <c r="I183" s="5" t="inlineStr">
        <is>
          <t>DEPÓSITO BANCARIO</t>
        </is>
      </c>
      <c r="J183" s="5" t="inlineStr">
        <is>
          <t>2276 ESTEBAN MAMANI CATORCENO</t>
        </is>
      </c>
    </row>
    <row r="184">
      <c r="A184" s="5" t="inlineStr">
        <is>
          <t>CCAJ-CB11/33/2023</t>
        </is>
      </c>
      <c r="B184" s="6" t="n">
        <v>44964.90714266204</v>
      </c>
      <c r="C184" s="5" t="inlineStr">
        <is>
          <t>3726 MARCELO ROCABADO ROJAS</t>
        </is>
      </c>
      <c r="D184" s="15" t="n">
        <v>45133156700</v>
      </c>
      <c r="E184" s="8" t="inlineStr">
        <is>
          <t>BISA-100070031</t>
        </is>
      </c>
      <c r="H184" s="9" t="n">
        <v>389.76</v>
      </c>
      <c r="I184" s="5" t="inlineStr">
        <is>
          <t>DEPÓSITO BANCARIO</t>
        </is>
      </c>
      <c r="J184" s="5" t="inlineStr">
        <is>
          <t>2276 ESTEBAN MAMANI CATORCENO</t>
        </is>
      </c>
    </row>
    <row r="185">
      <c r="A185" s="5" t="inlineStr">
        <is>
          <t>CCAJ-CB11/33/2023</t>
        </is>
      </c>
      <c r="B185" s="6" t="n">
        <v>44964.90714266204</v>
      </c>
      <c r="C185" s="5" t="inlineStr">
        <is>
          <t>3726 MARCELO ROCABADO ROJAS</t>
        </is>
      </c>
      <c r="D185" s="15" t="n">
        <v>45123288564</v>
      </c>
      <c r="E185" s="8" t="inlineStr">
        <is>
          <t>BISA-100070031</t>
        </is>
      </c>
      <c r="H185" s="9" t="n">
        <v>139.1</v>
      </c>
      <c r="I185" s="5" t="inlineStr">
        <is>
          <t>DEPÓSITO BANCARIO</t>
        </is>
      </c>
      <c r="J185" s="5" t="inlineStr">
        <is>
          <t>2276 ESTEBAN MAMANI CATORCENO</t>
        </is>
      </c>
    </row>
    <row r="186">
      <c r="A186" s="5" t="inlineStr">
        <is>
          <t>CCAJ-CB11/33/2023</t>
        </is>
      </c>
      <c r="B186" s="6" t="n">
        <v>44964.90714266204</v>
      </c>
      <c r="C186" s="5" t="inlineStr">
        <is>
          <t>3726 MARCELO ROCABADO ROJAS</t>
        </is>
      </c>
      <c r="D186" s="15" t="n">
        <v>45173216801</v>
      </c>
      <c r="E186" s="8" t="inlineStr">
        <is>
          <t>BISA-100070031</t>
        </is>
      </c>
      <c r="H186" s="9" t="n">
        <v>385</v>
      </c>
      <c r="I186" s="5" t="inlineStr">
        <is>
          <t>DEPÓSITO BANCARIO</t>
        </is>
      </c>
      <c r="J186" s="5" t="inlineStr">
        <is>
          <t>2276 ESTEBAN MAMANI CATORCENO</t>
        </is>
      </c>
    </row>
    <row r="187">
      <c r="A187" s="5" t="inlineStr">
        <is>
          <t>CCAJ-CB11/33/2023</t>
        </is>
      </c>
      <c r="B187" s="6" t="n">
        <v>44964.90714266204</v>
      </c>
      <c r="C187" s="5" t="inlineStr">
        <is>
          <t>3726 MARCELO ROCABADO ROJAS</t>
        </is>
      </c>
      <c r="D187" s="7" t="n"/>
      <c r="E187" s="8" t="n"/>
      <c r="F187" s="9" t="n">
        <v>9907.6</v>
      </c>
      <c r="I187" s="10" t="inlineStr">
        <is>
          <t>EFECTIVO</t>
        </is>
      </c>
      <c r="J187" s="5" t="inlineStr">
        <is>
          <t>2281 ANGEL DONATO GONZALES CONDORI</t>
        </is>
      </c>
    </row>
    <row r="188">
      <c r="A188" s="5" t="inlineStr">
        <is>
          <t>CCAJ-CB11/33/2023</t>
        </is>
      </c>
      <c r="B188" s="6" t="n">
        <v>44964.90714266204</v>
      </c>
      <c r="C188" s="5" t="inlineStr">
        <is>
          <t>3726 MARCELO ROCABADO ROJAS</t>
        </is>
      </c>
      <c r="D188" s="7" t="n"/>
      <c r="E188" s="8" t="n"/>
      <c r="F188" s="9" t="n">
        <v>48479.8</v>
      </c>
      <c r="I188" s="10" t="inlineStr">
        <is>
          <t>EFECTIVO</t>
        </is>
      </c>
      <c r="J188" s="8" t="inlineStr">
        <is>
          <t>2287 OLVER VACA ARCHONDO</t>
        </is>
      </c>
    </row>
    <row r="189">
      <c r="A189" s="5" t="inlineStr">
        <is>
          <t>CCAJ-CB11/33/2023</t>
        </is>
      </c>
      <c r="B189" s="6" t="n">
        <v>44964.90714266204</v>
      </c>
      <c r="C189" s="5" t="inlineStr">
        <is>
          <t>3726 MARCELO ROCABADO ROJAS</t>
        </is>
      </c>
      <c r="D189" s="7" t="n"/>
      <c r="E189" s="8" t="n"/>
      <c r="F189" s="9" t="n">
        <v>73815.7</v>
      </c>
      <c r="I189" s="10" t="inlineStr">
        <is>
          <t>EFECTIVO</t>
        </is>
      </c>
      <c r="J189" s="5" t="inlineStr">
        <is>
          <t>2378 EDDY DAREN JIMENEZ ROJAS</t>
        </is>
      </c>
    </row>
    <row r="190">
      <c r="A190" s="5" t="inlineStr">
        <is>
          <t>CCAJ-CB11/33/2023</t>
        </is>
      </c>
      <c r="B190" s="6" t="n">
        <v>44964.90714266204</v>
      </c>
      <c r="C190" s="5" t="inlineStr">
        <is>
          <t>3726 MARCELO ROCABADO ROJAS</t>
        </is>
      </c>
      <c r="D190" s="7" t="n"/>
      <c r="E190" s="8" t="n"/>
      <c r="F190" s="9" t="n">
        <v>13407.4</v>
      </c>
      <c r="I190" s="10" t="inlineStr">
        <is>
          <t>EFECTIVO</t>
        </is>
      </c>
      <c r="J190" s="8" t="inlineStr">
        <is>
          <t>2383 MAURO FELIPE CARICARI</t>
        </is>
      </c>
    </row>
    <row r="191">
      <c r="A191" s="5" t="inlineStr">
        <is>
          <t>CCAJ-CB11/33/2023</t>
        </is>
      </c>
      <c r="B191" s="6" t="n">
        <v>44964.90714266204</v>
      </c>
      <c r="C191" s="5" t="inlineStr">
        <is>
          <t>3726 MARCELO ROCABADO ROJAS</t>
        </is>
      </c>
      <c r="D191" s="7" t="n"/>
      <c r="E191" s="8" t="n"/>
      <c r="F191" s="9" t="n">
        <v>8703.200000000001</v>
      </c>
      <c r="I191" s="10" t="inlineStr">
        <is>
          <t>EFECTIVO</t>
        </is>
      </c>
      <c r="J191" s="5" t="inlineStr">
        <is>
          <t>2537 JUAN CARLOS REVOLLO RODRIGUEZ</t>
        </is>
      </c>
    </row>
    <row r="192">
      <c r="A192" s="5" t="inlineStr">
        <is>
          <t>CCAJ-CB11/33/2023</t>
        </is>
      </c>
      <c r="B192" s="6" t="n">
        <v>44964.90714266204</v>
      </c>
      <c r="C192" s="5" t="inlineStr">
        <is>
          <t>3726 MARCELO ROCABADO ROJAS</t>
        </is>
      </c>
      <c r="D192" s="7" t="n"/>
      <c r="E192" s="8" t="n"/>
      <c r="F192" s="9" t="n">
        <v>14062.4</v>
      </c>
      <c r="I192" s="10" t="inlineStr">
        <is>
          <t>EFECTIVO</t>
        </is>
      </c>
      <c r="J192" s="5" t="inlineStr">
        <is>
          <t>2539 JUAN CARLOS ANGULO ROJAS</t>
        </is>
      </c>
    </row>
    <row r="193">
      <c r="A193" s="5" t="inlineStr">
        <is>
          <t>CCAJ-CB11/33/2023</t>
        </is>
      </c>
      <c r="B193" s="6" t="n">
        <v>44964.90714266204</v>
      </c>
      <c r="C193" s="5" t="inlineStr">
        <is>
          <t>3726 MARCELO ROCABADO ROJAS</t>
        </is>
      </c>
      <c r="D193" s="7" t="n"/>
      <c r="E193" s="8" t="n"/>
      <c r="F193" s="9" t="n">
        <v>16114.1</v>
      </c>
      <c r="I193" s="10" t="inlineStr">
        <is>
          <t>EFECTIVO</t>
        </is>
      </c>
      <c r="J193" s="5" t="inlineStr">
        <is>
          <t>2676 RUDDY AUGUSTO BASTO ZURITA</t>
        </is>
      </c>
    </row>
    <row r="194">
      <c r="A194" s="5" t="inlineStr">
        <is>
          <t>CCAJ-CB11/33/2023</t>
        </is>
      </c>
      <c r="B194" s="6" t="n">
        <v>44964.90714266204</v>
      </c>
      <c r="C194" s="5" t="inlineStr">
        <is>
          <t>3726 MARCELO ROCABADO ROJAS</t>
        </is>
      </c>
      <c r="D194" s="7" t="n"/>
      <c r="E194" s="8" t="n"/>
      <c r="F194" s="9" t="n">
        <v>14721.8</v>
      </c>
      <c r="I194" s="10" t="inlineStr">
        <is>
          <t>EFECTIVO</t>
        </is>
      </c>
      <c r="J194" s="8" t="inlineStr">
        <is>
          <t>2941 EFRAIN MAMANI CAMIÑO</t>
        </is>
      </c>
    </row>
    <row r="195">
      <c r="A195" s="5" t="inlineStr">
        <is>
          <t>CCAJ-CB11/33/2023</t>
        </is>
      </c>
      <c r="B195" s="6" t="n">
        <v>44964.90714266204</v>
      </c>
      <c r="C195" s="5" t="inlineStr">
        <is>
          <t>3726 MARCELO ROCABADO ROJAS</t>
        </is>
      </c>
      <c r="D195" s="7" t="n"/>
      <c r="E195" s="8" t="n"/>
      <c r="F195" s="9" t="n">
        <v>14764.2</v>
      </c>
      <c r="I195" s="10" t="inlineStr">
        <is>
          <t>EFECTIVO</t>
        </is>
      </c>
      <c r="J195" s="5" t="inlineStr">
        <is>
          <t>2979 ROBERTO CARLOS QUINTEROS FLORES</t>
        </is>
      </c>
    </row>
    <row r="196">
      <c r="A196" s="5" t="inlineStr">
        <is>
          <t>CCAJ-CB11/33/2023</t>
        </is>
      </c>
      <c r="B196" s="6" t="n">
        <v>44964.90714266204</v>
      </c>
      <c r="C196" s="5" t="inlineStr">
        <is>
          <t>3726 MARCELO ROCABADO ROJAS</t>
        </is>
      </c>
      <c r="D196" s="7" t="n"/>
      <c r="E196" s="8" t="n"/>
      <c r="F196" s="9" t="n">
        <v>8091.5</v>
      </c>
      <c r="I196" s="10" t="inlineStr">
        <is>
          <t>EFECTIVO</t>
        </is>
      </c>
      <c r="J196" s="8" t="inlineStr">
        <is>
          <t>4269 JULY GONZALES - T01</t>
        </is>
      </c>
    </row>
    <row r="197">
      <c r="A197" s="5" t="inlineStr">
        <is>
          <t>CCAJ-CB11/33/2023</t>
        </is>
      </c>
      <c r="B197" s="6" t="n">
        <v>44964.90714266204</v>
      </c>
      <c r="C197" s="5" t="inlineStr">
        <is>
          <t>3726 MARCELO ROCABADO ROJAS</t>
        </is>
      </c>
      <c r="D197" s="7" t="n"/>
      <c r="E197" s="8" t="n"/>
      <c r="F197" s="9" t="n">
        <v>8595.799999999999</v>
      </c>
      <c r="I197" s="10" t="inlineStr">
        <is>
          <t>EFECTIVO</t>
        </is>
      </c>
      <c r="J197" s="8" t="inlineStr">
        <is>
          <t>4269 JULY GONZALES - T02</t>
        </is>
      </c>
    </row>
    <row r="198">
      <c r="A198" s="5" t="inlineStr">
        <is>
          <t>CCAJ-CB11/33/2023</t>
        </is>
      </c>
      <c r="B198" s="6" t="n">
        <v>44964.90714266204</v>
      </c>
      <c r="C198" s="5" t="inlineStr">
        <is>
          <t>3726 MARCELO ROCABADO ROJAS</t>
        </is>
      </c>
      <c r="D198" s="7" t="n"/>
      <c r="E198" s="8" t="n"/>
      <c r="F198" s="9" t="n">
        <v>11928.4</v>
      </c>
      <c r="I198" s="10" t="inlineStr">
        <is>
          <t>EFECTIVO</t>
        </is>
      </c>
      <c r="J198" s="8" t="inlineStr">
        <is>
          <t>4269 JULY GONZALES - T05</t>
        </is>
      </c>
    </row>
    <row r="199">
      <c r="A199" s="5" t="inlineStr">
        <is>
          <t>CCAJ-CB11/33/2023</t>
        </is>
      </c>
      <c r="B199" s="6" t="n">
        <v>44964.90714266204</v>
      </c>
      <c r="C199" s="5" t="inlineStr">
        <is>
          <t>3726 MARCELO ROCABADO ROJAS</t>
        </is>
      </c>
      <c r="D199" s="7" t="n"/>
      <c r="E199" s="8" t="n"/>
      <c r="F199" s="9" t="n">
        <v>9188.6</v>
      </c>
      <c r="I199" s="10" t="inlineStr">
        <is>
          <t>EFECTIVO</t>
        </is>
      </c>
      <c r="J199" s="8" t="inlineStr">
        <is>
          <t>4269 JULY GONZALES - T06</t>
        </is>
      </c>
    </row>
    <row r="200">
      <c r="A200" s="5" t="inlineStr">
        <is>
          <t>CCAJ-CB11/33/2023</t>
        </is>
      </c>
      <c r="B200" s="6" t="n">
        <v>44964.90714266204</v>
      </c>
      <c r="C200" s="5" t="inlineStr">
        <is>
          <t>3726 MARCELO ROCABADO ROJAS</t>
        </is>
      </c>
      <c r="D200" s="7" t="n"/>
      <c r="E200" s="8" t="n"/>
      <c r="F200" s="9" t="n">
        <v>7471.8</v>
      </c>
      <c r="I200" s="10" t="inlineStr">
        <is>
          <t>EFECTIVO</t>
        </is>
      </c>
      <c r="J200" s="8" t="inlineStr">
        <is>
          <t>4269 JULY GONZALES - T07</t>
        </is>
      </c>
    </row>
    <row r="201">
      <c r="A201" s="5" t="inlineStr">
        <is>
          <t>CCAJ-CB11/33/2023</t>
        </is>
      </c>
      <c r="B201" s="6" t="n">
        <v>44964.90714266204</v>
      </c>
      <c r="C201" s="5" t="inlineStr">
        <is>
          <t>3726 MARCELO ROCABADO ROJAS</t>
        </is>
      </c>
      <c r="D201" s="7" t="n"/>
      <c r="E201" s="8" t="n"/>
      <c r="F201" s="9" t="n">
        <v>31493.7</v>
      </c>
      <c r="I201" s="10" t="inlineStr">
        <is>
          <t>EFECTIVO</t>
        </is>
      </c>
      <c r="J201" s="8" t="inlineStr">
        <is>
          <t>4861 BRIAN ABAD FLORES CRUZ</t>
        </is>
      </c>
    </row>
    <row r="202">
      <c r="A202" s="5" t="inlineStr">
        <is>
          <t>CCAJ-CB11/33/2023</t>
        </is>
      </c>
      <c r="B202" s="6" t="n">
        <v>44964.90714266204</v>
      </c>
      <c r="C202" s="5" t="inlineStr">
        <is>
          <t>3726 MARCELO ROCABADO ROJAS</t>
        </is>
      </c>
      <c r="D202" s="7" t="n"/>
      <c r="E202" s="8" t="n"/>
      <c r="F202" s="9" t="n">
        <v>8060.2</v>
      </c>
      <c r="I202" s="10" t="inlineStr">
        <is>
          <t>EFECTIVO</t>
        </is>
      </c>
      <c r="J202" s="5" t="inlineStr">
        <is>
          <t>4771 CHRISTIAN LEDEZMA - T08</t>
        </is>
      </c>
    </row>
    <row r="203">
      <c r="A203" s="5" t="inlineStr">
        <is>
          <t>CCAJ-CB11/33/2023</t>
        </is>
      </c>
      <c r="B203" s="6" t="n">
        <v>44964.90714266204</v>
      </c>
      <c r="C203" s="5" t="inlineStr">
        <is>
          <t>3726 MARCELO ROCABADO ROJAS</t>
        </is>
      </c>
      <c r="D203" s="7" t="n"/>
      <c r="E203" s="8" t="n"/>
      <c r="F203" s="9" t="n">
        <v>8795.200000000001</v>
      </c>
      <c r="I203" s="10" t="inlineStr">
        <is>
          <t>EFECTIVO</t>
        </is>
      </c>
      <c r="J203" s="5" t="inlineStr">
        <is>
          <t>4771 CHRISTIAN LEDEZMA - T10</t>
        </is>
      </c>
    </row>
    <row r="204">
      <c r="A204" s="11" t="inlineStr">
        <is>
          <t>SAP</t>
        </is>
      </c>
      <c r="B204" s="3" t="n"/>
      <c r="C204" s="3" t="n"/>
      <c r="D204" s="17">
        <f>311273.4+2088</f>
        <v/>
      </c>
      <c r="E204" s="8" t="n"/>
      <c r="F204" s="12">
        <f>SUM(F178:G203)</f>
        <v/>
      </c>
      <c r="H204" s="9" t="n"/>
      <c r="I204" s="10" t="n"/>
      <c r="J204" s="5" t="n"/>
    </row>
    <row r="205">
      <c r="A205" s="13" t="inlineStr">
        <is>
          <t>FECHA</t>
        </is>
      </c>
      <c r="B205" s="13" t="inlineStr">
        <is>
          <t>CIERRE DE CAJA</t>
        </is>
      </c>
      <c r="C205" s="13" t="inlineStr">
        <is>
          <t>IMPORTE</t>
        </is>
      </c>
      <c r="D205" s="7" t="n"/>
      <c r="E205" s="8" t="n"/>
      <c r="H205" s="9" t="n"/>
      <c r="I205" s="10" t="n"/>
      <c r="J205" s="5" t="n"/>
    </row>
    <row r="206" ht="15.75" customHeight="1">
      <c r="D206" s="14" t="n">
        <v>112732506</v>
      </c>
    </row>
    <row r="207" ht="15.75" customHeight="1">
      <c r="D207" s="14" t="n">
        <v>112732566</v>
      </c>
    </row>
    <row r="209">
      <c r="A209" s="1" t="inlineStr">
        <is>
          <t>Cierre Caja</t>
        </is>
      </c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</row>
    <row r="210">
      <c r="A210" s="3" t="inlineStr">
        <is>
          <t>Del 08/02/2023</t>
        </is>
      </c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</row>
    <row r="211">
      <c r="A211" s="74" t="inlineStr">
        <is>
          <t>Cierre Caja</t>
        </is>
      </c>
      <c r="B211" s="74" t="inlineStr">
        <is>
          <t>Fecha</t>
        </is>
      </c>
      <c r="C211" s="74" t="inlineStr">
        <is>
          <t>Cajero</t>
        </is>
      </c>
      <c r="D211" s="74" t="inlineStr">
        <is>
          <t>Nro Voucher</t>
        </is>
      </c>
      <c r="E211" s="74" t="inlineStr">
        <is>
          <t>Nro Cuenta</t>
        </is>
      </c>
      <c r="F211" s="74" t="inlineStr">
        <is>
          <t>Tipo Ingreso</t>
        </is>
      </c>
      <c r="G211" s="75" t="n"/>
      <c r="H211" s="76" t="n"/>
      <c r="I211" s="74" t="inlineStr">
        <is>
          <t>TIPO DE INGRESO</t>
        </is>
      </c>
      <c r="J211" s="74" t="inlineStr">
        <is>
          <t>Cobrador</t>
        </is>
      </c>
    </row>
    <row r="212">
      <c r="A212" s="77" t="n"/>
      <c r="B212" s="77" t="n"/>
      <c r="C212" s="77" t="n"/>
      <c r="D212" s="77" t="n"/>
      <c r="E212" s="77" t="n"/>
      <c r="F212" s="4" t="inlineStr">
        <is>
          <t>EFECTIVO</t>
        </is>
      </c>
      <c r="G212" s="4" t="inlineStr">
        <is>
          <t>CHEQUE</t>
        </is>
      </c>
      <c r="H212" s="4" t="inlineStr">
        <is>
          <t>TRANSFERENCIA</t>
        </is>
      </c>
      <c r="I212" s="77" t="n"/>
      <c r="J212" s="77" t="n"/>
    </row>
    <row r="213">
      <c r="A213" s="5" t="inlineStr">
        <is>
          <t>CCAJ-CB11/34/202</t>
        </is>
      </c>
      <c r="B213" s="6" t="n">
        <v>44965.81399319445</v>
      </c>
      <c r="C213" s="5" t="inlineStr">
        <is>
          <t>3726 MARCELO ROCABADO ROJAS</t>
        </is>
      </c>
      <c r="D213" s="15" t="n">
        <v>45113305604</v>
      </c>
      <c r="E213" s="8" t="inlineStr">
        <is>
          <t>BISA-100070031</t>
        </is>
      </c>
      <c r="H213" s="9" t="n">
        <v>879.98</v>
      </c>
      <c r="I213" s="5" t="inlineStr">
        <is>
          <t>DEPÓSITO BANCARIO</t>
        </is>
      </c>
      <c r="J213" s="5" t="inlineStr">
        <is>
          <t>2276 ESTEBAN MAMANI CATORCENO</t>
        </is>
      </c>
    </row>
    <row r="214">
      <c r="A214" s="5" t="inlineStr">
        <is>
          <t>CCAJ-CB11/34/2023</t>
        </is>
      </c>
      <c r="B214" s="6" t="n">
        <v>44965.81399319445</v>
      </c>
      <c r="C214" s="5" t="inlineStr">
        <is>
          <t>3726 MARCELO ROCABADO ROJAS</t>
        </is>
      </c>
      <c r="D214" s="15" t="n">
        <v>45123291401</v>
      </c>
      <c r="E214" s="8" t="inlineStr">
        <is>
          <t>BISA-100070031</t>
        </is>
      </c>
      <c r="H214" s="9" t="n">
        <v>866.15</v>
      </c>
      <c r="I214" s="5" t="inlineStr">
        <is>
          <t>DEPÓSITO BANCARIO</t>
        </is>
      </c>
      <c r="J214" s="5" t="inlineStr">
        <is>
          <t>2276 ESTEBAN MAMANI CATORCENO</t>
        </is>
      </c>
    </row>
    <row r="215">
      <c r="A215" s="5" t="inlineStr">
        <is>
          <t>CCAJ-CB11/34/2023</t>
        </is>
      </c>
      <c r="B215" s="6" t="n">
        <v>44965.81399319445</v>
      </c>
      <c r="C215" s="5" t="inlineStr">
        <is>
          <t>3726 MARCELO ROCABADO ROJAS</t>
        </is>
      </c>
      <c r="D215" s="15" t="n">
        <v>45133159815</v>
      </c>
      <c r="E215" s="8" t="inlineStr">
        <is>
          <t>BISA-100070031</t>
        </is>
      </c>
      <c r="H215" s="9" t="n">
        <v>38.27</v>
      </c>
      <c r="I215" s="5" t="inlineStr">
        <is>
          <t>DEPÓSITO BANCARIO</t>
        </is>
      </c>
      <c r="J215" s="8" t="inlineStr">
        <is>
          <t>4861 BRIAN ABAD FLORES CRUZ</t>
        </is>
      </c>
    </row>
    <row r="216">
      <c r="A216" s="5" t="inlineStr">
        <is>
          <t>CCAJ-CB11/34/2023</t>
        </is>
      </c>
      <c r="B216" s="6" t="n">
        <v>44965.81399319445</v>
      </c>
      <c r="C216" s="5" t="inlineStr">
        <is>
          <t>3726 MARCELO ROCABADO ROJAS</t>
        </is>
      </c>
      <c r="D216" s="15" t="n">
        <v>451331598151</v>
      </c>
      <c r="E216" s="8" t="inlineStr">
        <is>
          <t>BISA-100070031</t>
        </is>
      </c>
      <c r="H216" s="9" t="n">
        <v>3308.69</v>
      </c>
      <c r="I216" s="5" t="inlineStr">
        <is>
          <t>DEPÓSITO BANCARIO</t>
        </is>
      </c>
      <c r="J216" s="8" t="inlineStr">
        <is>
          <t>4861 BRIAN ABAD FLORES CRUZ</t>
        </is>
      </c>
    </row>
    <row r="217">
      <c r="A217" s="5" t="inlineStr">
        <is>
          <t>CCAJ-CB11/34/2023</t>
        </is>
      </c>
      <c r="B217" s="6" t="n">
        <v>44965.81399319445</v>
      </c>
      <c r="C217" s="5" t="inlineStr">
        <is>
          <t>3726 MARCELO ROCABADO ROJAS</t>
        </is>
      </c>
      <c r="D217" s="15" t="n">
        <v>45153153406</v>
      </c>
      <c r="E217" s="8" t="inlineStr">
        <is>
          <t>BISA-100070031</t>
        </is>
      </c>
      <c r="H217" s="9" t="n">
        <v>1301.03</v>
      </c>
      <c r="I217" s="5" t="inlineStr">
        <is>
          <t>DEPÓSITO BANCARIO</t>
        </is>
      </c>
      <c r="J217" s="5" t="inlineStr">
        <is>
          <t>2276 ESTEBAN MAMANI CATORCENO</t>
        </is>
      </c>
    </row>
    <row r="218">
      <c r="A218" s="5" t="inlineStr">
        <is>
          <t>CCAJ-CB11/34/2023</t>
        </is>
      </c>
      <c r="B218" s="6" t="n">
        <v>44965.81399319445</v>
      </c>
      <c r="C218" s="5" t="inlineStr">
        <is>
          <t>3726 MARCELO ROCABADO ROJAS</t>
        </is>
      </c>
      <c r="D218" s="15" t="n">
        <v>45133159946</v>
      </c>
      <c r="E218" s="8" t="inlineStr">
        <is>
          <t>BISA-100070031</t>
        </is>
      </c>
      <c r="H218" s="9" t="n">
        <v>205.96</v>
      </c>
      <c r="I218" s="5" t="inlineStr">
        <is>
          <t>DEPÓSITO BANCARIO</t>
        </is>
      </c>
      <c r="J218" s="5" t="inlineStr">
        <is>
          <t>2276 ESTEBAN MAMANI CATORCENO</t>
        </is>
      </c>
    </row>
    <row r="219">
      <c r="A219" s="5" t="inlineStr">
        <is>
          <t>CCAJ-CB11/34/2023</t>
        </is>
      </c>
      <c r="B219" s="6" t="n">
        <v>44965.81399319445</v>
      </c>
      <c r="C219" s="5" t="inlineStr">
        <is>
          <t>3726 MARCELO ROCABADO ROJAS</t>
        </is>
      </c>
      <c r="D219" s="15" t="n">
        <v>45133160087</v>
      </c>
      <c r="E219" s="8" t="inlineStr">
        <is>
          <t>BISA-100070031</t>
        </is>
      </c>
      <c r="H219" s="9" t="n">
        <v>624.1</v>
      </c>
      <c r="I219" s="5" t="inlineStr">
        <is>
          <t>DEPÓSITO BANCARIO</t>
        </is>
      </c>
      <c r="J219" s="5" t="inlineStr">
        <is>
          <t>2276 ESTEBAN MAMANI CATORCENO</t>
        </is>
      </c>
    </row>
    <row r="220">
      <c r="A220" s="5" t="inlineStr">
        <is>
          <t>CCAJ-CB11/34/2023</t>
        </is>
      </c>
      <c r="B220" s="6" t="n">
        <v>44965.81399319445</v>
      </c>
      <c r="C220" s="5" t="inlineStr">
        <is>
          <t>3726 MARCELO ROCABADO ROJAS</t>
        </is>
      </c>
      <c r="D220" s="15" t="n">
        <v>45163247896</v>
      </c>
      <c r="E220" s="8" t="inlineStr">
        <is>
          <t>BISA-100070031</t>
        </is>
      </c>
      <c r="H220" s="9" t="n">
        <v>143.95</v>
      </c>
      <c r="I220" s="5" t="inlineStr">
        <is>
          <t>DEPÓSITO BANCARIO</t>
        </is>
      </c>
      <c r="J220" s="5" t="inlineStr">
        <is>
          <t>2276 ESTEBAN MAMANI CATORCENO</t>
        </is>
      </c>
    </row>
    <row r="221">
      <c r="A221" s="5" t="inlineStr">
        <is>
          <t>CCAJ-CB11/34/2023</t>
        </is>
      </c>
      <c r="B221" s="6" t="n">
        <v>44965.81399319445</v>
      </c>
      <c r="C221" s="5" t="inlineStr">
        <is>
          <t>3726 MARCELO ROCABADO ROJAS</t>
        </is>
      </c>
      <c r="D221" s="15" t="n">
        <v>45153153874</v>
      </c>
      <c r="E221" s="8" t="inlineStr">
        <is>
          <t>BISA-100070031</t>
        </is>
      </c>
      <c r="H221" s="9" t="n">
        <v>571</v>
      </c>
      <c r="I221" s="5" t="inlineStr">
        <is>
          <t>DEPÓSITO BANCARIO</t>
        </is>
      </c>
      <c r="J221" s="5" t="inlineStr">
        <is>
          <t>2276 ESTEBAN MAMANI CATORCENO</t>
        </is>
      </c>
    </row>
    <row r="222">
      <c r="A222" s="5" t="inlineStr">
        <is>
          <t>CCAJ-CB11/34/2023</t>
        </is>
      </c>
      <c r="B222" s="6" t="n">
        <v>44965.81399319445</v>
      </c>
      <c r="C222" s="5" t="inlineStr">
        <is>
          <t>3726 MARCELO ROCABADO ROJAS</t>
        </is>
      </c>
      <c r="D222" s="15" t="n">
        <v>45133160443</v>
      </c>
      <c r="E222" s="8" t="inlineStr">
        <is>
          <t>BISA-100070031</t>
        </is>
      </c>
      <c r="H222" s="9" t="n">
        <v>1269.77</v>
      </c>
      <c r="I222" s="5" t="inlineStr">
        <is>
          <t>DEPÓSITO BANCARIO</t>
        </is>
      </c>
      <c r="J222" s="5" t="inlineStr">
        <is>
          <t>2276 ESTEBAN MAMANI CATORCENO</t>
        </is>
      </c>
    </row>
    <row r="223">
      <c r="A223" s="5" t="inlineStr">
        <is>
          <t>CCAJ-CB11/34/2023</t>
        </is>
      </c>
      <c r="B223" s="6" t="n">
        <v>44965.81399319445</v>
      </c>
      <c r="C223" s="5" t="inlineStr">
        <is>
          <t>3726 MARCELO ROCABADO ROJAS</t>
        </is>
      </c>
      <c r="D223" s="7" t="n"/>
      <c r="E223" s="8" t="n"/>
      <c r="F223" s="9" t="n">
        <v>0.9</v>
      </c>
      <c r="I223" s="10" t="inlineStr">
        <is>
          <t>EFECTIVO</t>
        </is>
      </c>
      <c r="J223" s="5" t="inlineStr">
        <is>
          <t>2276 ESTEBAN MAMANI CATORCENO</t>
        </is>
      </c>
    </row>
    <row r="224">
      <c r="A224" s="5" t="inlineStr">
        <is>
          <t>CCAJ-CB11/34/2023</t>
        </is>
      </c>
      <c r="B224" s="6" t="n">
        <v>44965.81399319445</v>
      </c>
      <c r="C224" s="5" t="inlineStr">
        <is>
          <t>3726 MARCELO ROCABADO ROJAS</t>
        </is>
      </c>
      <c r="D224" s="7" t="n"/>
      <c r="E224" s="8" t="n"/>
      <c r="F224" s="9" t="n">
        <v>9036.9</v>
      </c>
      <c r="I224" s="10" t="inlineStr">
        <is>
          <t>EFECTIVO</t>
        </is>
      </c>
      <c r="J224" s="5" t="inlineStr">
        <is>
          <t>2281 ANGEL DONATO GONZALES CONDORI</t>
        </is>
      </c>
    </row>
    <row r="225">
      <c r="A225" s="5" t="inlineStr">
        <is>
          <t>CCAJ-CB11/34/2023</t>
        </is>
      </c>
      <c r="B225" s="6" t="n">
        <v>44965.81399319445</v>
      </c>
      <c r="C225" s="5" t="inlineStr">
        <is>
          <t>3726 MARCELO ROCABADO ROJAS</t>
        </is>
      </c>
      <c r="D225" s="7" t="n"/>
      <c r="E225" s="8" t="n"/>
      <c r="F225" s="9" t="n">
        <v>23023.6</v>
      </c>
      <c r="I225" s="10" t="inlineStr">
        <is>
          <t>EFECTIVO</t>
        </is>
      </c>
      <c r="J225" s="8" t="inlineStr">
        <is>
          <t>2287 OLVER VACA ARCHONDO</t>
        </is>
      </c>
    </row>
    <row r="226">
      <c r="A226" s="5" t="inlineStr">
        <is>
          <t>CCAJ-CB11/34/2023</t>
        </is>
      </c>
      <c r="B226" s="6" t="n">
        <v>44965.81399319445</v>
      </c>
      <c r="C226" s="5" t="inlineStr">
        <is>
          <t>3726 MARCELO ROCABADO ROJAS</t>
        </is>
      </c>
      <c r="D226" s="7" t="n"/>
      <c r="E226" s="8" t="n"/>
      <c r="F226" s="9" t="n">
        <v>33915.2</v>
      </c>
      <c r="I226" s="10" t="inlineStr">
        <is>
          <t>EFECTIVO</t>
        </is>
      </c>
      <c r="J226" s="5" t="inlineStr">
        <is>
          <t>2378 EDDY DAREN JIMENEZ ROJAS</t>
        </is>
      </c>
    </row>
    <row r="227">
      <c r="A227" s="5" t="inlineStr">
        <is>
          <t>CCAJ-CB11/34/2023</t>
        </is>
      </c>
      <c r="B227" s="6" t="n">
        <v>44965.81399319445</v>
      </c>
      <c r="C227" s="5" t="inlineStr">
        <is>
          <t>3726 MARCELO ROCABADO ROJAS</t>
        </is>
      </c>
      <c r="D227" s="7" t="n"/>
      <c r="E227" s="8" t="n"/>
      <c r="F227" s="9" t="n">
        <v>4186.8</v>
      </c>
      <c r="I227" s="10" t="inlineStr">
        <is>
          <t>EFECTIVO</t>
        </is>
      </c>
      <c r="J227" s="8" t="inlineStr">
        <is>
          <t>2383 MAURO FELIPE CARICARI</t>
        </is>
      </c>
    </row>
    <row r="228">
      <c r="A228" s="5" t="inlineStr">
        <is>
          <t>CCAJ-CB11/34/2023</t>
        </is>
      </c>
      <c r="B228" s="6" t="n">
        <v>44965.81399319445</v>
      </c>
      <c r="C228" s="5" t="inlineStr">
        <is>
          <t>3726 MARCELO ROCABADO ROJAS</t>
        </is>
      </c>
      <c r="D228" s="7" t="n"/>
      <c r="E228" s="8" t="n"/>
      <c r="F228" s="9" t="n">
        <v>20528.7</v>
      </c>
      <c r="I228" s="10" t="inlineStr">
        <is>
          <t>EFECTIVO</t>
        </is>
      </c>
      <c r="J228" s="5" t="inlineStr">
        <is>
          <t>2537 JUAN CARLOS REVOLLO RODRIGUEZ</t>
        </is>
      </c>
    </row>
    <row r="229">
      <c r="A229" s="5" t="inlineStr">
        <is>
          <t>CCAJ-CB11/34/2023</t>
        </is>
      </c>
      <c r="B229" s="6" t="n">
        <v>44965.81399319445</v>
      </c>
      <c r="C229" s="5" t="inlineStr">
        <is>
          <t>3726 MARCELO ROCABADO ROJAS</t>
        </is>
      </c>
      <c r="D229" s="7" t="n"/>
      <c r="E229" s="8" t="n"/>
      <c r="F229" s="9" t="n">
        <v>17318.7</v>
      </c>
      <c r="I229" s="10" t="inlineStr">
        <is>
          <t>EFECTIVO</t>
        </is>
      </c>
      <c r="J229" s="5" t="inlineStr">
        <is>
          <t>2539 JUAN CARLOS ANGULO ROJAS</t>
        </is>
      </c>
    </row>
    <row r="230">
      <c r="A230" s="5" t="inlineStr">
        <is>
          <t>CCAJ-CB11/34/2023</t>
        </is>
      </c>
      <c r="B230" s="6" t="n">
        <v>44965.81399319445</v>
      </c>
      <c r="C230" s="5" t="inlineStr">
        <is>
          <t>3726 MARCELO ROCABADO ROJAS</t>
        </is>
      </c>
      <c r="D230" s="7" t="n"/>
      <c r="E230" s="8" t="n"/>
      <c r="F230" s="9" t="n">
        <v>10019</v>
      </c>
      <c r="I230" s="10" t="inlineStr">
        <is>
          <t>EFECTIVO</t>
        </is>
      </c>
      <c r="J230" s="5" t="inlineStr">
        <is>
          <t>2676 RUDDY AUGUSTO BASTO ZURITA</t>
        </is>
      </c>
    </row>
    <row r="231">
      <c r="A231" s="5" t="inlineStr">
        <is>
          <t>CCAJ-CB11/34/2023</t>
        </is>
      </c>
      <c r="B231" s="6" t="n">
        <v>44965.81399319445</v>
      </c>
      <c r="C231" s="5" t="inlineStr">
        <is>
          <t>3726 MARCELO ROCABADO ROJAS</t>
        </is>
      </c>
      <c r="D231" s="7" t="n"/>
      <c r="E231" s="8" t="n"/>
      <c r="F231" s="9" t="n">
        <v>8267.799999999999</v>
      </c>
      <c r="I231" s="10" t="inlineStr">
        <is>
          <t>EFECTIVO</t>
        </is>
      </c>
      <c r="J231" s="8" t="inlineStr">
        <is>
          <t>2941 EFRAIN MAMANI CAMIÑO</t>
        </is>
      </c>
    </row>
    <row r="232">
      <c r="A232" s="5" t="inlineStr">
        <is>
          <t>CCAJ-CB11/34/2023</t>
        </is>
      </c>
      <c r="B232" s="6" t="n">
        <v>44965.81399319445</v>
      </c>
      <c r="C232" s="5" t="inlineStr">
        <is>
          <t>3726 MARCELO ROCABADO ROJAS</t>
        </is>
      </c>
      <c r="D232" s="7" t="n"/>
      <c r="E232" s="8" t="n"/>
      <c r="F232" s="9" t="n">
        <v>9699.799999999999</v>
      </c>
      <c r="I232" s="10" t="inlineStr">
        <is>
          <t>EFECTIVO</t>
        </is>
      </c>
      <c r="J232" s="5" t="inlineStr">
        <is>
          <t>2979 ROBERTO CARLOS QUINTEROS FLORES</t>
        </is>
      </c>
    </row>
    <row r="233">
      <c r="A233" s="5" t="inlineStr">
        <is>
          <t>CCAJ-CB11/34/2023</t>
        </is>
      </c>
      <c r="B233" s="6" t="n">
        <v>44965.81399319445</v>
      </c>
      <c r="C233" s="5" t="inlineStr">
        <is>
          <t>3726 MARCELO ROCABADO ROJAS</t>
        </is>
      </c>
      <c r="D233" s="7" t="n"/>
      <c r="E233" s="8" t="n"/>
      <c r="F233" s="9" t="n">
        <v>11133</v>
      </c>
      <c r="I233" s="10" t="inlineStr">
        <is>
          <t>EFECTIVO</t>
        </is>
      </c>
      <c r="J233" s="8" t="inlineStr">
        <is>
          <t>4269 JULY GONZALES - T01</t>
        </is>
      </c>
    </row>
    <row r="234">
      <c r="A234" s="5" t="inlineStr">
        <is>
          <t>CCAJ-CB11/34/2023</t>
        </is>
      </c>
      <c r="B234" s="6" t="n">
        <v>44965.81399319445</v>
      </c>
      <c r="C234" s="5" t="inlineStr">
        <is>
          <t>3726 MARCELO ROCABADO ROJAS</t>
        </is>
      </c>
      <c r="D234" s="7" t="n"/>
      <c r="E234" s="8" t="n"/>
      <c r="F234" s="9" t="n">
        <v>7595.3</v>
      </c>
      <c r="I234" s="10" t="inlineStr">
        <is>
          <t>EFECTIVO</t>
        </is>
      </c>
      <c r="J234" s="8" t="inlineStr">
        <is>
          <t>4269 JULY GONZALES - T02</t>
        </is>
      </c>
    </row>
    <row r="235">
      <c r="A235" s="5" t="inlineStr">
        <is>
          <t>CCAJ-CB11/34/2023</t>
        </is>
      </c>
      <c r="B235" s="6" t="n">
        <v>44965.81399319445</v>
      </c>
      <c r="C235" s="5" t="inlineStr">
        <is>
          <t>3726 MARCELO ROCABADO ROJAS</t>
        </is>
      </c>
      <c r="D235" s="7" t="n"/>
      <c r="E235" s="8" t="n"/>
      <c r="F235" s="9" t="n">
        <v>13447.4</v>
      </c>
      <c r="I235" s="10" t="inlineStr">
        <is>
          <t>EFECTIVO</t>
        </is>
      </c>
      <c r="J235" s="8" t="inlineStr">
        <is>
          <t>4269 JULY GONZALES - T05</t>
        </is>
      </c>
    </row>
    <row r="236">
      <c r="A236" s="5" t="inlineStr">
        <is>
          <t>CCAJ-CB11/34/2023</t>
        </is>
      </c>
      <c r="B236" s="6" t="n">
        <v>44965.81399319445</v>
      </c>
      <c r="C236" s="5" t="inlineStr">
        <is>
          <t>3726 MARCELO ROCABADO ROJAS</t>
        </is>
      </c>
      <c r="D236" s="7" t="n"/>
      <c r="E236" s="8" t="n"/>
      <c r="F236" s="9" t="n">
        <v>8863.5</v>
      </c>
      <c r="I236" s="10" t="inlineStr">
        <is>
          <t>EFECTIVO</t>
        </is>
      </c>
      <c r="J236" s="8" t="inlineStr">
        <is>
          <t>4269 JULY GONZALES - T06</t>
        </is>
      </c>
    </row>
    <row r="237">
      <c r="A237" s="5" t="inlineStr">
        <is>
          <t>CCAJ-CB11/34/2023</t>
        </is>
      </c>
      <c r="B237" s="6" t="n">
        <v>44965.81399319445</v>
      </c>
      <c r="C237" s="5" t="inlineStr">
        <is>
          <t>3726 MARCELO ROCABADO ROJAS</t>
        </is>
      </c>
      <c r="D237" s="7" t="n"/>
      <c r="E237" s="8" t="n"/>
      <c r="F237" s="9" t="n">
        <v>7526.2</v>
      </c>
      <c r="I237" s="10" t="inlineStr">
        <is>
          <t>EFECTIVO</t>
        </is>
      </c>
      <c r="J237" s="8" t="inlineStr">
        <is>
          <t>4269 JULY GONZALES - T07</t>
        </is>
      </c>
    </row>
    <row r="238">
      <c r="A238" s="5" t="inlineStr">
        <is>
          <t>CCAJ-CB11/34/2023</t>
        </is>
      </c>
      <c r="B238" s="6" t="n">
        <v>44965.81399319445</v>
      </c>
      <c r="C238" s="5" t="inlineStr">
        <is>
          <t>3726 MARCELO ROCABADO ROJAS</t>
        </is>
      </c>
      <c r="D238" s="7" t="n"/>
      <c r="E238" s="8" t="n"/>
      <c r="F238" s="9" t="n">
        <v>102823.2</v>
      </c>
      <c r="I238" s="10" t="inlineStr">
        <is>
          <t>EFECTIVO</t>
        </is>
      </c>
      <c r="J238" s="8" t="inlineStr">
        <is>
          <t>4861 BRIAN ABAD FLORES CRUZ</t>
        </is>
      </c>
    </row>
    <row r="239">
      <c r="A239" s="5" t="inlineStr">
        <is>
          <t>CCAJ-CB11/34/2023</t>
        </is>
      </c>
      <c r="B239" s="6" t="n">
        <v>44965.81399319445</v>
      </c>
      <c r="C239" s="5" t="inlineStr">
        <is>
          <t>3726 MARCELO ROCABADO ROJAS</t>
        </is>
      </c>
      <c r="D239" s="7" t="n"/>
      <c r="E239" s="8" t="n"/>
      <c r="F239" s="9" t="n">
        <v>14506.8</v>
      </c>
      <c r="I239" s="10" t="inlineStr">
        <is>
          <t>EFECTIVO</t>
        </is>
      </c>
      <c r="J239" s="5" t="inlineStr">
        <is>
          <t>4771 CHRISTIAN LEDEZMA - T08</t>
        </is>
      </c>
    </row>
    <row r="240">
      <c r="A240" s="5" t="inlineStr">
        <is>
          <t>CCAJ-CB11/34/2023</t>
        </is>
      </c>
      <c r="B240" s="6" t="n">
        <v>44965.81399319445</v>
      </c>
      <c r="C240" s="5" t="inlineStr">
        <is>
          <t>3726 MARCELO ROCABADO ROJAS</t>
        </is>
      </c>
      <c r="D240" s="7" t="n"/>
      <c r="E240" s="8" t="n"/>
      <c r="F240" s="9" t="n">
        <v>6263</v>
      </c>
      <c r="I240" s="10" t="inlineStr">
        <is>
          <t>EFECTIVO</t>
        </is>
      </c>
      <c r="J240" s="5" t="inlineStr">
        <is>
          <t>4771 CHRISTIAN LEDEZMA - T10</t>
        </is>
      </c>
    </row>
    <row r="241">
      <c r="A241" s="11" t="inlineStr">
        <is>
          <t>SAP</t>
        </is>
      </c>
      <c r="B241" s="3" t="n"/>
      <c r="C241" s="3" t="n"/>
      <c r="D241" s="17">
        <f>307459.8+696</f>
        <v/>
      </c>
      <c r="E241" s="8" t="n"/>
      <c r="F241" s="40">
        <f>SUM(F213:G240)</f>
        <v/>
      </c>
      <c r="I241" s="10" t="n"/>
      <c r="J241" s="5" t="n"/>
    </row>
    <row r="242">
      <c r="A242" s="13" t="inlineStr">
        <is>
          <t>FECHA</t>
        </is>
      </c>
      <c r="B242" s="13" t="inlineStr">
        <is>
          <t>CIERRE DE CAJA</t>
        </is>
      </c>
      <c r="C242" s="13" t="inlineStr">
        <is>
          <t>IMPORTE</t>
        </is>
      </c>
      <c r="D242" s="7" t="n"/>
      <c r="E242" s="8" t="n"/>
      <c r="F242" s="9" t="n"/>
      <c r="I242" s="10" t="n"/>
      <c r="J242" s="5" t="n"/>
    </row>
    <row r="243" ht="15.75" customHeight="1">
      <c r="A243" s="5" t="n"/>
      <c r="B243" s="6" t="n"/>
      <c r="C243" s="5" t="n"/>
      <c r="D243" s="14" t="n">
        <v>112734087</v>
      </c>
      <c r="E243" s="8" t="n"/>
      <c r="F243" s="9" t="n"/>
      <c r="I243" s="10" t="n"/>
      <c r="J243" s="5" t="n"/>
    </row>
    <row r="244" ht="15.75" customHeight="1">
      <c r="D244" s="14" t="n">
        <v>112734110</v>
      </c>
    </row>
    <row r="246">
      <c r="A246" s="1" t="inlineStr">
        <is>
          <t>Cierre Caja</t>
        </is>
      </c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</row>
    <row r="247">
      <c r="A247" s="3" t="inlineStr">
        <is>
          <t>Del 09/02/2023</t>
        </is>
      </c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</row>
    <row r="248">
      <c r="A248" s="74" t="inlineStr">
        <is>
          <t>Cierre Caja</t>
        </is>
      </c>
      <c r="B248" s="74" t="inlineStr">
        <is>
          <t>Fecha</t>
        </is>
      </c>
      <c r="C248" s="74" t="inlineStr">
        <is>
          <t>Cajero</t>
        </is>
      </c>
      <c r="D248" s="74" t="inlineStr">
        <is>
          <t>Nro Voucher</t>
        </is>
      </c>
      <c r="E248" s="74" t="inlineStr">
        <is>
          <t>Nro Cuenta</t>
        </is>
      </c>
      <c r="F248" s="74" t="inlineStr">
        <is>
          <t>Tipo Ingreso</t>
        </is>
      </c>
      <c r="G248" s="75" t="n"/>
      <c r="H248" s="76" t="n"/>
      <c r="I248" s="74" t="inlineStr">
        <is>
          <t>TIPO DE INGRESO</t>
        </is>
      </c>
      <c r="J248" s="74" t="inlineStr">
        <is>
          <t>Cobrador</t>
        </is>
      </c>
    </row>
    <row r="249">
      <c r="A249" s="77" t="n"/>
      <c r="B249" s="77" t="n"/>
      <c r="C249" s="77" t="n"/>
      <c r="D249" s="77" t="n"/>
      <c r="E249" s="77" t="n"/>
      <c r="F249" s="4" t="inlineStr">
        <is>
          <t>EFECTIVO</t>
        </is>
      </c>
      <c r="G249" s="4" t="inlineStr">
        <is>
          <t>CHEQUE</t>
        </is>
      </c>
      <c r="H249" s="4" t="inlineStr">
        <is>
          <t>TRANSFERENCIA</t>
        </is>
      </c>
      <c r="I249" s="77" t="n"/>
      <c r="J249" s="77" t="n"/>
    </row>
    <row r="250">
      <c r="A250" s="5" t="inlineStr">
        <is>
          <t>CCAJ-CB11/35/2023</t>
        </is>
      </c>
      <c r="B250" s="6" t="n">
        <v>44966.81291574074</v>
      </c>
      <c r="C250" s="5" t="inlineStr">
        <is>
          <t>3726 MARCELO ROCABADO ROJAS</t>
        </is>
      </c>
      <c r="D250" s="7" t="n"/>
      <c r="E250" s="8" t="n"/>
      <c r="G250" s="9" t="n">
        <v>2240</v>
      </c>
      <c r="I250" s="10" t="inlineStr">
        <is>
          <t>CHEQUE</t>
        </is>
      </c>
      <c r="J250" s="5" t="inlineStr">
        <is>
          <t>2378 EDDY DAREN JIMENEZ ROJAS</t>
        </is>
      </c>
    </row>
    <row r="251">
      <c r="A251" s="5" t="inlineStr">
        <is>
          <t>CCAJ-CB11/35/2023</t>
        </is>
      </c>
      <c r="B251" s="6" t="n">
        <v>44966.81291574074</v>
      </c>
      <c r="C251" s="5" t="inlineStr">
        <is>
          <t>3726 MARCELO ROCABADO ROJAS</t>
        </is>
      </c>
      <c r="D251" s="7" t="n"/>
      <c r="E251" s="8" t="n"/>
      <c r="G251" s="9" t="n">
        <v>5078.92</v>
      </c>
      <c r="I251" s="10" t="inlineStr">
        <is>
          <t>CHEQUE</t>
        </is>
      </c>
      <c r="J251" s="8" t="inlineStr">
        <is>
          <t>4861 BRIAN ABAD FLORES CRUZ</t>
        </is>
      </c>
    </row>
    <row r="252">
      <c r="A252" s="5" t="inlineStr">
        <is>
          <t>CCAJ-CB11/35/2023</t>
        </is>
      </c>
      <c r="B252" s="6" t="n">
        <v>44966.81291574074</v>
      </c>
      <c r="C252" s="5" t="inlineStr">
        <is>
          <t>3726 MARCELO ROCABADO ROJAS</t>
        </is>
      </c>
      <c r="D252" s="15" t="n">
        <v>45123290650</v>
      </c>
      <c r="E252" s="8" t="inlineStr">
        <is>
          <t>BISA-100070031</t>
        </is>
      </c>
      <c r="H252" s="9" t="n">
        <v>9600</v>
      </c>
      <c r="I252" s="5" t="inlineStr">
        <is>
          <t>DEPÓSITO BANCARIO</t>
        </is>
      </c>
      <c r="J252" s="8" t="inlineStr">
        <is>
          <t>4861 BRIAN ABAD FLORES CRUZ</t>
        </is>
      </c>
    </row>
    <row r="253">
      <c r="A253" s="5" t="inlineStr">
        <is>
          <t>CCAJ-CB11/35/2023</t>
        </is>
      </c>
      <c r="B253" s="6" t="n">
        <v>44966.81291574074</v>
      </c>
      <c r="C253" s="5" t="inlineStr">
        <is>
          <t>3726 MARCELO ROCABADO ROJAS</t>
        </is>
      </c>
      <c r="D253" s="15" t="n">
        <v>53612277911</v>
      </c>
      <c r="E253" s="8" t="inlineStr">
        <is>
          <t>BISA-100070031</t>
        </is>
      </c>
      <c r="H253" s="9" t="n">
        <v>4400</v>
      </c>
      <c r="I253" s="5" t="inlineStr">
        <is>
          <t>DEPÓSITO BANCARIO</t>
        </is>
      </c>
      <c r="J253" s="5" t="inlineStr">
        <is>
          <t>2378 EDDY DAREN JIMENEZ ROJAS</t>
        </is>
      </c>
    </row>
    <row r="254">
      <c r="A254" s="5" t="inlineStr">
        <is>
          <t>CCAJ-CB11/35/2023</t>
        </is>
      </c>
      <c r="B254" s="6" t="n">
        <v>44966.81291574074</v>
      </c>
      <c r="C254" s="5" t="inlineStr">
        <is>
          <t>3726 MARCELO ROCABADO ROJAS</t>
        </is>
      </c>
      <c r="D254" s="15" t="n">
        <v>45143528666</v>
      </c>
      <c r="E254" s="8" t="inlineStr">
        <is>
          <t>BISA-100070031</t>
        </is>
      </c>
      <c r="H254" s="9" t="n">
        <v>199.63</v>
      </c>
      <c r="I254" s="5" t="inlineStr">
        <is>
          <t>DEPÓSITO BANCARIO</t>
        </is>
      </c>
      <c r="J254" s="5" t="inlineStr">
        <is>
          <t>2276 ESTEBAN MAMANI CATORCENO</t>
        </is>
      </c>
    </row>
    <row r="255">
      <c r="A255" s="5" t="inlineStr">
        <is>
          <t>CCAJ-CB11/35/2023</t>
        </is>
      </c>
      <c r="B255" s="6" t="n">
        <v>44966.81291574074</v>
      </c>
      <c r="C255" s="5" t="inlineStr">
        <is>
          <t>3726 MARCELO ROCABADO ROJAS</t>
        </is>
      </c>
      <c r="D255" s="15" t="n">
        <v>45113311014</v>
      </c>
      <c r="E255" s="8" t="inlineStr">
        <is>
          <t>BISA-100070031</t>
        </is>
      </c>
      <c r="H255" s="9" t="n">
        <v>47</v>
      </c>
      <c r="I255" s="5" t="inlineStr">
        <is>
          <t>DEPÓSITO BANCARIO</t>
        </is>
      </c>
      <c r="J255" s="5" t="inlineStr">
        <is>
          <t>2276 ESTEBAN MAMANI CATORCENO</t>
        </is>
      </c>
    </row>
    <row r="256">
      <c r="A256" s="5" t="inlineStr">
        <is>
          <t>CCAJ-CB11/35/2023</t>
        </is>
      </c>
      <c r="B256" s="6" t="n">
        <v>44966.81291574074</v>
      </c>
      <c r="C256" s="5" t="inlineStr">
        <is>
          <t>3726 MARCELO ROCABADO ROJAS</t>
        </is>
      </c>
      <c r="D256" s="15" t="n">
        <v>45123295743</v>
      </c>
      <c r="E256" s="8" t="inlineStr">
        <is>
          <t>BISA-100070031</t>
        </is>
      </c>
      <c r="H256" s="9" t="n">
        <v>156.07</v>
      </c>
      <c r="I256" s="5" t="inlineStr">
        <is>
          <t>DEPÓSITO BANCARIO</t>
        </is>
      </c>
      <c r="J256" s="5" t="inlineStr">
        <is>
          <t>2276 ESTEBAN MAMANI CATORCENO</t>
        </is>
      </c>
    </row>
    <row r="257">
      <c r="A257" s="5" t="inlineStr">
        <is>
          <t>CCAJ-CB11/35/2023</t>
        </is>
      </c>
      <c r="B257" s="6" t="n">
        <v>44966.81291574074</v>
      </c>
      <c r="C257" s="5" t="inlineStr">
        <is>
          <t>3726 MARCELO ROCABADO ROJAS</t>
        </is>
      </c>
      <c r="D257" s="15" t="n">
        <v>45163251520</v>
      </c>
      <c r="E257" s="8" t="inlineStr">
        <is>
          <t>BISA-100070031</t>
        </is>
      </c>
      <c r="H257" s="9" t="n">
        <v>476.08</v>
      </c>
      <c r="I257" s="5" t="inlineStr">
        <is>
          <t>DEPÓSITO BANCARIO</t>
        </is>
      </c>
      <c r="J257" s="5" t="inlineStr">
        <is>
          <t>2276 ESTEBAN MAMANI CATORCENO</t>
        </is>
      </c>
    </row>
    <row r="258">
      <c r="A258" s="5" t="inlineStr">
        <is>
          <t>CCAJ-CB11/35/2023</t>
        </is>
      </c>
      <c r="B258" s="6" t="n">
        <v>44966.81291574074</v>
      </c>
      <c r="C258" s="5" t="inlineStr">
        <is>
          <t>3726 MARCELO ROCABADO ROJAS</t>
        </is>
      </c>
      <c r="D258" s="15" t="n">
        <v>45143530759</v>
      </c>
      <c r="E258" s="8" t="inlineStr">
        <is>
          <t>BISA-100070031</t>
        </is>
      </c>
      <c r="H258" s="9" t="n">
        <v>490.95</v>
      </c>
      <c r="I258" s="5" t="inlineStr">
        <is>
          <t>DEPÓSITO BANCARIO</t>
        </is>
      </c>
      <c r="J258" s="5" t="inlineStr">
        <is>
          <t>2276 ESTEBAN MAMANI CATORCENO</t>
        </is>
      </c>
    </row>
    <row r="259">
      <c r="A259" s="5" t="inlineStr">
        <is>
          <t>CCAJ-CB11/35/2023</t>
        </is>
      </c>
      <c r="B259" s="6" t="n">
        <v>44966.81291574074</v>
      </c>
      <c r="C259" s="5" t="inlineStr">
        <is>
          <t>3726 MARCELO ROCABADO ROJAS</t>
        </is>
      </c>
      <c r="D259" s="15" t="n">
        <v>45123296695</v>
      </c>
      <c r="E259" s="8" t="inlineStr">
        <is>
          <t>BISA-100070031</t>
        </is>
      </c>
      <c r="H259" s="9" t="n">
        <v>1780.8</v>
      </c>
      <c r="I259" s="5" t="inlineStr">
        <is>
          <t>DEPÓSITO BANCARIO</t>
        </is>
      </c>
      <c r="J259" s="5" t="inlineStr">
        <is>
          <t>2276 ESTEBAN MAMANI CATORCENO</t>
        </is>
      </c>
    </row>
    <row r="260">
      <c r="A260" s="5" t="inlineStr">
        <is>
          <t>CCAJ-CB11/35/2023</t>
        </is>
      </c>
      <c r="B260" s="6" t="n">
        <v>44966.81291574074</v>
      </c>
      <c r="C260" s="5" t="inlineStr">
        <is>
          <t>3726 MARCELO ROCABADO ROJAS</t>
        </is>
      </c>
      <c r="D260" s="15" t="n">
        <v>53212304578</v>
      </c>
      <c r="E260" s="8" t="inlineStr">
        <is>
          <t>BISA-100070031</t>
        </is>
      </c>
      <c r="H260" s="9" t="n">
        <v>247.51</v>
      </c>
      <c r="I260" s="5" t="inlineStr">
        <is>
          <t>DEPÓSITO BANCARIO</t>
        </is>
      </c>
      <c r="J260" s="5" t="inlineStr">
        <is>
          <t>2276 ESTEBAN MAMANI CATORCENO</t>
        </is>
      </c>
    </row>
    <row r="261">
      <c r="A261" s="5" t="inlineStr">
        <is>
          <t>CCAJ-CB11/35/2023</t>
        </is>
      </c>
      <c r="B261" s="6" t="n">
        <v>44966.81291574074</v>
      </c>
      <c r="C261" s="5" t="inlineStr">
        <is>
          <t>3726 MARCELO ROCABADO ROJAS</t>
        </is>
      </c>
      <c r="D261" s="15" t="n">
        <v>45133165145</v>
      </c>
      <c r="E261" s="8" t="inlineStr">
        <is>
          <t>BISA-100070031</t>
        </is>
      </c>
      <c r="H261" s="9" t="n">
        <v>317.07</v>
      </c>
      <c r="I261" s="5" t="inlineStr">
        <is>
          <t>DEPÓSITO BANCARIO</t>
        </is>
      </c>
      <c r="J261" s="5" t="inlineStr">
        <is>
          <t>2276 ESTEBAN MAMANI CATORCENO</t>
        </is>
      </c>
    </row>
    <row r="262">
      <c r="A262" s="5" t="inlineStr">
        <is>
          <t>CCAJ-CB11/35/2023</t>
        </is>
      </c>
      <c r="B262" s="6" t="n">
        <v>44966.81291574074</v>
      </c>
      <c r="C262" s="5" t="inlineStr">
        <is>
          <t>3726 MARCELO ROCABADO ROJAS</t>
        </is>
      </c>
      <c r="D262" s="15" t="n">
        <v>45153158607</v>
      </c>
      <c r="E262" s="8" t="inlineStr">
        <is>
          <t>BISA-100070031</t>
        </is>
      </c>
      <c r="H262" s="9" t="n">
        <v>420.1</v>
      </c>
      <c r="I262" s="5" t="inlineStr">
        <is>
          <t>DEPÓSITO BANCARIO</t>
        </is>
      </c>
      <c r="J262" s="5" t="inlineStr">
        <is>
          <t>2276 ESTEBAN MAMANI CATORCENO</t>
        </is>
      </c>
    </row>
    <row r="263">
      <c r="A263" s="5" t="inlineStr">
        <is>
          <t>CCAJ-CB11/35/2023</t>
        </is>
      </c>
      <c r="B263" s="6" t="n">
        <v>44966.81291574074</v>
      </c>
      <c r="C263" s="5" t="inlineStr">
        <is>
          <t>3726 MARCELO ROCABADO ROJAS</t>
        </is>
      </c>
      <c r="D263" s="15" t="n">
        <v>51717414080</v>
      </c>
      <c r="E263" s="8" t="inlineStr">
        <is>
          <t>BISA-100070031</t>
        </is>
      </c>
      <c r="H263" s="9" t="n">
        <v>1009.38</v>
      </c>
      <c r="I263" s="5" t="inlineStr">
        <is>
          <t>DEPÓSITO BANCARIO</t>
        </is>
      </c>
      <c r="J263" s="5" t="inlineStr">
        <is>
          <t>2276 ESTEBAN MAMANI CATORCENO</t>
        </is>
      </c>
    </row>
    <row r="264">
      <c r="A264" s="5" t="inlineStr">
        <is>
          <t>CCAJ-CB11/35/202</t>
        </is>
      </c>
      <c r="B264" s="6" t="n">
        <v>44966.81291574074</v>
      </c>
      <c r="C264" s="5" t="inlineStr">
        <is>
          <t>3726 MARCELO ROCABADO ROJAS</t>
        </is>
      </c>
      <c r="D264" s="7" t="n"/>
      <c r="E264" s="8" t="n"/>
      <c r="F264" s="9" t="n">
        <v>14611.8</v>
      </c>
      <c r="I264" s="10" t="inlineStr">
        <is>
          <t>EFECTIVO</t>
        </is>
      </c>
      <c r="J264" s="5" t="inlineStr">
        <is>
          <t>2676 RUDDY AUGUSTO BASTO ZURITA</t>
        </is>
      </c>
    </row>
    <row r="265">
      <c r="A265" s="5" t="inlineStr">
        <is>
          <t>CCAJ-CB11/35/2023</t>
        </is>
      </c>
      <c r="B265" s="6" t="n">
        <v>44966.81291574074</v>
      </c>
      <c r="C265" s="5" t="inlineStr">
        <is>
          <t>3726 MARCELO ROCABADO ROJAS</t>
        </is>
      </c>
      <c r="D265" s="7" t="n"/>
      <c r="E265" s="8" t="n"/>
      <c r="F265" s="9" t="n">
        <v>26</v>
      </c>
      <c r="I265" s="10" t="inlineStr">
        <is>
          <t>EFECTIVO</t>
        </is>
      </c>
      <c r="J265" s="5" t="inlineStr">
        <is>
          <t>2276 ESTEBAN MAMANI CATORCENO</t>
        </is>
      </c>
    </row>
    <row r="266">
      <c r="A266" s="5" t="inlineStr">
        <is>
          <t>CCAJ-CB11/35/2023</t>
        </is>
      </c>
      <c r="B266" s="6" t="n">
        <v>44966.81291574074</v>
      </c>
      <c r="C266" s="5" t="inlineStr">
        <is>
          <t>3726 MARCELO ROCABADO ROJAS</t>
        </is>
      </c>
      <c r="D266" s="7" t="n"/>
      <c r="E266" s="8" t="n"/>
      <c r="F266" s="9" t="n">
        <v>11006</v>
      </c>
      <c r="I266" s="10" t="inlineStr">
        <is>
          <t>EFECTIVO</t>
        </is>
      </c>
      <c r="J266" s="5" t="inlineStr">
        <is>
          <t>2281 ANGEL DONATO GONZALES CONDORI</t>
        </is>
      </c>
    </row>
    <row r="267">
      <c r="A267" s="5" t="inlineStr">
        <is>
          <t>CCAJ-CB11/35/2023</t>
        </is>
      </c>
      <c r="B267" s="6" t="n">
        <v>44966.81291574074</v>
      </c>
      <c r="C267" s="5" t="inlineStr">
        <is>
          <t>3726 MARCELO ROCABADO ROJAS</t>
        </is>
      </c>
      <c r="D267" s="7" t="n"/>
      <c r="E267" s="8" t="n"/>
      <c r="F267" s="9" t="n">
        <v>11922.8</v>
      </c>
      <c r="I267" s="10" t="inlineStr">
        <is>
          <t>EFECTIVO</t>
        </is>
      </c>
      <c r="J267" s="5" t="inlineStr">
        <is>
          <t>2286 JOSE MARCELO NOGALES SUAREZ</t>
        </is>
      </c>
    </row>
    <row r="268">
      <c r="A268" s="5" t="inlineStr">
        <is>
          <t>CCAJ-CB11/35/2023</t>
        </is>
      </c>
      <c r="B268" s="6" t="n">
        <v>44966.81291574074</v>
      </c>
      <c r="C268" s="5" t="inlineStr">
        <is>
          <t>3726 MARCELO ROCABADO ROJAS</t>
        </is>
      </c>
      <c r="D268" s="7" t="n"/>
      <c r="E268" s="8" t="n"/>
      <c r="F268" s="9" t="n">
        <v>35566</v>
      </c>
      <c r="I268" s="10" t="inlineStr">
        <is>
          <t>EFECTIVO</t>
        </is>
      </c>
      <c r="J268" s="5" t="inlineStr">
        <is>
          <t>2378 EDDY DAREN JIMENEZ ROJAS</t>
        </is>
      </c>
    </row>
    <row r="269">
      <c r="A269" s="5" t="inlineStr">
        <is>
          <t>CCAJ-CB11/35/2023</t>
        </is>
      </c>
      <c r="B269" s="6" t="n">
        <v>44966.81291574074</v>
      </c>
      <c r="C269" s="5" t="inlineStr">
        <is>
          <t>3726 MARCELO ROCABADO ROJAS</t>
        </is>
      </c>
      <c r="D269" s="7" t="n"/>
      <c r="E269" s="8" t="n"/>
      <c r="F269" s="9" t="n">
        <v>8815.799999999999</v>
      </c>
      <c r="I269" s="10" t="inlineStr">
        <is>
          <t>EFECTIVO</t>
        </is>
      </c>
      <c r="J269" s="8" t="inlineStr">
        <is>
          <t>2383 MAURO FELIPE CARICARI</t>
        </is>
      </c>
    </row>
    <row r="270">
      <c r="A270" s="5" t="inlineStr">
        <is>
          <t>CCAJ-CB11/35/2023</t>
        </is>
      </c>
      <c r="B270" s="6" t="n">
        <v>44966.81291574074</v>
      </c>
      <c r="C270" s="5" t="inlineStr">
        <is>
          <t>3726 MARCELO ROCABADO ROJAS</t>
        </is>
      </c>
      <c r="D270" s="7" t="n"/>
      <c r="E270" s="8" t="n"/>
      <c r="F270" s="9" t="n">
        <v>19632</v>
      </c>
      <c r="I270" s="10" t="inlineStr">
        <is>
          <t>EFECTIVO</t>
        </is>
      </c>
      <c r="J270" s="5" t="inlineStr">
        <is>
          <t>2537 JUAN CARLOS REVOLLO RODRIGUEZ</t>
        </is>
      </c>
    </row>
    <row r="271">
      <c r="A271" s="5" t="inlineStr">
        <is>
          <t>CCAJ-CB11/35/2023</t>
        </is>
      </c>
      <c r="B271" s="6" t="n">
        <v>44966.81291574074</v>
      </c>
      <c r="C271" s="5" t="inlineStr">
        <is>
          <t>3726 MARCELO ROCABADO ROJAS</t>
        </is>
      </c>
      <c r="D271" s="7" t="n"/>
      <c r="E271" s="8" t="n"/>
      <c r="F271" s="9" t="n">
        <v>10773.2</v>
      </c>
      <c r="I271" s="10" t="inlineStr">
        <is>
          <t>EFECTIVO</t>
        </is>
      </c>
      <c r="J271" s="5" t="inlineStr">
        <is>
          <t>2539 JUAN CARLOS ANGULO ROJAS</t>
        </is>
      </c>
    </row>
    <row r="272">
      <c r="A272" s="5" t="inlineStr">
        <is>
          <t>CCAJ-CB11/35/2023</t>
        </is>
      </c>
      <c r="B272" s="6" t="n">
        <v>44966.81291574074</v>
      </c>
      <c r="C272" s="5" t="inlineStr">
        <is>
          <t>3726 MARCELO ROCABADO ROJAS</t>
        </is>
      </c>
      <c r="D272" s="7" t="n"/>
      <c r="E272" s="8" t="n"/>
      <c r="F272" s="9" t="n">
        <v>17122.3</v>
      </c>
      <c r="I272" s="10" t="inlineStr">
        <is>
          <t>EFECTIVO</t>
        </is>
      </c>
      <c r="J272" s="8" t="inlineStr">
        <is>
          <t>2941 EFRAIN MAMANI CAMIÑO</t>
        </is>
      </c>
    </row>
    <row r="273">
      <c r="A273" s="5" t="inlineStr">
        <is>
          <t>CCAJ-CB11/35/2023</t>
        </is>
      </c>
      <c r="B273" s="6" t="n">
        <v>44966.81291574074</v>
      </c>
      <c r="C273" s="5" t="inlineStr">
        <is>
          <t>3726 MARCELO ROCABADO ROJAS</t>
        </is>
      </c>
      <c r="D273" s="7" t="n"/>
      <c r="E273" s="8" t="n"/>
      <c r="F273" s="9" t="n">
        <v>7365.1</v>
      </c>
      <c r="I273" s="10" t="inlineStr">
        <is>
          <t>EFECTIVO</t>
        </is>
      </c>
      <c r="J273" s="5" t="inlineStr">
        <is>
          <t>3791 LIMBERT SALAZAR MALDONADO</t>
        </is>
      </c>
    </row>
    <row r="274">
      <c r="A274" s="5" t="inlineStr">
        <is>
          <t>CCAJ-CB11/35/2023</t>
        </is>
      </c>
      <c r="B274" s="6" t="n">
        <v>44966.81291574074</v>
      </c>
      <c r="C274" s="5" t="inlineStr">
        <is>
          <t>3726 MARCELO ROCABADO ROJAS</t>
        </is>
      </c>
      <c r="D274" s="7" t="n"/>
      <c r="E274" s="8" t="n"/>
      <c r="F274" s="9" t="n">
        <v>8934.299999999999</v>
      </c>
      <c r="I274" s="10" t="inlineStr">
        <is>
          <t>EFECTIVO</t>
        </is>
      </c>
      <c r="J274" s="8" t="inlineStr">
        <is>
          <t>4269 JULY GONZALES - T01</t>
        </is>
      </c>
    </row>
    <row r="275">
      <c r="A275" s="5" t="inlineStr">
        <is>
          <t>CCAJ-CB11/35/2023</t>
        </is>
      </c>
      <c r="B275" s="6" t="n">
        <v>44966.81291574074</v>
      </c>
      <c r="C275" s="5" t="inlineStr">
        <is>
          <t>3726 MARCELO ROCABADO ROJAS</t>
        </is>
      </c>
      <c r="D275" s="7" t="n"/>
      <c r="E275" s="8" t="n"/>
      <c r="F275" s="9" t="n">
        <v>9928.4</v>
      </c>
      <c r="I275" s="10" t="inlineStr">
        <is>
          <t>EFECTIVO</t>
        </is>
      </c>
      <c r="J275" s="8" t="inlineStr">
        <is>
          <t>4269 JULY GONZALES - T02</t>
        </is>
      </c>
    </row>
    <row r="276">
      <c r="A276" s="5" t="inlineStr">
        <is>
          <t>CCAJ-CB11/35/2023</t>
        </is>
      </c>
      <c r="B276" s="6" t="n">
        <v>44966.81291574074</v>
      </c>
      <c r="C276" s="5" t="inlineStr">
        <is>
          <t>3726 MARCELO ROCABADO ROJAS</t>
        </is>
      </c>
      <c r="D276" s="7" t="n"/>
      <c r="E276" s="8" t="n"/>
      <c r="F276" s="9" t="n">
        <v>16119.3</v>
      </c>
      <c r="I276" s="10" t="inlineStr">
        <is>
          <t>EFECTIVO</t>
        </is>
      </c>
      <c r="J276" s="8" t="inlineStr">
        <is>
          <t>4269 JULY GONZALES - T04</t>
        </is>
      </c>
    </row>
    <row r="277">
      <c r="A277" s="5" t="inlineStr">
        <is>
          <t>CCAJ-CB11/35/2023</t>
        </is>
      </c>
      <c r="B277" s="6" t="n">
        <v>44966.81291574074</v>
      </c>
      <c r="C277" s="5" t="inlineStr">
        <is>
          <t>3726 MARCELO ROCABADO ROJAS</t>
        </is>
      </c>
      <c r="D277" s="7" t="n"/>
      <c r="E277" s="8" t="n"/>
      <c r="F277" s="9" t="n">
        <v>16422</v>
      </c>
      <c r="I277" s="10" t="inlineStr">
        <is>
          <t>EFECTIVO</t>
        </is>
      </c>
      <c r="J277" s="8" t="inlineStr">
        <is>
          <t>4269 JULY GONZALES - T05</t>
        </is>
      </c>
    </row>
    <row r="278">
      <c r="A278" s="5" t="inlineStr">
        <is>
          <t>CCAJ-CB11/35/2023</t>
        </is>
      </c>
      <c r="B278" s="6" t="n">
        <v>44966.81291574074</v>
      </c>
      <c r="C278" s="5" t="inlineStr">
        <is>
          <t>3726 MARCELO ROCABADO ROJAS</t>
        </is>
      </c>
      <c r="D278" s="7" t="n"/>
      <c r="E278" s="8" t="n"/>
      <c r="F278" s="9" t="n">
        <v>10924.6</v>
      </c>
      <c r="I278" s="10" t="inlineStr">
        <is>
          <t>EFECTIVO</t>
        </is>
      </c>
      <c r="J278" s="8" t="inlineStr">
        <is>
          <t>4269 JULY GONZALES - T06</t>
        </is>
      </c>
    </row>
    <row r="279">
      <c r="A279" s="5" t="inlineStr">
        <is>
          <t>CCAJ-CB11/35/2023</t>
        </is>
      </c>
      <c r="B279" s="6" t="n">
        <v>44966.81291574074</v>
      </c>
      <c r="C279" s="5" t="inlineStr">
        <is>
          <t>3726 MARCELO ROCABADO ROJAS</t>
        </is>
      </c>
      <c r="D279" s="7" t="n"/>
      <c r="E279" s="8" t="n"/>
      <c r="F279" s="9" t="n">
        <v>6311.7</v>
      </c>
      <c r="I279" s="10" t="inlineStr">
        <is>
          <t>EFECTIVO</t>
        </is>
      </c>
      <c r="J279" s="8" t="inlineStr">
        <is>
          <t>4269 JULY GONZALES - T07</t>
        </is>
      </c>
    </row>
    <row r="280">
      <c r="A280" s="5" t="inlineStr">
        <is>
          <t>CCAJ-CB11/35/2023</t>
        </is>
      </c>
      <c r="B280" s="6" t="n">
        <v>44966.81291574074</v>
      </c>
      <c r="C280" s="5" t="inlineStr">
        <is>
          <t>3726 MARCELO ROCABADO ROJAS</t>
        </is>
      </c>
      <c r="D280" s="7" t="n"/>
      <c r="E280" s="8" t="n"/>
      <c r="F280" s="9" t="n">
        <v>77734.60000000001</v>
      </c>
      <c r="I280" s="10" t="inlineStr">
        <is>
          <t>EFECTIVO</t>
        </is>
      </c>
      <c r="J280" s="8" t="inlineStr">
        <is>
          <t>4861 BRIAN ABAD FLORES CRUZ</t>
        </is>
      </c>
    </row>
    <row r="281">
      <c r="A281" s="5" t="inlineStr">
        <is>
          <t>CCAJ-CB11/35/2023</t>
        </is>
      </c>
      <c r="B281" s="6" t="n">
        <v>44966.81291574074</v>
      </c>
      <c r="C281" s="5" t="inlineStr">
        <is>
          <t>3726 MARCELO ROCABADO ROJAS</t>
        </is>
      </c>
      <c r="D281" s="7" t="n"/>
      <c r="E281" s="8" t="n"/>
      <c r="F281" s="9" t="n">
        <v>7877.7</v>
      </c>
      <c r="I281" s="10" t="inlineStr">
        <is>
          <t>EFECTIVO</t>
        </is>
      </c>
      <c r="J281" s="5" t="inlineStr">
        <is>
          <t>4771 CHRISTIAN LEDEZMA - T09</t>
        </is>
      </c>
    </row>
    <row r="282">
      <c r="A282" s="5" t="inlineStr">
        <is>
          <t>CCAJ-CB11/35/2023</t>
        </is>
      </c>
      <c r="B282" s="6" t="n">
        <v>44966.81291574074</v>
      </c>
      <c r="C282" s="5" t="inlineStr">
        <is>
          <t>3726 MARCELO ROCABADO ROJAS</t>
        </is>
      </c>
      <c r="D282" s="7" t="n"/>
      <c r="E282" s="8" t="n"/>
      <c r="F282" s="9" t="n">
        <v>6404.8</v>
      </c>
      <c r="I282" s="10" t="inlineStr">
        <is>
          <t>EFECTIVO</t>
        </is>
      </c>
      <c r="J282" s="5" t="inlineStr">
        <is>
          <t>4771 CHRISTIAN LEDEZMA - T10</t>
        </is>
      </c>
    </row>
    <row r="283">
      <c r="A283" s="5" t="inlineStr">
        <is>
          <t>CCAJ-CB11/35/2023</t>
        </is>
      </c>
      <c r="B283" s="6" t="n">
        <v>44966.81291574074</v>
      </c>
      <c r="C283" s="5" t="inlineStr">
        <is>
          <t>3726 MARCELO ROCABADO ROJAS</t>
        </is>
      </c>
      <c r="D283" s="7" t="n"/>
      <c r="E283" s="8" t="n"/>
      <c r="F283" s="9" t="n">
        <v>78786.10000000001</v>
      </c>
      <c r="I283" s="10" t="inlineStr">
        <is>
          <t>EFECTIVO</t>
        </is>
      </c>
      <c r="J283" s="5" t="inlineStr">
        <is>
          <t>4771 CHRISTIAN LEDEZMA - T12</t>
        </is>
      </c>
    </row>
    <row r="284">
      <c r="A284" s="11" t="inlineStr">
        <is>
          <t>SAP</t>
        </is>
      </c>
      <c r="B284" s="3" t="n"/>
      <c r="C284" s="3" t="n"/>
      <c r="D284" s="17">
        <f>361679.42+21924</f>
        <v/>
      </c>
      <c r="E284" s="8" t="n"/>
      <c r="F284" s="33">
        <f>SUM(F250:G283)</f>
        <v/>
      </c>
      <c r="G284" s="9" t="n"/>
      <c r="I284" s="10" t="n"/>
      <c r="J284" s="8" t="n"/>
    </row>
    <row r="285">
      <c r="A285" s="13" t="inlineStr">
        <is>
          <t>FECHA</t>
        </is>
      </c>
      <c r="B285" s="13" t="inlineStr">
        <is>
          <t>CIERRE DE CAJA</t>
        </is>
      </c>
      <c r="C285" s="13" t="inlineStr">
        <is>
          <t>IMPORTE</t>
        </is>
      </c>
      <c r="D285" s="7" t="n"/>
      <c r="E285" s="8" t="n"/>
      <c r="G285" s="9" t="n"/>
      <c r="I285" s="10" t="n"/>
      <c r="J285" s="8" t="n"/>
    </row>
    <row r="286" ht="15.75" customHeight="1">
      <c r="D286" s="14" t="n">
        <v>112736378</v>
      </c>
    </row>
    <row r="287" ht="15.75" customHeight="1">
      <c r="D287" s="14" t="n">
        <v>112736420</v>
      </c>
    </row>
    <row r="289">
      <c r="A289" s="1" t="inlineStr">
        <is>
          <t>Cierre Caja</t>
        </is>
      </c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</row>
    <row r="290">
      <c r="A290" s="3" t="inlineStr">
        <is>
          <t>Del 10/02/2023</t>
        </is>
      </c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</row>
    <row r="291">
      <c r="A291" s="74" t="inlineStr">
        <is>
          <t>Cierre Caja</t>
        </is>
      </c>
      <c r="B291" s="74" t="inlineStr">
        <is>
          <t>Fecha</t>
        </is>
      </c>
      <c r="C291" s="74" t="inlineStr">
        <is>
          <t>Cajero</t>
        </is>
      </c>
      <c r="D291" s="74" t="inlineStr">
        <is>
          <t>Nro Voucher</t>
        </is>
      </c>
      <c r="E291" s="74" t="inlineStr">
        <is>
          <t>Nro Cuenta</t>
        </is>
      </c>
      <c r="F291" s="74" t="inlineStr">
        <is>
          <t>Tipo Ingreso</t>
        </is>
      </c>
      <c r="G291" s="75" t="n"/>
      <c r="H291" s="76" t="n"/>
      <c r="I291" s="74" t="inlineStr">
        <is>
          <t>TIPO DE INGRESO</t>
        </is>
      </c>
      <c r="J291" s="74" t="inlineStr">
        <is>
          <t>Cobrador</t>
        </is>
      </c>
    </row>
    <row r="292">
      <c r="A292" s="77" t="n"/>
      <c r="B292" s="77" t="n"/>
      <c r="C292" s="77" t="n"/>
      <c r="D292" s="77" t="n"/>
      <c r="E292" s="77" t="n"/>
      <c r="F292" s="4" t="inlineStr">
        <is>
          <t>EFECTIVO</t>
        </is>
      </c>
      <c r="G292" s="4" t="inlineStr">
        <is>
          <t>CHEQUE</t>
        </is>
      </c>
      <c r="H292" s="4" t="inlineStr">
        <is>
          <t>TRANSFERENCIA</t>
        </is>
      </c>
      <c r="I292" s="77" t="n"/>
      <c r="J292" s="77" t="n"/>
    </row>
    <row r="293">
      <c r="A293" s="5" t="inlineStr">
        <is>
          <t>CCAJ-CB11/36/2023</t>
        </is>
      </c>
      <c r="B293" s="6" t="n">
        <v>44967.86927335648</v>
      </c>
      <c r="C293" s="5" t="inlineStr">
        <is>
          <t>3726 MARCELO ROCABADO ROJAS</t>
        </is>
      </c>
      <c r="D293" s="7" t="n"/>
      <c r="E293" s="8" t="n"/>
      <c r="G293" s="9" t="n">
        <v>1542</v>
      </c>
      <c r="I293" s="10" t="inlineStr">
        <is>
          <t>CHEQUE</t>
        </is>
      </c>
      <c r="J293" s="5" t="inlineStr">
        <is>
          <t>2378 EDDY DAREN JIMENEZ ROJAS</t>
        </is>
      </c>
    </row>
    <row r="294">
      <c r="A294" s="5" t="inlineStr">
        <is>
          <t>CCAJ-CB11/36/2023</t>
        </is>
      </c>
      <c r="B294" s="6" t="n">
        <v>44967.86927335648</v>
      </c>
      <c r="C294" s="5" t="inlineStr">
        <is>
          <t>3726 MARCELO ROCABADO ROJAS</t>
        </is>
      </c>
      <c r="D294" s="15" t="n">
        <v>45143529911</v>
      </c>
      <c r="E294" s="8" t="inlineStr">
        <is>
          <t>BISA-100070031</t>
        </is>
      </c>
      <c r="H294" s="9" t="n">
        <v>5569.6</v>
      </c>
      <c r="I294" s="5" t="inlineStr">
        <is>
          <t>DEPÓSITO BANCARIO</t>
        </is>
      </c>
      <c r="J294" s="5" t="inlineStr">
        <is>
          <t>2378 EDDY DAREN JIMENEZ ROJAS</t>
        </is>
      </c>
    </row>
    <row r="295">
      <c r="A295" s="5" t="inlineStr">
        <is>
          <t>CCAJ-CB11/36/2023</t>
        </is>
      </c>
      <c r="B295" s="6" t="n">
        <v>44967.86927335648</v>
      </c>
      <c r="C295" s="5" t="inlineStr">
        <is>
          <t>3726 MARCELO ROCABADO ROJAS</t>
        </is>
      </c>
      <c r="D295" s="15" t="n">
        <v>45123300365</v>
      </c>
      <c r="E295" s="8" t="inlineStr">
        <is>
          <t>BISA-100070031</t>
        </is>
      </c>
      <c r="H295" s="9" t="n">
        <v>31568.4</v>
      </c>
      <c r="I295" s="5" t="inlineStr">
        <is>
          <t>DEPÓSITO BANCARIO</t>
        </is>
      </c>
      <c r="J295" s="5" t="inlineStr">
        <is>
          <t>2378 EDDY DAREN JIMENEZ ROJAS</t>
        </is>
      </c>
    </row>
    <row r="296">
      <c r="A296" s="5" t="inlineStr">
        <is>
          <t>CCAJ-CB11/36/2023</t>
        </is>
      </c>
      <c r="B296" s="6" t="n">
        <v>44967.86927335648</v>
      </c>
      <c r="C296" s="5" t="inlineStr">
        <is>
          <t>3726 MARCELO ROCABADO ROJAS</t>
        </is>
      </c>
      <c r="D296" s="15" t="n">
        <v>45143529332</v>
      </c>
      <c r="E296" s="8" t="inlineStr">
        <is>
          <t>BISA-100070031</t>
        </is>
      </c>
      <c r="H296" s="9" t="n">
        <v>595.84</v>
      </c>
      <c r="I296" s="5" t="inlineStr">
        <is>
          <t>DEPÓSITO BANCARIO</t>
        </is>
      </c>
      <c r="J296" s="5" t="inlineStr">
        <is>
          <t>2276 ESTEBAN MAMANI CATORCENO</t>
        </is>
      </c>
    </row>
    <row r="297">
      <c r="A297" s="5" t="inlineStr">
        <is>
          <t>CCAJ-CB11/36/2023</t>
        </is>
      </c>
      <c r="B297" s="6" t="n">
        <v>44967.86927335648</v>
      </c>
      <c r="C297" s="5" t="inlineStr">
        <is>
          <t>3726 MARCELO ROCABADO ROJAS</t>
        </is>
      </c>
      <c r="D297" s="15" t="n">
        <v>45123294834</v>
      </c>
      <c r="E297" s="8" t="inlineStr">
        <is>
          <t>BISA-100070031</t>
        </is>
      </c>
      <c r="H297" s="9" t="n">
        <v>52</v>
      </c>
      <c r="I297" s="5" t="inlineStr">
        <is>
          <t>DEPÓSITO BANCARIO</t>
        </is>
      </c>
      <c r="J297" s="5" t="inlineStr">
        <is>
          <t>2276 ESTEBAN MAMANI CATORCENO</t>
        </is>
      </c>
    </row>
    <row r="298">
      <c r="A298" s="5" t="inlineStr">
        <is>
          <t>CCAJ-CB11/36/2023</t>
        </is>
      </c>
      <c r="B298" s="6" t="n">
        <v>44967.86927335648</v>
      </c>
      <c r="C298" s="5" t="inlineStr">
        <is>
          <t>3726 MARCELO ROCABADO ROJAS</t>
        </is>
      </c>
      <c r="D298" s="15" t="n">
        <v>45113317983</v>
      </c>
      <c r="E298" s="8" t="inlineStr">
        <is>
          <t>BISA-100070031</t>
        </is>
      </c>
      <c r="H298" s="9" t="n">
        <v>1500</v>
      </c>
      <c r="I298" s="5" t="inlineStr">
        <is>
          <t>DEPÓSITO BANCARIO</t>
        </is>
      </c>
      <c r="J298" s="8" t="inlineStr">
        <is>
          <t>4861 BRIAN ABAD FLORES CRUZ</t>
        </is>
      </c>
    </row>
    <row r="299">
      <c r="A299" s="5" t="inlineStr">
        <is>
          <t>CCAJ-CB11/36/2023</t>
        </is>
      </c>
      <c r="B299" s="6" t="n">
        <v>44967.86927335648</v>
      </c>
      <c r="C299" s="5" t="inlineStr">
        <is>
          <t>3726 MARCELO ROCABADO ROJAS</t>
        </is>
      </c>
      <c r="D299" s="15" t="n">
        <v>45163252820</v>
      </c>
      <c r="E299" s="8" t="inlineStr">
        <is>
          <t>BISA-100070031</t>
        </is>
      </c>
      <c r="H299" s="9" t="n">
        <v>1675</v>
      </c>
      <c r="I299" s="5" t="inlineStr">
        <is>
          <t>DEPÓSITO BANCARIO</t>
        </is>
      </c>
      <c r="J299" s="5" t="inlineStr">
        <is>
          <t>2276 ESTEBAN MAMANI CATORCENO</t>
        </is>
      </c>
    </row>
    <row r="300">
      <c r="A300" s="5" t="inlineStr">
        <is>
          <t>CCAJ-CB11/36/2023</t>
        </is>
      </c>
      <c r="B300" s="6" t="n">
        <v>44967.86927335648</v>
      </c>
      <c r="C300" s="5" t="inlineStr">
        <is>
          <t>3726 MARCELO ROCABADO ROJAS</t>
        </is>
      </c>
      <c r="D300" s="15" t="n">
        <v>45133169197</v>
      </c>
      <c r="E300" s="8" t="inlineStr">
        <is>
          <t>BISA-100070031</t>
        </is>
      </c>
      <c r="H300" s="9" t="n">
        <v>505</v>
      </c>
      <c r="I300" s="5" t="inlineStr">
        <is>
          <t>DEPÓSITO BANCARIO</t>
        </is>
      </c>
      <c r="J300" s="5" t="inlineStr">
        <is>
          <t>2276 ESTEBAN MAMANI CATORCENO</t>
        </is>
      </c>
    </row>
    <row r="301">
      <c r="A301" s="5" t="inlineStr">
        <is>
          <t>CCAJ-CB11/36/2023</t>
        </is>
      </c>
      <c r="B301" s="6" t="n">
        <v>44967.86927335648</v>
      </c>
      <c r="C301" s="5" t="inlineStr">
        <is>
          <t>3726 MARCELO ROCABADO ROJAS</t>
        </is>
      </c>
      <c r="D301" s="15" t="n">
        <v>233212862941</v>
      </c>
      <c r="E301" s="8" t="inlineStr">
        <is>
          <t>BISA-100070031</t>
        </is>
      </c>
      <c r="H301" s="9" t="n">
        <v>4284.39</v>
      </c>
      <c r="I301" s="5" t="inlineStr">
        <is>
          <t>DEPÓSITO BANCARIO</t>
        </is>
      </c>
      <c r="J301" s="5" t="inlineStr">
        <is>
          <t>2378 EDDY DAREN JIMENEZ ROJAS</t>
        </is>
      </c>
    </row>
    <row r="302">
      <c r="A302" s="5" t="inlineStr">
        <is>
          <t>CCAJ-CB11/36/2023</t>
        </is>
      </c>
      <c r="B302" s="6" t="n">
        <v>44967.86927335648</v>
      </c>
      <c r="C302" s="5" t="inlineStr">
        <is>
          <t>3726 MARCELO ROCABADO ROJAS</t>
        </is>
      </c>
      <c r="D302" s="15" t="n">
        <v>45173228954</v>
      </c>
      <c r="E302" s="8" t="inlineStr">
        <is>
          <t>BISA-100070031</t>
        </is>
      </c>
      <c r="H302" s="9" t="n">
        <v>92.04000000000001</v>
      </c>
      <c r="I302" s="5" t="inlineStr">
        <is>
          <t>DEPÓSITO BANCARIO</t>
        </is>
      </c>
      <c r="J302" s="5" t="inlineStr">
        <is>
          <t>2276 ESTEBAN MAMANI CATORCENO</t>
        </is>
      </c>
    </row>
    <row r="303">
      <c r="A303" s="5" t="inlineStr">
        <is>
          <t>CCAJ-CB11/36/2023</t>
        </is>
      </c>
      <c r="B303" s="6" t="n">
        <v>44967.86927335648</v>
      </c>
      <c r="C303" s="5" t="inlineStr">
        <is>
          <t>3726 MARCELO ROCABADO ROJAS</t>
        </is>
      </c>
      <c r="D303" s="15" t="n">
        <v>45163257179</v>
      </c>
      <c r="E303" s="8" t="inlineStr">
        <is>
          <t>BISA-100070031</t>
        </is>
      </c>
      <c r="H303" s="9" t="n">
        <v>207.55</v>
      </c>
      <c r="I303" s="5" t="inlineStr">
        <is>
          <t>DEPÓSITO BANCARIO</t>
        </is>
      </c>
      <c r="J303" s="5" t="inlineStr">
        <is>
          <t>2276 ESTEBAN MAMANI CATORCENO</t>
        </is>
      </c>
    </row>
    <row r="304">
      <c r="A304" s="5" t="inlineStr">
        <is>
          <t>CCAJ-CB11/36/2023</t>
        </is>
      </c>
      <c r="B304" s="6" t="n">
        <v>44967.86927335648</v>
      </c>
      <c r="C304" s="5" t="inlineStr">
        <is>
          <t>3726 MARCELO ROCABADO ROJAS</t>
        </is>
      </c>
      <c r="D304" s="15" t="n">
        <v>233212862942</v>
      </c>
      <c r="E304" s="8" t="inlineStr">
        <is>
          <t>BISA-100070031</t>
        </is>
      </c>
      <c r="H304" s="9" t="n">
        <v>965.61</v>
      </c>
      <c r="I304" s="5" t="inlineStr">
        <is>
          <t>DEPÓSITO BANCARIO</t>
        </is>
      </c>
      <c r="J304" s="5" t="inlineStr">
        <is>
          <t>2378 EDDY DAREN JIMENEZ ROJAS</t>
        </is>
      </c>
    </row>
    <row r="305">
      <c r="A305" s="5" t="inlineStr">
        <is>
          <t>CCAJ-CB11/36/2023</t>
        </is>
      </c>
      <c r="B305" s="6" t="n">
        <v>44967.86927335648</v>
      </c>
      <c r="C305" s="5" t="inlineStr">
        <is>
          <t>3726 MARCELO ROCABADO ROJAS</t>
        </is>
      </c>
      <c r="D305" s="15" t="n">
        <v>23321286295</v>
      </c>
      <c r="E305" s="8" t="inlineStr">
        <is>
          <t>BISA-100070031</t>
        </is>
      </c>
      <c r="H305" s="9" t="n">
        <v>650</v>
      </c>
      <c r="I305" s="5" t="inlineStr">
        <is>
          <t>DEPÓSITO BANCARIO</t>
        </is>
      </c>
      <c r="J305" s="5" t="inlineStr">
        <is>
          <t>2378 EDDY DAREN JIMENEZ ROJAS</t>
        </is>
      </c>
    </row>
    <row r="306">
      <c r="A306" s="5" t="inlineStr">
        <is>
          <t>CCAJ-CB11/36/2023</t>
        </is>
      </c>
      <c r="B306" s="6" t="n">
        <v>44967.86927335648</v>
      </c>
      <c r="C306" s="5" t="inlineStr">
        <is>
          <t>3726 MARCELO ROCABADO ROJAS</t>
        </is>
      </c>
      <c r="D306" s="15" t="n">
        <v>53712286747</v>
      </c>
      <c r="E306" s="8" t="inlineStr">
        <is>
          <t>BISA-100070031</t>
        </is>
      </c>
      <c r="H306" s="9" t="n">
        <v>430.28</v>
      </c>
      <c r="I306" s="5" t="inlineStr">
        <is>
          <t>DEPÓSITO BANCARIO</t>
        </is>
      </c>
      <c r="J306" s="5" t="inlineStr">
        <is>
          <t>2276 ESTEBAN MAMANI CATORCENO</t>
        </is>
      </c>
    </row>
    <row r="307">
      <c r="A307" s="5" t="inlineStr">
        <is>
          <t>CCAJ-CB11/36/2023</t>
        </is>
      </c>
      <c r="B307" s="6" t="n">
        <v>44967.86927335648</v>
      </c>
      <c r="C307" s="5" t="inlineStr">
        <is>
          <t>3726 MARCELO ROCABADO ROJAS</t>
        </is>
      </c>
      <c r="D307" s="15" t="n">
        <v>537122867471</v>
      </c>
      <c r="E307" s="8" t="inlineStr">
        <is>
          <t>BISA-100070031</t>
        </is>
      </c>
      <c r="H307" s="9" t="n">
        <v>316.2</v>
      </c>
      <c r="I307" s="5" t="inlineStr">
        <is>
          <t>DEPÓSITO BANCARIO</t>
        </is>
      </c>
      <c r="J307" s="5" t="inlineStr">
        <is>
          <t>2276 ESTEBAN MAMANI CATORCENO</t>
        </is>
      </c>
    </row>
    <row r="308">
      <c r="A308" s="5" t="inlineStr">
        <is>
          <t>CCAJ-CB11/36/2023</t>
        </is>
      </c>
      <c r="B308" s="6" t="n">
        <v>44967.86927335648</v>
      </c>
      <c r="C308" s="5" t="inlineStr">
        <is>
          <t>3726 MARCELO ROCABADO ROJAS</t>
        </is>
      </c>
      <c r="D308" s="15" t="n">
        <v>45163257608</v>
      </c>
      <c r="E308" s="8" t="inlineStr">
        <is>
          <t>BISA-100070031</t>
        </is>
      </c>
      <c r="H308" s="9" t="n">
        <v>4126.83</v>
      </c>
      <c r="I308" s="5" t="inlineStr">
        <is>
          <t>DEPÓSITO BANCARIO</t>
        </is>
      </c>
      <c r="J308" s="5" t="inlineStr">
        <is>
          <t>2276 ESTEBAN MAMANI CATORCENO</t>
        </is>
      </c>
    </row>
    <row r="309">
      <c r="A309" s="5" t="inlineStr">
        <is>
          <t>CCAJ-CB11/36/2023</t>
        </is>
      </c>
      <c r="B309" s="6" t="n">
        <v>44967.86927335648</v>
      </c>
      <c r="C309" s="5" t="inlineStr">
        <is>
          <t>3726 MARCELO ROCABADO ROJAS</t>
        </is>
      </c>
      <c r="D309" s="7" t="n"/>
      <c r="E309" s="8" t="n"/>
      <c r="F309" s="9" t="n">
        <v>7672.4</v>
      </c>
      <c r="I309" s="10" t="inlineStr">
        <is>
          <t>EFECTIVO</t>
        </is>
      </c>
      <c r="J309" s="5" t="inlineStr">
        <is>
          <t>2281 ANGEL DONATO GONZALES CONDORI</t>
        </is>
      </c>
    </row>
    <row r="310">
      <c r="A310" s="5" t="inlineStr">
        <is>
          <t>CCAJ-CB11/36/2023</t>
        </is>
      </c>
      <c r="B310" s="6" t="n">
        <v>44967.86927335648</v>
      </c>
      <c r="C310" s="5" t="inlineStr">
        <is>
          <t>3726 MARCELO ROCABADO ROJAS</t>
        </is>
      </c>
      <c r="D310" s="7" t="n"/>
      <c r="E310" s="8" t="n"/>
      <c r="F310" s="9" t="n">
        <v>20468.2</v>
      </c>
      <c r="I310" s="10" t="inlineStr">
        <is>
          <t>EFECTIVO</t>
        </is>
      </c>
      <c r="J310" s="5" t="inlineStr">
        <is>
          <t>2286 JOSE MARCELO NOGALES SUAREZ</t>
        </is>
      </c>
    </row>
    <row r="311">
      <c r="A311" s="5" t="inlineStr">
        <is>
          <t>CCAJ-CB11/36/2023</t>
        </is>
      </c>
      <c r="B311" s="6" t="n">
        <v>44967.86927335648</v>
      </c>
      <c r="C311" s="5" t="inlineStr">
        <is>
          <t>3726 MARCELO ROCABADO ROJAS</t>
        </is>
      </c>
      <c r="D311" s="7" t="n"/>
      <c r="E311" s="8" t="n"/>
      <c r="F311" s="9" t="n">
        <v>15583.3</v>
      </c>
      <c r="I311" s="10" t="inlineStr">
        <is>
          <t>EFECTIVO</t>
        </is>
      </c>
      <c r="J311" s="8" t="inlineStr">
        <is>
          <t>2287 OLVER VACA ARCHONDO</t>
        </is>
      </c>
    </row>
    <row r="312">
      <c r="A312" s="5" t="inlineStr">
        <is>
          <t>CCAJ-CB11/36/2023</t>
        </is>
      </c>
      <c r="B312" s="6" t="n">
        <v>44967.86927335648</v>
      </c>
      <c r="C312" s="5" t="inlineStr">
        <is>
          <t>3726 MARCELO ROCABADO ROJAS</t>
        </is>
      </c>
      <c r="D312" s="7" t="n"/>
      <c r="E312" s="8" t="n"/>
      <c r="F312" s="9" t="n">
        <v>33824.1</v>
      </c>
      <c r="I312" s="10" t="inlineStr">
        <is>
          <t>EFECTIVO</t>
        </is>
      </c>
      <c r="J312" s="5" t="inlineStr">
        <is>
          <t>2378 EDDY DAREN JIMENEZ ROJAS</t>
        </is>
      </c>
    </row>
    <row r="313">
      <c r="A313" s="5" t="inlineStr">
        <is>
          <t>CCAJ-CB11/36/2023</t>
        </is>
      </c>
      <c r="B313" s="6" t="n">
        <v>44967.86927335648</v>
      </c>
      <c r="C313" s="5" t="inlineStr">
        <is>
          <t>3726 MARCELO ROCABADO ROJAS</t>
        </is>
      </c>
      <c r="D313" s="7" t="n"/>
      <c r="E313" s="8" t="n"/>
      <c r="F313" s="9" t="n">
        <v>9249.6</v>
      </c>
      <c r="I313" s="10" t="inlineStr">
        <is>
          <t>EFECTIVO</t>
        </is>
      </c>
      <c r="J313" s="8" t="inlineStr">
        <is>
          <t>2383 MAURO FELIPE CARICARI</t>
        </is>
      </c>
    </row>
    <row r="314">
      <c r="A314" s="5" t="inlineStr">
        <is>
          <t>CCAJ-CB11/36/2023</t>
        </is>
      </c>
      <c r="B314" s="6" t="n">
        <v>44967.86927335648</v>
      </c>
      <c r="C314" s="5" t="inlineStr">
        <is>
          <t>3726 MARCELO ROCABADO ROJAS</t>
        </is>
      </c>
      <c r="D314" s="7" t="n"/>
      <c r="E314" s="8" t="n"/>
      <c r="F314" s="9" t="n">
        <v>14435.2</v>
      </c>
      <c r="I314" s="10" t="inlineStr">
        <is>
          <t>EFECTIVO</t>
        </is>
      </c>
      <c r="J314" s="5" t="inlineStr">
        <is>
          <t>2537 JUAN CARLOS REVOLLO RODRIGUEZ</t>
        </is>
      </c>
    </row>
    <row r="315">
      <c r="A315" s="5" t="inlineStr">
        <is>
          <t>CCAJ-CB11/36/2023</t>
        </is>
      </c>
      <c r="B315" s="6" t="n">
        <v>44967.86927335648</v>
      </c>
      <c r="C315" s="5" t="inlineStr">
        <is>
          <t>3726 MARCELO ROCABADO ROJAS</t>
        </is>
      </c>
      <c r="D315" s="7" t="n"/>
      <c r="E315" s="8" t="n"/>
      <c r="F315" s="9" t="n">
        <v>13765.6</v>
      </c>
      <c r="I315" s="10" t="inlineStr">
        <is>
          <t>EFECTIVO</t>
        </is>
      </c>
      <c r="J315" s="5" t="inlineStr">
        <is>
          <t>2539 JUAN CARLOS ANGULO ROJAS</t>
        </is>
      </c>
    </row>
    <row r="316">
      <c r="A316" s="5" t="inlineStr">
        <is>
          <t>CCAJ-CB11/36/2023</t>
        </is>
      </c>
      <c r="B316" s="6" t="n">
        <v>44967.86927335648</v>
      </c>
      <c r="C316" s="5" t="inlineStr">
        <is>
          <t>3726 MARCELO ROCABADO ROJAS</t>
        </is>
      </c>
      <c r="D316" s="7" t="n"/>
      <c r="E316" s="8" t="n"/>
      <c r="F316" s="9" t="n">
        <v>11528.9</v>
      </c>
      <c r="I316" s="10" t="inlineStr">
        <is>
          <t>EFECTIVO</t>
        </is>
      </c>
      <c r="J316" s="5" t="inlineStr">
        <is>
          <t>2676 RUDDY AUGUSTO BASTO ZURITA</t>
        </is>
      </c>
    </row>
    <row r="317">
      <c r="A317" s="5" t="inlineStr">
        <is>
          <t>CCAJ-CB11/36/2023</t>
        </is>
      </c>
      <c r="B317" s="6" t="n">
        <v>44967.86927335648</v>
      </c>
      <c r="C317" s="5" t="inlineStr">
        <is>
          <t>3726 MARCELO ROCABADO ROJAS</t>
        </is>
      </c>
      <c r="D317" s="7" t="n"/>
      <c r="E317" s="8" t="n"/>
      <c r="F317" s="9" t="n">
        <v>11364.8</v>
      </c>
      <c r="I317" s="10" t="inlineStr">
        <is>
          <t>EFECTIVO</t>
        </is>
      </c>
      <c r="J317" s="8" t="inlineStr">
        <is>
          <t>2941 EFRAIN MAMANI CAMIÑO</t>
        </is>
      </c>
    </row>
    <row r="318">
      <c r="A318" s="5" t="inlineStr">
        <is>
          <t>CCAJ-CB11/36/2023</t>
        </is>
      </c>
      <c r="B318" s="6" t="n">
        <v>44967.86927335648</v>
      </c>
      <c r="C318" s="5" t="inlineStr">
        <is>
          <t>3726 MARCELO ROCABADO ROJAS</t>
        </is>
      </c>
      <c r="D318" s="7" t="n"/>
      <c r="E318" s="8" t="n"/>
      <c r="F318" s="9" t="n">
        <v>11931.2</v>
      </c>
      <c r="I318" s="10" t="inlineStr">
        <is>
          <t>EFECTIVO</t>
        </is>
      </c>
      <c r="J318" s="5" t="inlineStr">
        <is>
          <t>2979 ROBERTO CARLOS QUINTEROS FLORES</t>
        </is>
      </c>
    </row>
    <row r="319">
      <c r="A319" s="5" t="inlineStr">
        <is>
          <t>CCAJ-CB11/36/2023</t>
        </is>
      </c>
      <c r="B319" s="6" t="n">
        <v>44967.86927335648</v>
      </c>
      <c r="C319" s="5" t="inlineStr">
        <is>
          <t>3726 MARCELO ROCABADO ROJAS</t>
        </is>
      </c>
      <c r="D319" s="7" t="n"/>
      <c r="E319" s="8" t="n"/>
      <c r="F319" s="9" t="n">
        <v>10708</v>
      </c>
      <c r="I319" s="10" t="inlineStr">
        <is>
          <t>EFECTIVO</t>
        </is>
      </c>
      <c r="J319" s="5" t="inlineStr">
        <is>
          <t>3791 LIMBERT SALAZAR MALDONADO</t>
        </is>
      </c>
    </row>
    <row r="320">
      <c r="A320" s="5" t="inlineStr">
        <is>
          <t>CCAJ-CB11/36/2023</t>
        </is>
      </c>
      <c r="B320" s="6" t="n">
        <v>44967.86927335648</v>
      </c>
      <c r="C320" s="5" t="inlineStr">
        <is>
          <t>3726 MARCELO ROCABADO ROJAS</t>
        </is>
      </c>
      <c r="D320" s="7" t="n"/>
      <c r="E320" s="8" t="n"/>
      <c r="F320" s="9" t="n">
        <v>10698.9</v>
      </c>
      <c r="I320" s="10" t="inlineStr">
        <is>
          <t>EFECTIVO</t>
        </is>
      </c>
      <c r="J320" s="8" t="inlineStr">
        <is>
          <t>4269 JULY GONZALES - T01</t>
        </is>
      </c>
    </row>
    <row r="321">
      <c r="A321" s="5" t="inlineStr">
        <is>
          <t>CCAJ-CB11/36/2023</t>
        </is>
      </c>
      <c r="B321" s="6" t="n">
        <v>44967.86927335648</v>
      </c>
      <c r="C321" s="5" t="inlineStr">
        <is>
          <t>3726 MARCELO ROCABADO ROJAS</t>
        </is>
      </c>
      <c r="D321" s="7" t="n"/>
      <c r="E321" s="8" t="n"/>
      <c r="F321" s="9" t="n">
        <v>7738</v>
      </c>
      <c r="I321" s="10" t="inlineStr">
        <is>
          <t>EFECTIVO</t>
        </is>
      </c>
      <c r="J321" s="8" t="inlineStr">
        <is>
          <t>4269 JULY GONZALES - T02</t>
        </is>
      </c>
    </row>
    <row r="322">
      <c r="A322" s="5" t="inlineStr">
        <is>
          <t>CCAJ-CB11/36/2023</t>
        </is>
      </c>
      <c r="B322" s="6" t="n">
        <v>44967.86927335648</v>
      </c>
      <c r="C322" s="5" t="inlineStr">
        <is>
          <t>3726 MARCELO ROCABADO ROJAS</t>
        </is>
      </c>
      <c r="D322" s="7" t="n"/>
      <c r="E322" s="8" t="n"/>
      <c r="F322" s="9" t="n">
        <v>290.2</v>
      </c>
      <c r="I322" s="10" t="inlineStr">
        <is>
          <t>EFECTIVO</t>
        </is>
      </c>
      <c r="J322" s="8" t="inlineStr">
        <is>
          <t>4269 JULY GONZALES - T04</t>
        </is>
      </c>
    </row>
    <row r="323">
      <c r="A323" s="5" t="inlineStr">
        <is>
          <t>CCAJ-CB11/36/2023</t>
        </is>
      </c>
      <c r="B323" s="6" t="n">
        <v>44967.86927335648</v>
      </c>
      <c r="C323" s="5" t="inlineStr">
        <is>
          <t>3726 MARCELO ROCABADO ROJAS</t>
        </is>
      </c>
      <c r="D323" s="7" t="n"/>
      <c r="E323" s="8" t="n"/>
      <c r="F323" s="9" t="n">
        <v>16116.5</v>
      </c>
      <c r="I323" s="10" t="inlineStr">
        <is>
          <t>EFECTIVO</t>
        </is>
      </c>
      <c r="J323" s="8" t="inlineStr">
        <is>
          <t>4269 JULY GONZALES - T05</t>
        </is>
      </c>
    </row>
    <row r="324">
      <c r="A324" s="5" t="inlineStr">
        <is>
          <t>CCAJ-CB11/36/2023</t>
        </is>
      </c>
      <c r="B324" s="6" t="n">
        <v>44967.86927335648</v>
      </c>
      <c r="C324" s="5" t="inlineStr">
        <is>
          <t>3726 MARCELO ROCABADO ROJAS</t>
        </is>
      </c>
      <c r="D324" s="7" t="n"/>
      <c r="E324" s="8" t="n"/>
      <c r="F324" s="9" t="n">
        <v>11025.3</v>
      </c>
      <c r="I324" s="10" t="inlineStr">
        <is>
          <t>EFECTIVO</t>
        </is>
      </c>
      <c r="J324" s="8" t="inlineStr">
        <is>
          <t>4269 JULY GONZALES - T06</t>
        </is>
      </c>
    </row>
    <row r="325">
      <c r="A325" s="5" t="inlineStr">
        <is>
          <t>CCAJ-CB11/36/2023</t>
        </is>
      </c>
      <c r="B325" s="6" t="n">
        <v>44967.86927335648</v>
      </c>
      <c r="C325" s="5" t="inlineStr">
        <is>
          <t>3726 MARCELO ROCABADO ROJAS</t>
        </is>
      </c>
      <c r="D325" s="7" t="n"/>
      <c r="E325" s="8" t="n"/>
      <c r="F325" s="9" t="n">
        <v>7272.2</v>
      </c>
      <c r="I325" s="10" t="inlineStr">
        <is>
          <t>EFECTIVO</t>
        </is>
      </c>
      <c r="J325" s="8" t="inlineStr">
        <is>
          <t>4269 JULY GONZALES - T07</t>
        </is>
      </c>
    </row>
    <row r="326">
      <c r="A326" s="5" t="inlineStr">
        <is>
          <t>CCAJ-CB11/36/2023</t>
        </is>
      </c>
      <c r="B326" s="6" t="n">
        <v>44967.86927335648</v>
      </c>
      <c r="C326" s="5" t="inlineStr">
        <is>
          <t>3726 MARCELO ROCABADO ROJAS</t>
        </is>
      </c>
      <c r="D326" s="7" t="n"/>
      <c r="E326" s="8" t="n"/>
      <c r="F326" s="9" t="n">
        <v>70356.89999999999</v>
      </c>
      <c r="I326" s="10" t="inlineStr">
        <is>
          <t>EFECTIVO</t>
        </is>
      </c>
      <c r="J326" s="8" t="inlineStr">
        <is>
          <t>4861 BRIAN ABAD FLORES CRUZ</t>
        </is>
      </c>
    </row>
    <row r="327">
      <c r="A327" s="5" t="inlineStr">
        <is>
          <t>CCAJ-CB11/36/2023</t>
        </is>
      </c>
      <c r="B327" s="6" t="n">
        <v>44967.86927335648</v>
      </c>
      <c r="C327" s="5" t="inlineStr">
        <is>
          <t>3726 MARCELO ROCABADO ROJAS</t>
        </is>
      </c>
      <c r="D327" s="7" t="n"/>
      <c r="E327" s="8" t="n"/>
      <c r="F327" s="9" t="n">
        <v>5874.6</v>
      </c>
      <c r="I327" s="10" t="inlineStr">
        <is>
          <t>EFECTIVO</t>
        </is>
      </c>
      <c r="J327" s="5" t="inlineStr">
        <is>
          <t>4771 CHRISTIAN LEDEZMA - T10</t>
        </is>
      </c>
    </row>
    <row r="328">
      <c r="A328" s="11" t="inlineStr">
        <is>
          <t>SAP</t>
        </is>
      </c>
      <c r="B328" s="3" t="n"/>
      <c r="C328" s="3" t="n"/>
      <c r="D328" s="7" t="n"/>
      <c r="E328" s="8" t="n"/>
      <c r="F328" s="12">
        <f>SUM(F293:G327)</f>
        <v/>
      </c>
      <c r="H328" s="9" t="n"/>
      <c r="I328" s="10" t="n"/>
      <c r="J328" s="5" t="n"/>
    </row>
    <row r="329" ht="15.75" customHeight="1">
      <c r="A329" s="13" t="inlineStr">
        <is>
          <t>FECHA</t>
        </is>
      </c>
      <c r="B329" s="13" t="inlineStr">
        <is>
          <t>CIERRE DE CAJA</t>
        </is>
      </c>
      <c r="C329" s="13" t="inlineStr">
        <is>
          <t>IMPORTE</t>
        </is>
      </c>
      <c r="D329" s="14" t="n">
        <v>112761126</v>
      </c>
      <c r="E329" s="8" t="n"/>
      <c r="H329" s="9" t="n"/>
      <c r="I329" s="10" t="n"/>
      <c r="J329" s="5" t="n"/>
    </row>
    <row r="330">
      <c r="A330" s="5" t="n"/>
      <c r="B330" s="6" t="n"/>
      <c r="C330" s="5" t="n"/>
      <c r="D330" s="7" t="n"/>
      <c r="E330" s="8" t="n"/>
      <c r="H330" s="9" t="n"/>
      <c r="I330" s="10" t="n"/>
      <c r="J330" s="5" t="n"/>
    </row>
    <row r="331">
      <c r="A331" s="5" t="n"/>
      <c r="B331" s="6" t="n"/>
      <c r="C331" s="5" t="n"/>
      <c r="D331" s="7" t="n"/>
      <c r="E331" s="8" t="n"/>
      <c r="H331" s="9" t="n"/>
      <c r="I331" s="10" t="n"/>
      <c r="J331" s="5" t="n"/>
    </row>
    <row r="332">
      <c r="A332" s="1" t="inlineStr">
        <is>
          <t>Cierre Caja</t>
        </is>
      </c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</row>
    <row r="333">
      <c r="A333" s="3" t="inlineStr">
        <is>
          <t>Del 11/02/2023</t>
        </is>
      </c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</row>
    <row r="334">
      <c r="A334" s="74" t="inlineStr">
        <is>
          <t>Cierre Caja</t>
        </is>
      </c>
      <c r="B334" s="74" t="inlineStr">
        <is>
          <t>Fecha</t>
        </is>
      </c>
      <c r="C334" s="74" t="inlineStr">
        <is>
          <t>Cajero</t>
        </is>
      </c>
      <c r="D334" s="74" t="inlineStr">
        <is>
          <t>Nro Voucher</t>
        </is>
      </c>
      <c r="E334" s="74" t="inlineStr">
        <is>
          <t>Nro Cuenta</t>
        </is>
      </c>
      <c r="F334" s="74" t="inlineStr">
        <is>
          <t>Tipo Ingreso</t>
        </is>
      </c>
      <c r="G334" s="75" t="n"/>
      <c r="H334" s="76" t="n"/>
      <c r="I334" s="74" t="inlineStr">
        <is>
          <t>TIPO DE INGRESO</t>
        </is>
      </c>
      <c r="J334" s="74" t="inlineStr">
        <is>
          <t>Cobrador</t>
        </is>
      </c>
    </row>
    <row r="335">
      <c r="A335" s="77" t="n"/>
      <c r="B335" s="77" t="n"/>
      <c r="C335" s="77" t="n"/>
      <c r="D335" s="77" t="n"/>
      <c r="E335" s="77" t="n"/>
      <c r="F335" s="4" t="inlineStr">
        <is>
          <t>EFECTIVO</t>
        </is>
      </c>
      <c r="G335" s="4" t="inlineStr">
        <is>
          <t>CHEQUE</t>
        </is>
      </c>
      <c r="H335" s="4" t="inlineStr">
        <is>
          <t>TRANSFERENCIA</t>
        </is>
      </c>
      <c r="I335" s="77" t="n"/>
      <c r="J335" s="77" t="n"/>
    </row>
    <row r="336">
      <c r="A336" s="5" t="inlineStr">
        <is>
          <t>CCAJ-CB11/37/2023</t>
        </is>
      </c>
      <c r="B336" s="6" t="n">
        <v>44968.63328202546</v>
      </c>
      <c r="C336" s="5" t="inlineStr">
        <is>
          <t>3726 MARCELO ROCABADO ROJAS</t>
        </is>
      </c>
      <c r="D336" s="15" t="n">
        <v>45133164796</v>
      </c>
      <c r="E336" s="8" t="inlineStr">
        <is>
          <t>BISA-100070049</t>
        </is>
      </c>
      <c r="H336" s="9" t="n">
        <v>761.36</v>
      </c>
      <c r="I336" s="5" t="inlineStr">
        <is>
          <t>DEPÓSITO BANCARIO</t>
        </is>
      </c>
      <c r="J336" s="5" t="inlineStr">
        <is>
          <t>2378 EDDY DAREN JIMENEZ ROJAS</t>
        </is>
      </c>
    </row>
    <row r="337">
      <c r="A337" s="5" t="inlineStr">
        <is>
          <t>CCAJ-CB11/37/2023</t>
        </is>
      </c>
      <c r="B337" s="6" t="n">
        <v>44968.63328202546</v>
      </c>
      <c r="C337" s="5" t="inlineStr">
        <is>
          <t>3726 MARCELO ROCABADO ROJAS</t>
        </is>
      </c>
      <c r="D337" s="15" t="n">
        <v>45133169526</v>
      </c>
      <c r="E337" s="8" t="inlineStr">
        <is>
          <t>BISA-100070031</t>
        </is>
      </c>
      <c r="H337" s="9" t="n">
        <v>129.98</v>
      </c>
      <c r="I337" s="5" t="inlineStr">
        <is>
          <t>DEPÓSITO BANCARIO</t>
        </is>
      </c>
      <c r="J337" s="5" t="inlineStr">
        <is>
          <t>2276 ESTEBAN MAMANI CATORCENO</t>
        </is>
      </c>
    </row>
    <row r="338">
      <c r="A338" s="5" t="inlineStr">
        <is>
          <t>CCAJ-CB11/37/2023</t>
        </is>
      </c>
      <c r="B338" s="6" t="n">
        <v>44968.63328202546</v>
      </c>
      <c r="C338" s="5" t="inlineStr">
        <is>
          <t>3726 MARCELO ROCABADO ROJAS</t>
        </is>
      </c>
      <c r="D338" s="7" t="n">
        <v>94218</v>
      </c>
      <c r="E338" s="8" t="inlineStr">
        <is>
          <t>BISA-100072017</t>
        </is>
      </c>
      <c r="H338" s="9" t="n">
        <v>6960</v>
      </c>
      <c r="I338" s="5" t="inlineStr">
        <is>
          <t>DEPÓSITO BANCARIO</t>
        </is>
      </c>
      <c r="J338" s="8" t="inlineStr">
        <is>
          <t>4861 BRIAN ABAD FLORES CRUZ</t>
        </is>
      </c>
    </row>
    <row r="339">
      <c r="A339" s="5" t="inlineStr">
        <is>
          <t>CCAJ-CB11/37/2023</t>
        </is>
      </c>
      <c r="B339" s="6" t="n">
        <v>44968.63328202546</v>
      </c>
      <c r="C339" s="5" t="inlineStr">
        <is>
          <t>3726 MARCELO ROCABADO ROJAS</t>
        </is>
      </c>
      <c r="D339" s="7" t="n">
        <v>94227</v>
      </c>
      <c r="E339" s="8" t="inlineStr">
        <is>
          <t>BISA-100070031</t>
        </is>
      </c>
      <c r="H339" s="9" t="n">
        <v>45056.72</v>
      </c>
      <c r="I339" s="5" t="inlineStr">
        <is>
          <t>DEPÓSITO BANCARIO</t>
        </is>
      </c>
      <c r="J339" s="8" t="inlineStr">
        <is>
          <t>4861 BRIAN ABAD FLORES CRUZ</t>
        </is>
      </c>
    </row>
    <row r="340">
      <c r="A340" s="5" t="inlineStr">
        <is>
          <t>CCAJ-CB11/37/2023</t>
        </is>
      </c>
      <c r="B340" s="6" t="n">
        <v>44968.63328202546</v>
      </c>
      <c r="C340" s="5" t="inlineStr">
        <is>
          <t>3726 MARCELO ROCABADO ROJAS</t>
        </is>
      </c>
      <c r="D340" s="7" t="n">
        <v>105268</v>
      </c>
      <c r="E340" s="8" t="inlineStr">
        <is>
          <t>BISA-100070031</t>
        </is>
      </c>
      <c r="H340" s="9" t="n">
        <v>53477</v>
      </c>
      <c r="I340" s="5" t="inlineStr">
        <is>
          <t>DEPÓSITO BANCARIO</t>
        </is>
      </c>
      <c r="J340" s="5" t="inlineStr">
        <is>
          <t>2378 EDDY DAREN JIMENEZ ROJAS</t>
        </is>
      </c>
    </row>
    <row r="341">
      <c r="A341" s="11" t="inlineStr">
        <is>
          <t>SAP</t>
        </is>
      </c>
      <c r="B341" s="3" t="n"/>
      <c r="C341" s="3" t="n"/>
      <c r="D341" s="7" t="n"/>
      <c r="E341" s="8" t="n"/>
      <c r="H341" s="9" t="n"/>
      <c r="I341" s="10" t="n"/>
      <c r="J341" s="5" t="n"/>
    </row>
    <row r="342">
      <c r="A342" s="13" t="inlineStr">
        <is>
          <t>FECHA</t>
        </is>
      </c>
      <c r="B342" s="13" t="inlineStr">
        <is>
          <t>CIERRE DE CAJA</t>
        </is>
      </c>
      <c r="C342" s="13" t="inlineStr">
        <is>
          <t>IMPORTE</t>
        </is>
      </c>
      <c r="D342" s="7" t="n"/>
      <c r="E342" s="8" t="n"/>
      <c r="H342" s="9" t="n"/>
      <c r="I342" s="10" t="n"/>
      <c r="J342" s="5" t="n"/>
    </row>
    <row r="343">
      <c r="A343" s="34" t="inlineStr">
        <is>
          <t>TOOS FUERON DEPOSITOS Y TRANSFERENCIAS</t>
        </is>
      </c>
      <c r="B343" s="35" t="n"/>
      <c r="C343" s="36" t="n"/>
      <c r="D343" s="7" t="n"/>
      <c r="E343" s="8" t="n"/>
      <c r="H343" s="9" t="n"/>
      <c r="I343" s="10" t="n"/>
      <c r="J343" s="5" t="n"/>
    </row>
    <row r="345">
      <c r="A345" s="1" t="inlineStr">
        <is>
          <t>Cierre Caja</t>
        </is>
      </c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</row>
    <row r="346">
      <c r="A346" s="3" t="inlineStr">
        <is>
          <t>Del 13/02/2023</t>
        </is>
      </c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</row>
    <row r="347">
      <c r="A347" s="74" t="inlineStr">
        <is>
          <t>Cierre Caja</t>
        </is>
      </c>
      <c r="B347" s="74" t="inlineStr">
        <is>
          <t>Fecha</t>
        </is>
      </c>
      <c r="C347" s="74" t="inlineStr">
        <is>
          <t>Cajero</t>
        </is>
      </c>
      <c r="D347" s="74" t="inlineStr">
        <is>
          <t>Nro Voucher</t>
        </is>
      </c>
      <c r="E347" s="74" t="inlineStr">
        <is>
          <t>Nro Cuenta</t>
        </is>
      </c>
      <c r="F347" s="74" t="inlineStr">
        <is>
          <t>Tipo Ingreso</t>
        </is>
      </c>
      <c r="G347" s="75" t="n"/>
      <c r="H347" s="76" t="n"/>
      <c r="I347" s="74" t="inlineStr">
        <is>
          <t>TIPO DE INGRESO</t>
        </is>
      </c>
      <c r="J347" s="74" t="inlineStr">
        <is>
          <t>Cobrador</t>
        </is>
      </c>
    </row>
    <row r="348">
      <c r="A348" s="77" t="n"/>
      <c r="B348" s="77" t="n"/>
      <c r="C348" s="77" t="n"/>
      <c r="D348" s="77" t="n"/>
      <c r="E348" s="77" t="n"/>
      <c r="F348" s="4" t="inlineStr">
        <is>
          <t>EFECTIVO</t>
        </is>
      </c>
      <c r="G348" s="4" t="inlineStr">
        <is>
          <t>CHEQUE</t>
        </is>
      </c>
      <c r="H348" s="4" t="inlineStr">
        <is>
          <t>TRANSFERENCIA</t>
        </is>
      </c>
      <c r="I348" s="77" t="n"/>
      <c r="J348" s="77" t="n"/>
    </row>
    <row r="349">
      <c r="A349" s="5" t="inlineStr">
        <is>
          <t>CCAJ-CB11/38/2023</t>
        </is>
      </c>
      <c r="B349" s="6" t="n">
        <v>44970.81397464121</v>
      </c>
      <c r="C349" s="5" t="inlineStr">
        <is>
          <t>3726 MARCELO ROCABADO ROJAS</t>
        </is>
      </c>
      <c r="D349" s="7" t="n"/>
      <c r="E349" s="8" t="n"/>
      <c r="G349" s="9" t="n">
        <v>1874.2</v>
      </c>
      <c r="I349" s="10" t="inlineStr">
        <is>
          <t>CHEQUE</t>
        </is>
      </c>
      <c r="J349" s="5" t="inlineStr">
        <is>
          <t>2276 ESTEBAN MAMANI CATORCENO</t>
        </is>
      </c>
    </row>
    <row r="350">
      <c r="A350" s="5" t="inlineStr">
        <is>
          <t>CCAJ-CB11/38/2023</t>
        </is>
      </c>
      <c r="B350" s="6" t="n">
        <v>44970.81397464121</v>
      </c>
      <c r="C350" s="5" t="inlineStr">
        <is>
          <t>3726 MARCELO ROCABADO ROJAS</t>
        </is>
      </c>
      <c r="D350" s="15" t="n">
        <v>45133172450</v>
      </c>
      <c r="E350" s="8" t="inlineStr">
        <is>
          <t>BISA-100070031</t>
        </is>
      </c>
      <c r="H350" s="9" t="n">
        <v>2093.19</v>
      </c>
      <c r="I350" s="5" t="inlineStr">
        <is>
          <t>DEPÓSITO BANCARIO</t>
        </is>
      </c>
      <c r="J350" s="8" t="inlineStr">
        <is>
          <t>4861 BRIAN ABAD FLORES CRUZ</t>
        </is>
      </c>
    </row>
    <row r="351">
      <c r="A351" s="5" t="inlineStr">
        <is>
          <t>CCAJ-CB11/38/2023</t>
        </is>
      </c>
      <c r="B351" s="6" t="n">
        <v>44970.81397464121</v>
      </c>
      <c r="C351" s="5" t="inlineStr">
        <is>
          <t>3726 MARCELO ROCABADO ROJAS</t>
        </is>
      </c>
      <c r="D351" s="15" t="n">
        <v>83770018560</v>
      </c>
      <c r="E351" s="8" t="inlineStr">
        <is>
          <t>BISA-100070031</t>
        </is>
      </c>
      <c r="H351" s="9" t="n">
        <v>18000</v>
      </c>
      <c r="I351" s="5" t="inlineStr">
        <is>
          <t>DEPÓSITO BANCARIO</t>
        </is>
      </c>
      <c r="J351" s="8" t="inlineStr">
        <is>
          <t>4861 BRIAN ABAD FLORES CRUZ</t>
        </is>
      </c>
    </row>
    <row r="352">
      <c r="A352" s="5" t="inlineStr">
        <is>
          <t>CCAJ-CB11/38/2023</t>
        </is>
      </c>
      <c r="B352" s="6" t="n">
        <v>44970.81397464121</v>
      </c>
      <c r="C352" s="5" t="inlineStr">
        <is>
          <t>3726 MARCELO ROCABADO ROJAS</t>
        </is>
      </c>
      <c r="D352" s="15" t="n">
        <v>45153165842</v>
      </c>
      <c r="E352" s="8" t="inlineStr">
        <is>
          <t>BISA-100070031</t>
        </is>
      </c>
      <c r="H352" s="9" t="n">
        <v>36810.88</v>
      </c>
      <c r="I352" s="5" t="inlineStr">
        <is>
          <t>DEPÓSITO BANCARIO</t>
        </is>
      </c>
      <c r="J352" s="5" t="inlineStr">
        <is>
          <t>2378 EDDY DAREN JIMENEZ ROJAS</t>
        </is>
      </c>
    </row>
    <row r="353">
      <c r="A353" s="5" t="inlineStr">
        <is>
          <t>CCAJ-CB11/38/2023</t>
        </is>
      </c>
      <c r="B353" s="6" t="n">
        <v>44970.81397464121</v>
      </c>
      <c r="C353" s="5" t="inlineStr">
        <is>
          <t>3726 MARCELO ROCABADO ROJAS</t>
        </is>
      </c>
      <c r="D353" s="15" t="n">
        <v>52616844723</v>
      </c>
      <c r="E353" s="8" t="inlineStr">
        <is>
          <t>BISA-100070031</t>
        </is>
      </c>
      <c r="H353" s="9" t="n">
        <v>2082</v>
      </c>
      <c r="I353" s="5" t="inlineStr">
        <is>
          <t>DEPÓSITO BANCARIO</t>
        </is>
      </c>
      <c r="J353" s="5" t="inlineStr">
        <is>
          <t>2378 EDDY DAREN JIMENEZ ROJAS</t>
        </is>
      </c>
    </row>
    <row r="354">
      <c r="A354" s="5" t="inlineStr">
        <is>
          <t>CCAJ-CB11/38/2023</t>
        </is>
      </c>
      <c r="B354" s="6" t="n">
        <v>44970.81397464121</v>
      </c>
      <c r="C354" s="5" t="inlineStr">
        <is>
          <t>3726 MARCELO ROCABADO ROJAS</t>
        </is>
      </c>
      <c r="D354" s="15" t="n">
        <v>53712290455</v>
      </c>
      <c r="E354" s="8" t="inlineStr">
        <is>
          <t>BISA-100070031</t>
        </is>
      </c>
      <c r="H354" s="9" t="n">
        <v>923.61</v>
      </c>
      <c r="I354" s="5" t="inlineStr">
        <is>
          <t>DEPÓSITO BANCARIO</t>
        </is>
      </c>
      <c r="J354" s="5" t="inlineStr">
        <is>
          <t>2378 EDDY DAREN JIMENEZ ROJAS</t>
        </is>
      </c>
    </row>
    <row r="355">
      <c r="A355" s="5" t="inlineStr">
        <is>
          <t>CCAJ-CB11/38/2023</t>
        </is>
      </c>
      <c r="B355" s="6" t="n">
        <v>44970.81397464121</v>
      </c>
      <c r="C355" s="5" t="inlineStr">
        <is>
          <t>3726 MARCELO ROCABADO ROJAS</t>
        </is>
      </c>
      <c r="D355" s="15" t="n">
        <v>53412274725</v>
      </c>
      <c r="E355" s="8" t="inlineStr">
        <is>
          <t>BISA-100070031</t>
        </is>
      </c>
      <c r="H355" s="9" t="n">
        <v>427.96</v>
      </c>
      <c r="I355" s="5" t="inlineStr">
        <is>
          <t>DEPÓSITO BANCARIO</t>
        </is>
      </c>
      <c r="J355" s="5" t="inlineStr">
        <is>
          <t>2276 ESTEBAN MAMANI CATORCENO</t>
        </is>
      </c>
    </row>
    <row r="356">
      <c r="A356" s="5" t="inlineStr">
        <is>
          <t>CCAJ-CB11/38/2023</t>
        </is>
      </c>
      <c r="B356" s="6" t="n">
        <v>44970.81397464121</v>
      </c>
      <c r="C356" s="5" t="inlineStr">
        <is>
          <t>3726 MARCELO ROCABADO ROJAS</t>
        </is>
      </c>
      <c r="D356" s="15" t="n">
        <v>53412274759</v>
      </c>
      <c r="E356" s="8" t="inlineStr">
        <is>
          <t>BISA-100070031</t>
        </is>
      </c>
      <c r="H356" s="9" t="n">
        <v>885</v>
      </c>
      <c r="I356" s="5" t="inlineStr">
        <is>
          <t>DEPÓSITO BANCARIO</t>
        </is>
      </c>
      <c r="J356" s="5" t="inlineStr">
        <is>
          <t>2276 ESTEBAN MAMANI CATORCENO</t>
        </is>
      </c>
    </row>
    <row r="357">
      <c r="A357" s="5" t="inlineStr">
        <is>
          <t>CCAJ-CB11/38/2023</t>
        </is>
      </c>
      <c r="B357" s="6" t="n">
        <v>44970.81397464121</v>
      </c>
      <c r="C357" s="5" t="inlineStr">
        <is>
          <t>3726 MARCELO ROCABADO ROJAS</t>
        </is>
      </c>
      <c r="D357" s="15" t="n">
        <v>45113321242</v>
      </c>
      <c r="E357" s="8" t="inlineStr">
        <is>
          <t>BISA-100070031</t>
        </is>
      </c>
      <c r="H357" s="9" t="n">
        <v>354.6</v>
      </c>
      <c r="I357" s="5" t="inlineStr">
        <is>
          <t>DEPÓSITO BANCARIO</t>
        </is>
      </c>
      <c r="J357" s="5" t="inlineStr">
        <is>
          <t>2276 ESTEBAN MAMANI CATORCENO</t>
        </is>
      </c>
    </row>
    <row r="358">
      <c r="A358" s="5" t="inlineStr">
        <is>
          <t>CCAJ-CB11/38/2023</t>
        </is>
      </c>
      <c r="B358" s="6" t="n">
        <v>44970.81397464121</v>
      </c>
      <c r="C358" s="5" t="inlineStr">
        <is>
          <t>3726 MARCELO ROCABADO ROJAS</t>
        </is>
      </c>
      <c r="D358" s="15" t="n">
        <v>45173232703</v>
      </c>
      <c r="E358" s="8" t="inlineStr">
        <is>
          <t>BISA-100070031</t>
        </is>
      </c>
      <c r="H358" s="9" t="n">
        <v>2090.45</v>
      </c>
      <c r="I358" s="5" t="inlineStr">
        <is>
          <t>DEPÓSITO BANCARIO</t>
        </is>
      </c>
      <c r="J358" s="5" t="inlineStr">
        <is>
          <t>2276 ESTEBAN MAMANI CATORCENO</t>
        </is>
      </c>
    </row>
    <row r="359">
      <c r="A359" s="5" t="inlineStr">
        <is>
          <t>CCAJ-CB11/38/2023</t>
        </is>
      </c>
      <c r="B359" s="6" t="n">
        <v>44970.81397464121</v>
      </c>
      <c r="C359" s="5" t="inlineStr">
        <is>
          <t>3726 MARCELO ROCABADO ROJAS</t>
        </is>
      </c>
      <c r="D359" s="15" t="n">
        <v>45163260335</v>
      </c>
      <c r="E359" s="8" t="inlineStr">
        <is>
          <t>BISA-100070031</t>
        </is>
      </c>
      <c r="H359" s="9" t="n">
        <v>1203.97</v>
      </c>
      <c r="I359" s="5" t="inlineStr">
        <is>
          <t>DEPÓSITO BANCARIO</t>
        </is>
      </c>
      <c r="J359" s="5" t="inlineStr">
        <is>
          <t>2276 ESTEBAN MAMANI CATORCENO</t>
        </is>
      </c>
    </row>
    <row r="360">
      <c r="A360" s="5" t="inlineStr">
        <is>
          <t>CCAJ-CB11/38/2023</t>
        </is>
      </c>
      <c r="B360" s="6" t="n">
        <v>44970.81397464121</v>
      </c>
      <c r="C360" s="5" t="inlineStr">
        <is>
          <t>3726 MARCELO ROCABADO ROJAS</t>
        </is>
      </c>
      <c r="D360" s="15" t="n">
        <v>53712288721</v>
      </c>
      <c r="E360" s="8" t="inlineStr">
        <is>
          <t>BISA-100070031</t>
        </is>
      </c>
      <c r="H360" s="9" t="n">
        <v>391.88</v>
      </c>
      <c r="I360" s="5" t="inlineStr">
        <is>
          <t>DEPÓSITO BANCARIO</t>
        </is>
      </c>
      <c r="J360" s="5" t="inlineStr">
        <is>
          <t>2276 ESTEBAN MAMANI CATORCENO</t>
        </is>
      </c>
    </row>
    <row r="361">
      <c r="A361" s="5" t="inlineStr">
        <is>
          <t>CCAJ-CB11/38/2023</t>
        </is>
      </c>
      <c r="B361" s="6" t="n">
        <v>44970.81397464121</v>
      </c>
      <c r="C361" s="5" t="inlineStr">
        <is>
          <t>3726 MARCELO ROCABADO ROJAS</t>
        </is>
      </c>
      <c r="D361" s="15" t="n">
        <v>45163260390</v>
      </c>
      <c r="E361" s="8" t="inlineStr">
        <is>
          <t>BISA-100070031</t>
        </is>
      </c>
      <c r="H361" s="9" t="n">
        <v>188.3</v>
      </c>
      <c r="I361" s="5" t="inlineStr">
        <is>
          <t>DEPÓSITO BANCARIO</t>
        </is>
      </c>
      <c r="J361" s="5" t="inlineStr">
        <is>
          <t>2276 ESTEBAN MAMANI CATORCENO</t>
        </is>
      </c>
    </row>
    <row r="362">
      <c r="A362" s="5" t="inlineStr">
        <is>
          <t>CCAJ-CB11/38/2023</t>
        </is>
      </c>
      <c r="B362" s="6" t="n">
        <v>44970.81397464121</v>
      </c>
      <c r="C362" s="5" t="inlineStr">
        <is>
          <t>3726 MARCELO ROCABADO ROJAS</t>
        </is>
      </c>
      <c r="D362" s="15" t="n">
        <v>45163259432</v>
      </c>
      <c r="E362" s="8" t="inlineStr">
        <is>
          <t>BISA-100070031</t>
        </is>
      </c>
      <c r="H362" s="9" t="n">
        <v>350.8</v>
      </c>
      <c r="I362" s="5" t="inlineStr">
        <is>
          <t>DEPÓSITO BANCARIO</t>
        </is>
      </c>
      <c r="J362" s="5" t="inlineStr">
        <is>
          <t>2276 ESTEBAN MAMANI CATORCENO</t>
        </is>
      </c>
    </row>
    <row r="363">
      <c r="A363" s="5" t="inlineStr">
        <is>
          <t>CCAJ-CB11/38/2023</t>
        </is>
      </c>
      <c r="B363" s="6" t="n">
        <v>44970.81397464121</v>
      </c>
      <c r="C363" s="5" t="inlineStr">
        <is>
          <t>3726 MARCELO ROCABADO ROJAS</t>
        </is>
      </c>
      <c r="D363" s="7" t="n">
        <v>38440126</v>
      </c>
      <c r="E363" s="8" t="inlineStr">
        <is>
          <t>BANCO UNION-120271437</t>
        </is>
      </c>
      <c r="H363" s="9" t="n">
        <v>8275</v>
      </c>
      <c r="I363" s="5" t="inlineStr">
        <is>
          <t>DEPÓSITO BANCARIO</t>
        </is>
      </c>
      <c r="J363" s="5" t="inlineStr">
        <is>
          <t>2276 ESTEBAN MAMANI CATORCENO</t>
        </is>
      </c>
    </row>
    <row r="364">
      <c r="A364" s="5" t="inlineStr">
        <is>
          <t>CCAJ-CB11/38/2023</t>
        </is>
      </c>
      <c r="B364" s="6" t="n">
        <v>44970.81397464121</v>
      </c>
      <c r="C364" s="5" t="inlineStr">
        <is>
          <t>3726 MARCELO ROCABADO ROJAS</t>
        </is>
      </c>
      <c r="D364" s="15" t="n">
        <v>45143545488</v>
      </c>
      <c r="E364" s="8" t="inlineStr">
        <is>
          <t>BISA-100070031</t>
        </is>
      </c>
      <c r="H364" s="9" t="n">
        <v>23000</v>
      </c>
      <c r="I364" s="5" t="inlineStr">
        <is>
          <t>DEPÓSITO BANCARIO</t>
        </is>
      </c>
      <c r="J364" s="5" t="inlineStr">
        <is>
          <t>2378 EDDY DAREN JIMENEZ ROJAS</t>
        </is>
      </c>
    </row>
    <row r="365">
      <c r="A365" s="5" t="inlineStr">
        <is>
          <t>CCAJ-CB11/38/202</t>
        </is>
      </c>
      <c r="B365" s="6" t="n">
        <v>44970.81397464121</v>
      </c>
      <c r="C365" s="5" t="inlineStr">
        <is>
          <t>3726 MARCELO ROCABADO ROJAS</t>
        </is>
      </c>
      <c r="D365" s="7" t="n"/>
      <c r="E365" s="8" t="n"/>
      <c r="F365" s="9" t="n">
        <v>99790.89999999999</v>
      </c>
      <c r="I365" s="10" t="inlineStr">
        <is>
          <t>EFECTIVO</t>
        </is>
      </c>
      <c r="J365" s="5" t="inlineStr">
        <is>
          <t>2378 EDDY DAREN JIMENEZ ROJAS</t>
        </is>
      </c>
    </row>
    <row r="366">
      <c r="A366" s="5" t="inlineStr">
        <is>
          <t>CCAJ-CB11/38/2023</t>
        </is>
      </c>
      <c r="B366" s="6" t="n">
        <v>44970.81397464121</v>
      </c>
      <c r="C366" s="5" t="inlineStr">
        <is>
          <t>3726 MARCELO ROCABADO ROJAS</t>
        </is>
      </c>
      <c r="D366" s="7" t="n"/>
      <c r="E366" s="8" t="n"/>
      <c r="F366" s="9" t="n">
        <v>2.3</v>
      </c>
      <c r="I366" s="10" t="inlineStr">
        <is>
          <t>EFECTIVO</t>
        </is>
      </c>
      <c r="J366" s="5" t="inlineStr">
        <is>
          <t>2276 ESTEBAN MAMANI CATORCENO</t>
        </is>
      </c>
    </row>
    <row r="367">
      <c r="A367" s="5" t="inlineStr">
        <is>
          <t>CCAJ-CB11/38/2023</t>
        </is>
      </c>
      <c r="B367" s="6" t="n">
        <v>44970.81397464121</v>
      </c>
      <c r="C367" s="5" t="inlineStr">
        <is>
          <t>3726 MARCELO ROCABADO ROJAS</t>
        </is>
      </c>
      <c r="D367" s="7" t="n"/>
      <c r="E367" s="8" t="n"/>
      <c r="F367" s="9" t="n">
        <v>8625.200000000001</v>
      </c>
      <c r="I367" s="10" t="inlineStr">
        <is>
          <t>EFECTIVO</t>
        </is>
      </c>
      <c r="J367" s="5" t="inlineStr">
        <is>
          <t>2281 ANGEL DONATO GONZALES CONDORI</t>
        </is>
      </c>
    </row>
    <row r="368">
      <c r="A368" s="5" t="inlineStr">
        <is>
          <t>CCAJ-CB11/38/2023</t>
        </is>
      </c>
      <c r="B368" s="6" t="n">
        <v>44970.81397464121</v>
      </c>
      <c r="C368" s="5" t="inlineStr">
        <is>
          <t>3726 MARCELO ROCABADO ROJAS</t>
        </is>
      </c>
      <c r="D368" s="7" t="n"/>
      <c r="E368" s="8" t="n"/>
      <c r="F368" s="9" t="n">
        <v>22989.9</v>
      </c>
      <c r="I368" s="10" t="inlineStr">
        <is>
          <t>EFECTIVO</t>
        </is>
      </c>
      <c r="J368" s="5" t="inlineStr">
        <is>
          <t>2286 JOSE MARCELO NOGALES SUAREZ</t>
        </is>
      </c>
    </row>
    <row r="369">
      <c r="A369" s="5" t="inlineStr">
        <is>
          <t>CCAJ-CB11/38/2023</t>
        </is>
      </c>
      <c r="B369" s="6" t="n">
        <v>44970.81397464121</v>
      </c>
      <c r="C369" s="5" t="inlineStr">
        <is>
          <t>3726 MARCELO ROCABADO ROJAS</t>
        </is>
      </c>
      <c r="D369" s="7" t="n"/>
      <c r="E369" s="8" t="n"/>
      <c r="F369" s="9" t="n">
        <v>9749</v>
      </c>
      <c r="I369" s="10" t="inlineStr">
        <is>
          <t>EFECTIVO</t>
        </is>
      </c>
      <c r="J369" s="8" t="inlineStr">
        <is>
          <t>2287 OLVER VACA ARCHONDO</t>
        </is>
      </c>
    </row>
    <row r="370">
      <c r="A370" s="5" t="inlineStr">
        <is>
          <t>CCAJ-CB11/38/2023</t>
        </is>
      </c>
      <c r="B370" s="6" t="n">
        <v>44970.81397464121</v>
      </c>
      <c r="C370" s="5" t="inlineStr">
        <is>
          <t>3726 MARCELO ROCABADO ROJAS</t>
        </is>
      </c>
      <c r="D370" s="7" t="n"/>
      <c r="E370" s="8" t="n"/>
      <c r="F370" s="9" t="n">
        <v>21851.4</v>
      </c>
      <c r="I370" s="10" t="inlineStr">
        <is>
          <t>EFECTIVO</t>
        </is>
      </c>
      <c r="J370" s="8" t="inlineStr">
        <is>
          <t>2340 NAIN QUIÑONES TIPA</t>
        </is>
      </c>
    </row>
    <row r="371">
      <c r="A371" s="5" t="inlineStr">
        <is>
          <t>CCAJ-CB11/38/2023</t>
        </is>
      </c>
      <c r="B371" s="6" t="n">
        <v>44970.81397464121</v>
      </c>
      <c r="C371" s="5" t="inlineStr">
        <is>
          <t>3726 MARCELO ROCABADO ROJAS</t>
        </is>
      </c>
      <c r="D371" s="7" t="n"/>
      <c r="E371" s="8" t="n"/>
      <c r="F371" s="9" t="n">
        <v>19084.2</v>
      </c>
      <c r="I371" s="10" t="inlineStr">
        <is>
          <t>EFECTIVO</t>
        </is>
      </c>
      <c r="J371" s="8" t="inlineStr">
        <is>
          <t>2383 MAURO FELIPE CARICARI</t>
        </is>
      </c>
    </row>
    <row r="372">
      <c r="A372" s="5" t="inlineStr">
        <is>
          <t>CCAJ-CB11/38/2023</t>
        </is>
      </c>
      <c r="B372" s="6" t="n">
        <v>44970.81397464121</v>
      </c>
      <c r="C372" s="5" t="inlineStr">
        <is>
          <t>3726 MARCELO ROCABADO ROJAS</t>
        </is>
      </c>
      <c r="D372" s="7" t="n"/>
      <c r="E372" s="8" t="n"/>
      <c r="F372" s="9" t="n">
        <v>1919.4</v>
      </c>
      <c r="I372" s="10" t="inlineStr">
        <is>
          <t>EFECTIVO</t>
        </is>
      </c>
      <c r="J372" s="5" t="inlineStr">
        <is>
          <t>2537 JUAN CARLOS REVOLLO RODRIGUEZ</t>
        </is>
      </c>
    </row>
    <row r="373">
      <c r="A373" s="5" t="inlineStr">
        <is>
          <t>CCAJ-CB11/38/2023</t>
        </is>
      </c>
      <c r="B373" s="6" t="n">
        <v>44970.81397464121</v>
      </c>
      <c r="C373" s="5" t="inlineStr">
        <is>
          <t>3726 MARCELO ROCABADO ROJAS</t>
        </is>
      </c>
      <c r="D373" s="7" t="n"/>
      <c r="E373" s="8" t="n"/>
      <c r="F373" s="9" t="n">
        <v>10462.3</v>
      </c>
      <c r="I373" s="10" t="inlineStr">
        <is>
          <t>EFECTIVO</t>
        </is>
      </c>
      <c r="J373" s="5" t="inlineStr">
        <is>
          <t>2539 JUAN CARLOS ANGULO ROJAS</t>
        </is>
      </c>
    </row>
    <row r="374">
      <c r="A374" s="5" t="inlineStr">
        <is>
          <t>CCAJ-CB11/38/2023</t>
        </is>
      </c>
      <c r="B374" s="6" t="n">
        <v>44970.81397464121</v>
      </c>
      <c r="C374" s="5" t="inlineStr">
        <is>
          <t>3726 MARCELO ROCABADO ROJAS</t>
        </is>
      </c>
      <c r="D374" s="7" t="n"/>
      <c r="E374" s="8" t="n"/>
      <c r="F374" s="9" t="n">
        <v>19605.9</v>
      </c>
      <c r="I374" s="10" t="inlineStr">
        <is>
          <t>EFECTIVO</t>
        </is>
      </c>
      <c r="J374" s="5" t="inlineStr">
        <is>
          <t>2676 RUDDY AUGUSTO BASTO ZURITA</t>
        </is>
      </c>
    </row>
    <row r="375">
      <c r="A375" s="5" t="inlineStr">
        <is>
          <t>CCAJ-CB11/38/2023</t>
        </is>
      </c>
      <c r="B375" s="6" t="n">
        <v>44970.81397464121</v>
      </c>
      <c r="C375" s="5" t="inlineStr">
        <is>
          <t>3726 MARCELO ROCABADO ROJAS</t>
        </is>
      </c>
      <c r="D375" s="7" t="n"/>
      <c r="E375" s="8" t="n"/>
      <c r="F375" s="9" t="n">
        <v>21157.2</v>
      </c>
      <c r="I375" s="10" t="inlineStr">
        <is>
          <t>EFECTIVO</t>
        </is>
      </c>
      <c r="J375" s="8" t="inlineStr">
        <is>
          <t>2941 EFRAIN MAMANI CAMIÑO</t>
        </is>
      </c>
    </row>
    <row r="376">
      <c r="A376" s="5" t="inlineStr">
        <is>
          <t>CCAJ-CB11/38/2023</t>
        </is>
      </c>
      <c r="B376" s="6" t="n">
        <v>44970.81397464121</v>
      </c>
      <c r="C376" s="5" t="inlineStr">
        <is>
          <t>3726 MARCELO ROCABADO ROJAS</t>
        </is>
      </c>
      <c r="D376" s="7" t="n"/>
      <c r="E376" s="8" t="n"/>
      <c r="F376" s="9" t="n">
        <v>5426.2</v>
      </c>
      <c r="I376" s="10" t="inlineStr">
        <is>
          <t>EFECTIVO</t>
        </is>
      </c>
      <c r="J376" s="5" t="inlineStr">
        <is>
          <t>2979 ROBERTO CARLOS QUINTEROS FLORES</t>
        </is>
      </c>
    </row>
    <row r="377">
      <c r="A377" s="5" t="inlineStr">
        <is>
          <t>CCAJ-CB11/38/2023</t>
        </is>
      </c>
      <c r="B377" s="6" t="n">
        <v>44970.81397464121</v>
      </c>
      <c r="C377" s="5" t="inlineStr">
        <is>
          <t>3726 MARCELO ROCABADO ROJAS</t>
        </is>
      </c>
      <c r="D377" s="7" t="n"/>
      <c r="E377" s="8" t="n"/>
      <c r="F377" s="9" t="n">
        <v>43620.6</v>
      </c>
      <c r="I377" s="10" t="inlineStr">
        <is>
          <t>EFECTIVO</t>
        </is>
      </c>
      <c r="J377" s="5" t="inlineStr">
        <is>
          <t>3791 LIMBERT SALAZAR MALDONADO</t>
        </is>
      </c>
    </row>
    <row r="378">
      <c r="A378" s="5" t="inlineStr">
        <is>
          <t>CCAJ-CB11/38/2023</t>
        </is>
      </c>
      <c r="B378" s="6" t="n">
        <v>44970.81397464121</v>
      </c>
      <c r="C378" s="5" t="inlineStr">
        <is>
          <t>3726 MARCELO ROCABADO ROJAS</t>
        </is>
      </c>
      <c r="D378" s="7" t="n"/>
      <c r="E378" s="8" t="n"/>
      <c r="F378" s="9" t="n">
        <v>11141.3</v>
      </c>
      <c r="I378" s="10" t="inlineStr">
        <is>
          <t>EFECTIVO</t>
        </is>
      </c>
      <c r="J378" s="8" t="inlineStr">
        <is>
          <t>4269 JULY GONZALES - T01</t>
        </is>
      </c>
    </row>
    <row r="379">
      <c r="A379" s="5" t="inlineStr">
        <is>
          <t>CCAJ-CB11/38/2023</t>
        </is>
      </c>
      <c r="B379" s="6" t="n">
        <v>44970.81397464121</v>
      </c>
      <c r="C379" s="5" t="inlineStr">
        <is>
          <t>3726 MARCELO ROCABADO ROJAS</t>
        </is>
      </c>
      <c r="D379" s="7" t="n"/>
      <c r="E379" s="8" t="n"/>
      <c r="F379" s="9" t="n">
        <v>14081.7</v>
      </c>
      <c r="I379" s="10" t="inlineStr">
        <is>
          <t>EFECTIVO</t>
        </is>
      </c>
      <c r="J379" s="8" t="inlineStr">
        <is>
          <t>4269 JULY GONZALES - T02</t>
        </is>
      </c>
    </row>
    <row r="380">
      <c r="A380" s="5" t="inlineStr">
        <is>
          <t>CCAJ-CB11/38/2023</t>
        </is>
      </c>
      <c r="B380" s="6" t="n">
        <v>44970.81397464121</v>
      </c>
      <c r="C380" s="5" t="inlineStr">
        <is>
          <t>3726 MARCELO ROCABADO ROJAS</t>
        </is>
      </c>
      <c r="D380" s="7" t="n"/>
      <c r="E380" s="8" t="n"/>
      <c r="F380" s="9" t="n">
        <v>9910.9</v>
      </c>
      <c r="I380" s="10" t="inlineStr">
        <is>
          <t>EFECTIVO</t>
        </is>
      </c>
      <c r="J380" s="8" t="inlineStr">
        <is>
          <t>4269 JULY GONZALES - T05</t>
        </is>
      </c>
    </row>
    <row r="381">
      <c r="A381" s="5" t="inlineStr">
        <is>
          <t>CCAJ-CB11/38/2023</t>
        </is>
      </c>
      <c r="B381" s="6" t="n">
        <v>44970.81397464121</v>
      </c>
      <c r="C381" s="5" t="inlineStr">
        <is>
          <t>3726 MARCELO ROCABADO ROJAS</t>
        </is>
      </c>
      <c r="D381" s="7" t="n"/>
      <c r="E381" s="8" t="n"/>
      <c r="F381" s="9" t="n">
        <v>15904.8</v>
      </c>
      <c r="I381" s="10" t="inlineStr">
        <is>
          <t>EFECTIVO</t>
        </is>
      </c>
      <c r="J381" s="8" t="inlineStr">
        <is>
          <t>4269 JULY GONZALES - T06</t>
        </is>
      </c>
    </row>
    <row r="382">
      <c r="A382" s="5" t="inlineStr">
        <is>
          <t>CCAJ-CB11/38/2023</t>
        </is>
      </c>
      <c r="B382" s="6" t="n">
        <v>44970.81397464121</v>
      </c>
      <c r="C382" s="5" t="inlineStr">
        <is>
          <t>3726 MARCELO ROCABADO ROJAS</t>
        </is>
      </c>
      <c r="D382" s="7" t="n"/>
      <c r="E382" s="8" t="n"/>
      <c r="F382" s="9" t="n">
        <v>10334.4</v>
      </c>
      <c r="I382" s="10" t="inlineStr">
        <is>
          <t>EFECTIVO</t>
        </is>
      </c>
      <c r="J382" s="8" t="inlineStr">
        <is>
          <t>4269 JULY GONZALES - T07</t>
        </is>
      </c>
    </row>
    <row r="383">
      <c r="A383" s="5" t="inlineStr">
        <is>
          <t>CCAJ-CB11/38/2023</t>
        </is>
      </c>
      <c r="B383" s="6" t="n">
        <v>44970.81397464121</v>
      </c>
      <c r="C383" s="5" t="inlineStr">
        <is>
          <t>3726 MARCELO ROCABADO ROJAS</t>
        </is>
      </c>
      <c r="D383" s="7" t="n"/>
      <c r="E383" s="8" t="n"/>
      <c r="F383" s="9" t="n">
        <v>153115.5</v>
      </c>
      <c r="I383" s="10" t="inlineStr">
        <is>
          <t>EFECTIVO</t>
        </is>
      </c>
      <c r="J383" s="8" t="inlineStr">
        <is>
          <t>4861 BRIAN ABAD FLORES CRUZ</t>
        </is>
      </c>
    </row>
    <row r="384">
      <c r="A384" s="5" t="inlineStr">
        <is>
          <t>CCAJ-CB11/38/2023</t>
        </is>
      </c>
      <c r="B384" s="6" t="n">
        <v>44970.81397464121</v>
      </c>
      <c r="C384" s="5" t="inlineStr">
        <is>
          <t>3726 MARCELO ROCABADO ROJAS</t>
        </is>
      </c>
      <c r="D384" s="7" t="n"/>
      <c r="E384" s="8" t="n"/>
      <c r="F384" s="9" t="n">
        <v>96333.8</v>
      </c>
      <c r="I384" s="10" t="inlineStr">
        <is>
          <t>EFECTIVO</t>
        </is>
      </c>
      <c r="J384" s="5" t="inlineStr">
        <is>
          <t>4771 CHRISTIAN LEDEZMA - T11</t>
        </is>
      </c>
    </row>
    <row r="385">
      <c r="A385" s="11" t="inlineStr">
        <is>
          <t>SAP</t>
        </is>
      </c>
      <c r="B385" s="3" t="n"/>
      <c r="C385" s="3" t="n"/>
      <c r="D385" s="17">
        <f>545477.1+51504</f>
        <v/>
      </c>
      <c r="E385" s="8" t="n"/>
      <c r="F385" s="12">
        <f>SUM(F349:G384)</f>
        <v/>
      </c>
      <c r="H385" s="9" t="n"/>
      <c r="I385" s="10" t="n"/>
      <c r="J385" s="5" t="n"/>
    </row>
    <row r="386">
      <c r="A386" s="13" t="inlineStr">
        <is>
          <t>FECHA</t>
        </is>
      </c>
      <c r="B386" s="13" t="inlineStr">
        <is>
          <t>CIERRE DE CAJA</t>
        </is>
      </c>
      <c r="C386" s="13" t="inlineStr">
        <is>
          <t>IMPORTE</t>
        </is>
      </c>
      <c r="D386" s="7" t="n"/>
      <c r="E386" s="8" t="n"/>
      <c r="H386" s="9" t="n"/>
      <c r="I386" s="10" t="n"/>
      <c r="J386" s="5" t="n"/>
    </row>
    <row r="387" ht="15.75" customHeight="1">
      <c r="D387" s="14" t="n">
        <v>112774140</v>
      </c>
    </row>
    <row r="388" ht="15.75" customHeight="1">
      <c r="D388" s="14" t="n">
        <v>112774188</v>
      </c>
    </row>
    <row r="390">
      <c r="A390" s="1" t="inlineStr">
        <is>
          <t>Cierre Caja</t>
        </is>
      </c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</row>
    <row r="391">
      <c r="A391" s="3" t="inlineStr">
        <is>
          <t>Del 14/02/2023</t>
        </is>
      </c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</row>
    <row r="392">
      <c r="A392" s="74" t="inlineStr">
        <is>
          <t>Cierre Caja</t>
        </is>
      </c>
      <c r="B392" s="74" t="inlineStr">
        <is>
          <t>Fecha</t>
        </is>
      </c>
      <c r="C392" s="74" t="inlineStr">
        <is>
          <t>Cajero</t>
        </is>
      </c>
      <c r="D392" s="74" t="inlineStr">
        <is>
          <t>Nro Voucher</t>
        </is>
      </c>
      <c r="E392" s="74" t="inlineStr">
        <is>
          <t>Nro Cuenta</t>
        </is>
      </c>
      <c r="F392" s="74" t="inlineStr">
        <is>
          <t>Tipo Ingreso</t>
        </is>
      </c>
      <c r="G392" s="75" t="n"/>
      <c r="H392" s="76" t="n"/>
      <c r="I392" s="74" t="inlineStr">
        <is>
          <t>TIPO DE INGRESO</t>
        </is>
      </c>
      <c r="J392" s="74" t="inlineStr">
        <is>
          <t>Cobrador</t>
        </is>
      </c>
    </row>
    <row r="393">
      <c r="A393" s="77" t="n"/>
      <c r="B393" s="77" t="n"/>
      <c r="C393" s="77" t="n"/>
      <c r="D393" s="77" t="n"/>
      <c r="E393" s="77" t="n"/>
      <c r="F393" s="4" t="inlineStr">
        <is>
          <t>EFECTIVO</t>
        </is>
      </c>
      <c r="G393" s="4" t="inlineStr">
        <is>
          <t>CHEQUE</t>
        </is>
      </c>
      <c r="H393" s="4" t="inlineStr">
        <is>
          <t>TRANSFERENCIA</t>
        </is>
      </c>
      <c r="I393" s="77" t="n"/>
      <c r="J393" s="77" t="n"/>
    </row>
    <row r="394">
      <c r="A394" s="5" t="inlineStr">
        <is>
          <t>CCAJ-CB11/39/202</t>
        </is>
      </c>
      <c r="B394" s="6" t="n">
        <v>44971.90585648148</v>
      </c>
      <c r="C394" s="5" t="inlineStr">
        <is>
          <t>3726 MARCELO ROCABADO ROJAS</t>
        </is>
      </c>
      <c r="D394" s="7" t="n"/>
      <c r="E394" s="8" t="n"/>
      <c r="F394" s="9" t="n">
        <v>6518.3</v>
      </c>
      <c r="I394" s="10" t="inlineStr">
        <is>
          <t>EFECTIVO</t>
        </is>
      </c>
      <c r="J394" s="8" t="inlineStr">
        <is>
          <t>2383 MAURO FELIPE CARICARI</t>
        </is>
      </c>
    </row>
    <row r="395">
      <c r="A395" s="5" t="inlineStr">
        <is>
          <t>CCAJ-CB11/39/2023</t>
        </is>
      </c>
      <c r="B395" s="6" t="n">
        <v>44971.90585222223</v>
      </c>
      <c r="C395" s="5" t="inlineStr">
        <is>
          <t>3726 MARCELO ROCABADO ROJAS</t>
        </is>
      </c>
      <c r="D395" s="7" t="n"/>
      <c r="E395" s="8" t="n"/>
      <c r="F395" s="9" t="n">
        <v>10607.9</v>
      </c>
      <c r="I395" s="10" t="inlineStr">
        <is>
          <t>EFECTIVO</t>
        </is>
      </c>
      <c r="J395" s="5" t="inlineStr">
        <is>
          <t>2281 ANGEL DONATO GONZALES CONDORI</t>
        </is>
      </c>
    </row>
    <row r="396">
      <c r="A396" s="5" t="inlineStr">
        <is>
          <t>CCAJ-CB11/39/2023</t>
        </is>
      </c>
      <c r="B396" s="6" t="n">
        <v>44971.90585222223</v>
      </c>
      <c r="C396" s="5" t="inlineStr">
        <is>
          <t>3726 MARCELO ROCABADO ROJAS</t>
        </is>
      </c>
      <c r="D396" s="7" t="n"/>
      <c r="E396" s="8" t="n"/>
      <c r="F396" s="9" t="n">
        <v>19245.3</v>
      </c>
      <c r="I396" s="10" t="inlineStr">
        <is>
          <t>EFECTIVO</t>
        </is>
      </c>
      <c r="J396" s="8" t="inlineStr">
        <is>
          <t>2287 OLVER VACA ARCHONDO</t>
        </is>
      </c>
    </row>
    <row r="397">
      <c r="A397" s="5" t="inlineStr">
        <is>
          <t>CCAJ-CB11/39/2023</t>
        </is>
      </c>
      <c r="B397" s="6" t="n">
        <v>44971.90585222223</v>
      </c>
      <c r="C397" s="5" t="inlineStr">
        <is>
          <t>3726 MARCELO ROCABADO ROJAS</t>
        </is>
      </c>
      <c r="D397" s="7" t="n"/>
      <c r="E397" s="8" t="n"/>
      <c r="F397" s="9" t="n">
        <v>1086</v>
      </c>
      <c r="I397" s="10" t="inlineStr">
        <is>
          <t>EFECTIVO</t>
        </is>
      </c>
      <c r="J397" s="8" t="inlineStr">
        <is>
          <t>2340 NAIN QUIÑONES TIPA</t>
        </is>
      </c>
    </row>
    <row r="398">
      <c r="A398" s="5" t="inlineStr">
        <is>
          <t>CCAJ-CB11/39/2023</t>
        </is>
      </c>
      <c r="B398" s="6" t="n">
        <v>44971.90585222223</v>
      </c>
      <c r="C398" s="5" t="inlineStr">
        <is>
          <t>3726 MARCELO ROCABADO ROJAS</t>
        </is>
      </c>
      <c r="D398" s="7" t="n"/>
      <c r="E398" s="8" t="n"/>
      <c r="F398" s="9" t="n">
        <v>67678.10000000001</v>
      </c>
      <c r="I398" s="10" t="inlineStr">
        <is>
          <t>EFECTIVO</t>
        </is>
      </c>
      <c r="J398" s="5" t="inlineStr">
        <is>
          <t>2378 EDDY DAREN JIMENEZ ROJAS</t>
        </is>
      </c>
    </row>
    <row r="399">
      <c r="A399" s="5" t="inlineStr">
        <is>
          <t>CCAJ-CB11/39/2023</t>
        </is>
      </c>
      <c r="B399" s="6" t="n">
        <v>44971.90585222223</v>
      </c>
      <c r="C399" s="5" t="inlineStr">
        <is>
          <t>3726 MARCELO ROCABADO ROJAS</t>
        </is>
      </c>
      <c r="D399" s="7" t="n"/>
      <c r="E399" s="8" t="n"/>
      <c r="F399" s="9" t="n">
        <v>17500</v>
      </c>
      <c r="I399" s="10" t="inlineStr">
        <is>
          <t>EFECTIVO</t>
        </is>
      </c>
      <c r="J399" s="5" t="inlineStr">
        <is>
          <t>2537 JUAN CARLOS REVOLLO RODRIGUEZ</t>
        </is>
      </c>
    </row>
    <row r="400">
      <c r="A400" s="5" t="inlineStr">
        <is>
          <t>CCAJ-CB11/39/2023</t>
        </is>
      </c>
      <c r="B400" s="6" t="n">
        <v>44971.90585222223</v>
      </c>
      <c r="C400" s="5" t="inlineStr">
        <is>
          <t>3726 MARCELO ROCABADO ROJAS</t>
        </is>
      </c>
      <c r="D400" s="7" t="n"/>
      <c r="E400" s="8" t="n"/>
      <c r="F400" s="9" t="n">
        <v>17961.4</v>
      </c>
      <c r="I400" s="10" t="inlineStr">
        <is>
          <t>EFECTIVO</t>
        </is>
      </c>
      <c r="J400" s="5" t="inlineStr">
        <is>
          <t>2539 JUAN CARLOS ANGULO ROJAS</t>
        </is>
      </c>
    </row>
    <row r="401">
      <c r="A401" s="5" t="inlineStr">
        <is>
          <t>CCAJ-CB11/39/2023</t>
        </is>
      </c>
      <c r="B401" s="6" t="n">
        <v>44971.90585222223</v>
      </c>
      <c r="C401" s="5" t="inlineStr">
        <is>
          <t>3726 MARCELO ROCABADO ROJAS</t>
        </is>
      </c>
      <c r="D401" s="7" t="n"/>
      <c r="E401" s="8" t="n"/>
      <c r="F401" s="9" t="n">
        <v>19583.7</v>
      </c>
      <c r="I401" s="10" t="inlineStr">
        <is>
          <t>EFECTIVO</t>
        </is>
      </c>
      <c r="J401" s="5" t="inlineStr">
        <is>
          <t>2676 RUDDY AUGUSTO BASTO ZURITA</t>
        </is>
      </c>
    </row>
    <row r="402">
      <c r="A402" s="5" t="inlineStr">
        <is>
          <t>CCAJ-CB11/39/2023</t>
        </is>
      </c>
      <c r="B402" s="6" t="n">
        <v>44971.90585222223</v>
      </c>
      <c r="C402" s="5" t="inlineStr">
        <is>
          <t>3726 MARCELO ROCABADO ROJAS</t>
        </is>
      </c>
      <c r="D402" s="7" t="n"/>
      <c r="E402" s="8" t="n"/>
      <c r="F402" s="9" t="n">
        <v>15036.9</v>
      </c>
      <c r="I402" s="10" t="inlineStr">
        <is>
          <t>EFECTIVO</t>
        </is>
      </c>
      <c r="J402" s="8" t="inlineStr">
        <is>
          <t>2941 EFRAIN MAMANI CAMIÑO</t>
        </is>
      </c>
    </row>
    <row r="403">
      <c r="A403" s="5" t="inlineStr">
        <is>
          <t>CCAJ-CB11/39/2023</t>
        </is>
      </c>
      <c r="B403" s="6" t="n">
        <v>44971.90585222223</v>
      </c>
      <c r="C403" s="5" t="inlineStr">
        <is>
          <t>3726 MARCELO ROCABADO ROJAS</t>
        </is>
      </c>
      <c r="D403" s="7" t="n"/>
      <c r="E403" s="8" t="n"/>
      <c r="F403" s="9" t="n">
        <v>12226.4</v>
      </c>
      <c r="I403" s="10" t="inlineStr">
        <is>
          <t>EFECTIVO</t>
        </is>
      </c>
      <c r="J403" s="5" t="inlineStr">
        <is>
          <t>2979 ROBERTO CARLOS QUINTEROS FLORES</t>
        </is>
      </c>
    </row>
    <row r="404">
      <c r="A404" s="5" t="inlineStr">
        <is>
          <t>CCAJ-CB11/39/2023</t>
        </is>
      </c>
      <c r="B404" s="6" t="n">
        <v>44971.90585222223</v>
      </c>
      <c r="C404" s="5" t="inlineStr">
        <is>
          <t>3726 MARCELO ROCABADO ROJAS</t>
        </is>
      </c>
      <c r="D404" s="7" t="n"/>
      <c r="E404" s="8" t="n"/>
      <c r="F404" s="9" t="n">
        <v>10273.5</v>
      </c>
      <c r="I404" s="10" t="inlineStr">
        <is>
          <t>EFECTIVO</t>
        </is>
      </c>
      <c r="J404" s="8" t="inlineStr">
        <is>
          <t>4269 JULY GONZALES - T01</t>
        </is>
      </c>
    </row>
    <row r="405">
      <c r="A405" s="5" t="inlineStr">
        <is>
          <t>CCAJ-CB11/39/2023</t>
        </is>
      </c>
      <c r="B405" s="6" t="n">
        <v>44971.90585222223</v>
      </c>
      <c r="C405" s="5" t="inlineStr">
        <is>
          <t>3726 MARCELO ROCABADO ROJAS</t>
        </is>
      </c>
      <c r="D405" s="7" t="n"/>
      <c r="E405" s="8" t="n"/>
      <c r="F405" s="9" t="n">
        <v>8375</v>
      </c>
      <c r="I405" s="10" t="inlineStr">
        <is>
          <t>EFECTIVO</t>
        </is>
      </c>
      <c r="J405" s="8" t="inlineStr">
        <is>
          <t>4269 JULY GONZALES - T02</t>
        </is>
      </c>
    </row>
    <row r="406">
      <c r="A406" s="5" t="inlineStr">
        <is>
          <t>CCAJ-CB11/39/2023</t>
        </is>
      </c>
      <c r="B406" s="6" t="n">
        <v>44971.90585222223</v>
      </c>
      <c r="C406" s="5" t="inlineStr">
        <is>
          <t>3726 MARCELO ROCABADO ROJAS</t>
        </is>
      </c>
      <c r="D406" s="7" t="n"/>
      <c r="E406" s="8" t="n"/>
      <c r="F406" s="9" t="n">
        <v>698.3</v>
      </c>
      <c r="I406" s="10" t="inlineStr">
        <is>
          <t>EFECTIVO</t>
        </is>
      </c>
      <c r="J406" s="8" t="inlineStr">
        <is>
          <t>4269 JULY GONZALES - T04</t>
        </is>
      </c>
    </row>
    <row r="407">
      <c r="A407" s="5" t="inlineStr">
        <is>
          <t>CCAJ-CB11/39/2023</t>
        </is>
      </c>
      <c r="B407" s="6" t="n">
        <v>44971.90585222223</v>
      </c>
      <c r="C407" s="5" t="inlineStr">
        <is>
          <t>3726 MARCELO ROCABADO ROJAS</t>
        </is>
      </c>
      <c r="D407" s="7" t="n"/>
      <c r="E407" s="8" t="n"/>
      <c r="F407" s="9" t="n">
        <v>11269</v>
      </c>
      <c r="I407" s="10" t="inlineStr">
        <is>
          <t>EFECTIVO</t>
        </is>
      </c>
      <c r="J407" s="8" t="inlineStr">
        <is>
          <t>4269 JULY GONZALES - T06</t>
        </is>
      </c>
    </row>
    <row r="408">
      <c r="A408" s="5" t="inlineStr">
        <is>
          <t>CCAJ-CB11/39/2023</t>
        </is>
      </c>
      <c r="B408" s="6" t="n">
        <v>44971.90585222223</v>
      </c>
      <c r="C408" s="5" t="inlineStr">
        <is>
          <t>3726 MARCELO ROCABADO ROJAS</t>
        </is>
      </c>
      <c r="D408" s="7" t="n"/>
      <c r="E408" s="8" t="n"/>
      <c r="F408" s="9" t="n">
        <v>10010.4</v>
      </c>
      <c r="I408" s="10" t="inlineStr">
        <is>
          <t>EFECTIVO</t>
        </is>
      </c>
      <c r="J408" s="8" t="inlineStr">
        <is>
          <t>4269 JULY GONZALES - T07</t>
        </is>
      </c>
    </row>
    <row r="409">
      <c r="A409" s="5" t="inlineStr">
        <is>
          <t>CCAJ-CB11/39/2023</t>
        </is>
      </c>
      <c r="B409" s="6" t="n">
        <v>44971.90585222223</v>
      </c>
      <c r="C409" s="5" t="inlineStr">
        <is>
          <t>3726 MARCELO ROCABADO ROJAS</t>
        </is>
      </c>
      <c r="D409" s="7" t="n"/>
      <c r="E409" s="8" t="n"/>
      <c r="F409" s="9" t="n">
        <v>225569.5</v>
      </c>
      <c r="I409" s="10" t="inlineStr">
        <is>
          <t>EFECTIVO</t>
        </is>
      </c>
      <c r="J409" s="8" t="inlineStr">
        <is>
          <t>4861 BRIAN ABAD FLORES CRUZ</t>
        </is>
      </c>
    </row>
    <row r="410">
      <c r="A410" s="5" t="inlineStr">
        <is>
          <t>CCAJ-CB11/39/2023</t>
        </is>
      </c>
      <c r="B410" s="6" t="n">
        <v>44971.90585222223</v>
      </c>
      <c r="C410" s="5" t="inlineStr">
        <is>
          <t>3726 MARCELO ROCABADO ROJAS</t>
        </is>
      </c>
      <c r="D410" s="7" t="n"/>
      <c r="E410" s="8" t="n"/>
      <c r="F410" s="9" t="n">
        <v>8393.799999999999</v>
      </c>
      <c r="I410" s="10" t="inlineStr">
        <is>
          <t>EFECTIVO</t>
        </is>
      </c>
      <c r="J410" s="5" t="inlineStr">
        <is>
          <t>4771 CHRISTIAN LEDEZMA - T08</t>
        </is>
      </c>
    </row>
    <row r="411">
      <c r="A411" s="5" t="inlineStr">
        <is>
          <t>CCAJ-CB11/39/2023</t>
        </is>
      </c>
      <c r="B411" s="6" t="n">
        <v>44971.90585222223</v>
      </c>
      <c r="C411" s="5" t="inlineStr">
        <is>
          <t>3726 MARCELO ROCABADO ROJAS</t>
        </is>
      </c>
      <c r="D411" s="7" t="n"/>
      <c r="E411" s="8" t="n"/>
      <c r="F411" s="9" t="n">
        <v>11909.4</v>
      </c>
      <c r="I411" s="10" t="inlineStr">
        <is>
          <t>EFECTIVO</t>
        </is>
      </c>
      <c r="J411" s="5" t="inlineStr">
        <is>
          <t>4771 CHRISTIAN LEDEZMA - T09</t>
        </is>
      </c>
    </row>
    <row r="412">
      <c r="A412" s="11" t="inlineStr">
        <is>
          <t>SAP</t>
        </is>
      </c>
      <c r="B412" s="3" t="n"/>
      <c r="C412" s="3" t="n"/>
      <c r="D412" s="17">
        <f>459396.5+14546.4</f>
        <v/>
      </c>
      <c r="E412" s="8" t="n"/>
      <c r="F412" s="31">
        <f>SUM(F394:G411)</f>
        <v/>
      </c>
      <c r="H412" s="9" t="n"/>
      <c r="I412" s="10" t="n"/>
      <c r="J412" s="5" t="n"/>
    </row>
    <row r="413">
      <c r="A413" s="13" t="inlineStr">
        <is>
          <t>FECHA</t>
        </is>
      </c>
      <c r="B413" s="13" t="inlineStr">
        <is>
          <t>CIERRE DE CAJA</t>
        </is>
      </c>
      <c r="C413" s="13" t="inlineStr">
        <is>
          <t>IMPORTE</t>
        </is>
      </c>
      <c r="D413" s="7" t="n"/>
      <c r="E413" s="8" t="n"/>
      <c r="H413" s="9" t="n"/>
      <c r="I413" s="10" t="n"/>
      <c r="J413" s="5" t="n"/>
    </row>
    <row r="414" ht="15.75" customHeight="1">
      <c r="D414" s="14" t="n">
        <v>112782236</v>
      </c>
    </row>
    <row r="415" ht="15.75" customHeight="1">
      <c r="D415" s="14" t="n">
        <v>112782378</v>
      </c>
    </row>
    <row r="417">
      <c r="A417" s="1" t="inlineStr">
        <is>
          <t>Cierre Caja</t>
        </is>
      </c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</row>
    <row r="418">
      <c r="A418" s="3" t="inlineStr">
        <is>
          <t>Del 15/02/2023</t>
        </is>
      </c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</row>
    <row r="419">
      <c r="A419" s="74" t="inlineStr">
        <is>
          <t>Cierre Caja</t>
        </is>
      </c>
      <c r="B419" s="74" t="inlineStr">
        <is>
          <t>Fecha</t>
        </is>
      </c>
      <c r="C419" s="74" t="inlineStr">
        <is>
          <t>Cajero</t>
        </is>
      </c>
      <c r="D419" s="74" t="inlineStr">
        <is>
          <t>Nro Voucher</t>
        </is>
      </c>
      <c r="E419" s="74" t="inlineStr">
        <is>
          <t>Nro Cuenta</t>
        </is>
      </c>
      <c r="F419" s="74" t="inlineStr">
        <is>
          <t>Tipo Ingreso</t>
        </is>
      </c>
      <c r="G419" s="75" t="n"/>
      <c r="H419" s="76" t="n"/>
      <c r="I419" s="74" t="inlineStr">
        <is>
          <t>TIPO DE INGRESO</t>
        </is>
      </c>
      <c r="J419" s="74" t="inlineStr">
        <is>
          <t>Cobrador</t>
        </is>
      </c>
    </row>
    <row r="420">
      <c r="A420" s="77" t="n"/>
      <c r="B420" s="77" t="n"/>
      <c r="C420" s="77" t="n"/>
      <c r="D420" s="77" t="n"/>
      <c r="E420" s="77" t="n"/>
      <c r="F420" s="4" t="inlineStr">
        <is>
          <t>EFECTIVO</t>
        </is>
      </c>
      <c r="G420" s="4" t="inlineStr">
        <is>
          <t>CHEQUE</t>
        </is>
      </c>
      <c r="H420" s="4" t="inlineStr">
        <is>
          <t>TRANSFERENCIA</t>
        </is>
      </c>
      <c r="I420" s="77" t="n"/>
      <c r="J420" s="77" t="n"/>
    </row>
    <row r="421">
      <c r="A421" s="5" t="inlineStr">
        <is>
          <t>CCAJ-CB11/40/202</t>
        </is>
      </c>
      <c r="B421" s="6" t="n">
        <v>44972.88386431713</v>
      </c>
      <c r="C421" s="5" t="inlineStr">
        <is>
          <t>3726 MARCELO ROCABADO ROJAS</t>
        </is>
      </c>
      <c r="D421" s="15" t="n">
        <v>53612287417</v>
      </c>
      <c r="E421" s="8" t="inlineStr">
        <is>
          <t>BISA-100070031</t>
        </is>
      </c>
      <c r="H421" s="9" t="n">
        <v>312</v>
      </c>
      <c r="I421" s="5" t="inlineStr">
        <is>
          <t>DEPÓSITO BANCARIO</t>
        </is>
      </c>
      <c r="J421" s="5" t="inlineStr">
        <is>
          <t>2276 ESTEBAN MAMANI CATORCENO</t>
        </is>
      </c>
    </row>
    <row r="422">
      <c r="A422" s="5" t="inlineStr">
        <is>
          <t>CCAJ-CB11/40/2023</t>
        </is>
      </c>
      <c r="B422" s="6" t="n">
        <v>44972.88386431713</v>
      </c>
      <c r="C422" s="5" t="inlineStr">
        <is>
          <t>3726 MARCELO ROCABADO ROJAS</t>
        </is>
      </c>
      <c r="D422" s="15" t="n">
        <v>45143547224</v>
      </c>
      <c r="E422" s="8" t="inlineStr">
        <is>
          <t>BISA-100070031</t>
        </is>
      </c>
      <c r="H422" s="9" t="n">
        <v>166.65</v>
      </c>
      <c r="I422" s="5" t="inlineStr">
        <is>
          <t>DEPÓSITO BANCARIO</t>
        </is>
      </c>
      <c r="J422" s="5" t="inlineStr">
        <is>
          <t>2276 ESTEBAN MAMANI CATORCENO</t>
        </is>
      </c>
    </row>
    <row r="423">
      <c r="A423" s="5" t="inlineStr">
        <is>
          <t>CCAJ-CB11/40/2023</t>
        </is>
      </c>
      <c r="B423" s="6" t="n">
        <v>44972.88386431713</v>
      </c>
      <c r="C423" s="5" t="inlineStr">
        <is>
          <t>3726 MARCELO ROCABADO ROJAS</t>
        </is>
      </c>
      <c r="D423" s="15" t="n">
        <v>45113330893</v>
      </c>
      <c r="E423" s="8" t="inlineStr">
        <is>
          <t>BISA-100070031</t>
        </is>
      </c>
      <c r="H423" s="9" t="n">
        <v>2094.24</v>
      </c>
      <c r="I423" s="5" t="inlineStr">
        <is>
          <t>DEPÓSITO BANCARIO</t>
        </is>
      </c>
      <c r="J423" s="5" t="inlineStr">
        <is>
          <t>2276 ESTEBAN MAMANI CATORCENO</t>
        </is>
      </c>
    </row>
    <row r="424">
      <c r="A424" s="5" t="inlineStr">
        <is>
          <t>CCAJ-CB11/40/2023</t>
        </is>
      </c>
      <c r="B424" s="6" t="n">
        <v>44972.88386431713</v>
      </c>
      <c r="C424" s="5" t="inlineStr">
        <is>
          <t>3726 MARCELO ROCABADO ROJAS</t>
        </is>
      </c>
      <c r="D424" s="15" t="n">
        <v>45123314669</v>
      </c>
      <c r="E424" s="8" t="inlineStr">
        <is>
          <t>BISA-100070031</t>
        </is>
      </c>
      <c r="H424" s="9" t="n">
        <v>6715.75</v>
      </c>
      <c r="I424" s="5" t="inlineStr">
        <is>
          <t>DEPÓSITO BANCARIO</t>
        </is>
      </c>
      <c r="J424" s="5" t="inlineStr">
        <is>
          <t>2276 ESTEBAN MAMANI CATORCENO</t>
        </is>
      </c>
    </row>
    <row r="425">
      <c r="A425" s="5" t="inlineStr">
        <is>
          <t>CCAJ-CB11/40/2023</t>
        </is>
      </c>
      <c r="B425" s="6" t="n">
        <v>44972.88386431713</v>
      </c>
      <c r="C425" s="5" t="inlineStr">
        <is>
          <t>3726 MARCELO ROCABADO ROJAS</t>
        </is>
      </c>
      <c r="D425" s="15" t="n">
        <v>45143549966</v>
      </c>
      <c r="E425" s="8" t="inlineStr">
        <is>
          <t>BISA-100070031</t>
        </is>
      </c>
      <c r="H425" s="9" t="n">
        <v>1794</v>
      </c>
      <c r="I425" s="5" t="inlineStr">
        <is>
          <t>DEPÓSITO BANCARIO</t>
        </is>
      </c>
      <c r="J425" s="5" t="inlineStr">
        <is>
          <t>2276 ESTEBAN MAMANI CATORCENO</t>
        </is>
      </c>
    </row>
    <row r="426">
      <c r="A426" s="5" t="inlineStr">
        <is>
          <t>CCAJ-CB11/40/2023</t>
        </is>
      </c>
      <c r="B426" s="6" t="n">
        <v>44972.88386431713</v>
      </c>
      <c r="C426" s="5" t="inlineStr">
        <is>
          <t>3726 MARCELO ROCABADO ROJAS</t>
        </is>
      </c>
      <c r="D426" s="15" t="n">
        <v>45143549986</v>
      </c>
      <c r="E426" s="8" t="inlineStr">
        <is>
          <t>BISA-100070031</t>
        </is>
      </c>
      <c r="H426" s="9" t="n">
        <v>1488.76</v>
      </c>
      <c r="I426" s="5" t="inlineStr">
        <is>
          <t>DEPÓSITO BANCARIO</t>
        </is>
      </c>
      <c r="J426" s="5" t="inlineStr">
        <is>
          <t>2276 ESTEBAN MAMANI CATORCENO</t>
        </is>
      </c>
    </row>
    <row r="427">
      <c r="A427" s="5" t="inlineStr">
        <is>
          <t>CCAJ-CB11/40/2023</t>
        </is>
      </c>
      <c r="B427" s="6" t="n">
        <v>44972.88386431713</v>
      </c>
      <c r="C427" s="5" t="inlineStr">
        <is>
          <t>3726 MARCELO ROCABADO ROJAS</t>
        </is>
      </c>
      <c r="D427" s="15" t="n">
        <v>45163271909</v>
      </c>
      <c r="E427" s="8" t="inlineStr">
        <is>
          <t>BISA-100070031</t>
        </is>
      </c>
      <c r="H427" s="9" t="n">
        <v>576.3</v>
      </c>
      <c r="I427" s="5" t="inlineStr">
        <is>
          <t>DEPÓSITO BANCARIO</t>
        </is>
      </c>
      <c r="J427" s="5" t="inlineStr">
        <is>
          <t>2276 ESTEBAN MAMANI CATORCENO</t>
        </is>
      </c>
    </row>
    <row r="428">
      <c r="A428" s="5" t="inlineStr">
        <is>
          <t>CCAJ-CB11/40/2023</t>
        </is>
      </c>
      <c r="B428" s="6" t="n">
        <v>44972.88386431713</v>
      </c>
      <c r="C428" s="5" t="inlineStr">
        <is>
          <t>3726 MARCELO ROCABADO ROJAS</t>
        </is>
      </c>
      <c r="D428" s="15" t="n">
        <v>45173244442</v>
      </c>
      <c r="E428" s="8" t="inlineStr">
        <is>
          <t>BISA-100070031</t>
        </is>
      </c>
      <c r="H428" s="9" t="n">
        <v>10590.5</v>
      </c>
      <c r="I428" s="5" t="inlineStr">
        <is>
          <t>DEPÓSITO BANCARIO</t>
        </is>
      </c>
      <c r="J428" s="5" t="inlineStr">
        <is>
          <t>2276 ESTEBAN MAMANI CATORCENO</t>
        </is>
      </c>
    </row>
    <row r="429">
      <c r="A429" s="5" t="inlineStr">
        <is>
          <t>CCAJ-CB11/40/2023</t>
        </is>
      </c>
      <c r="B429" s="6" t="n">
        <v>44972.88386431713</v>
      </c>
      <c r="C429" s="5" t="inlineStr">
        <is>
          <t>3726 MARCELO ROCABADO ROJAS</t>
        </is>
      </c>
      <c r="D429" s="15" t="n">
        <v>53412280631</v>
      </c>
      <c r="E429" s="8" t="inlineStr">
        <is>
          <t>BISA-100070031</t>
        </is>
      </c>
      <c r="H429" s="9" t="n">
        <v>295.95</v>
      </c>
      <c r="I429" s="5" t="inlineStr">
        <is>
          <t>DEPÓSITO BANCARIO</t>
        </is>
      </c>
      <c r="J429" s="5" t="inlineStr">
        <is>
          <t>2276 ESTEBAN MAMANI CATORCENO</t>
        </is>
      </c>
    </row>
    <row r="430">
      <c r="A430" s="5" t="inlineStr">
        <is>
          <t>CCAJ-CB11/40/2023</t>
        </is>
      </c>
      <c r="B430" s="6" t="n">
        <v>44972.88386431713</v>
      </c>
      <c r="C430" s="5" t="inlineStr">
        <is>
          <t>3726 MARCELO ROCABADO ROJAS</t>
        </is>
      </c>
      <c r="D430" s="15" t="n">
        <v>45163273717</v>
      </c>
      <c r="E430" s="8" t="inlineStr">
        <is>
          <t>BISA-100070031</t>
        </is>
      </c>
      <c r="H430" s="9" t="n">
        <v>1944</v>
      </c>
      <c r="I430" s="5" t="inlineStr">
        <is>
          <t>DEPÓSITO BANCARIO</t>
        </is>
      </c>
      <c r="J430" s="5" t="inlineStr">
        <is>
          <t>2276 ESTEBAN MAMANI CATORCENO</t>
        </is>
      </c>
    </row>
    <row r="431">
      <c r="A431" s="5" t="inlineStr">
        <is>
          <t>CCAJ-CB11/40/2023</t>
        </is>
      </c>
      <c r="B431" s="6" t="n">
        <v>44972.88386431713</v>
      </c>
      <c r="C431" s="5" t="inlineStr">
        <is>
          <t>3726 MARCELO ROCABADO ROJAS</t>
        </is>
      </c>
      <c r="D431" s="15" t="n">
        <v>45143553099</v>
      </c>
      <c r="E431" s="8" t="inlineStr">
        <is>
          <t>BISA-100070031</t>
        </is>
      </c>
      <c r="H431" s="9" t="n">
        <v>143.95</v>
      </c>
      <c r="I431" s="5" t="inlineStr">
        <is>
          <t>DEPÓSITO BANCARIO</t>
        </is>
      </c>
      <c r="J431" s="5" t="inlineStr">
        <is>
          <t>2276 ESTEBAN MAMANI CATORCENO</t>
        </is>
      </c>
    </row>
    <row r="432">
      <c r="A432" s="5" t="inlineStr">
        <is>
          <t>CCAJ-CB11/40/2023</t>
        </is>
      </c>
      <c r="B432" s="6" t="n">
        <v>44972.88386431713</v>
      </c>
      <c r="C432" s="5" t="inlineStr">
        <is>
          <t>3726 MARCELO ROCABADO ROJAS</t>
        </is>
      </c>
      <c r="D432" s="15" t="n">
        <v>45113336297</v>
      </c>
      <c r="E432" s="8" t="inlineStr">
        <is>
          <t>BISA-100070031</t>
        </is>
      </c>
      <c r="H432" s="9" t="n">
        <v>315.95</v>
      </c>
      <c r="I432" s="5" t="inlineStr">
        <is>
          <t>DEPÓSITO BANCARIO</t>
        </is>
      </c>
      <c r="J432" s="5" t="inlineStr">
        <is>
          <t>2276 ESTEBAN MAMANI CATORCENO</t>
        </is>
      </c>
    </row>
    <row r="433">
      <c r="A433" s="5" t="inlineStr">
        <is>
          <t>CCAJ-CB11/40/2023</t>
        </is>
      </c>
      <c r="B433" s="6" t="n">
        <v>44972.88386431713</v>
      </c>
      <c r="C433" s="5" t="inlineStr">
        <is>
          <t>3726 MARCELO ROCABADO ROJAS</t>
        </is>
      </c>
      <c r="D433" s="7" t="n">
        <v>38851289</v>
      </c>
      <c r="E433" s="8" t="inlineStr">
        <is>
          <t>BANCO UNION-120271437</t>
        </is>
      </c>
      <c r="H433" s="9" t="n">
        <v>9422.24</v>
      </c>
      <c r="I433" s="5" t="inlineStr">
        <is>
          <t>DEPÓSITO BANCARIO</t>
        </is>
      </c>
      <c r="J433" s="5" t="inlineStr">
        <is>
          <t>2276 ESTEBAN MAMANI CATORCENO</t>
        </is>
      </c>
    </row>
    <row r="434">
      <c r="A434" s="5" t="inlineStr">
        <is>
          <t>CCAJ-CB11/40/2023</t>
        </is>
      </c>
      <c r="B434" s="6" t="n">
        <v>44972.88386431713</v>
      </c>
      <c r="C434" s="5" t="inlineStr">
        <is>
          <t>3726 MARCELO ROCABADO ROJAS</t>
        </is>
      </c>
      <c r="D434" s="15" t="n">
        <v>451133363101</v>
      </c>
      <c r="E434" s="8" t="inlineStr">
        <is>
          <t>BISA-100070031</t>
        </is>
      </c>
      <c r="H434" s="9" t="n">
        <v>7735</v>
      </c>
      <c r="I434" s="5" t="inlineStr">
        <is>
          <t>DEPÓSITO BANCARIO</t>
        </is>
      </c>
      <c r="J434" s="5" t="inlineStr">
        <is>
          <t>2276 ESTEBAN MAMANI CATORCENO</t>
        </is>
      </c>
    </row>
    <row r="435">
      <c r="A435" s="5" t="inlineStr">
        <is>
          <t>CCAJ-CB11/40/2023</t>
        </is>
      </c>
      <c r="B435" s="6" t="n">
        <v>44972.88386431713</v>
      </c>
      <c r="C435" s="5" t="inlineStr">
        <is>
          <t>3726 MARCELO ROCABADO ROJAS</t>
        </is>
      </c>
      <c r="D435" s="15" t="n">
        <v>451133363102</v>
      </c>
      <c r="E435" s="8" t="inlineStr">
        <is>
          <t>BISA-100070031</t>
        </is>
      </c>
      <c r="H435" s="9" t="n">
        <v>99.2</v>
      </c>
      <c r="I435" s="5" t="inlineStr">
        <is>
          <t>DEPÓSITO BANCARIO</t>
        </is>
      </c>
      <c r="J435" s="5" t="inlineStr">
        <is>
          <t>2276 ESTEBAN MAMANI CATORCENO</t>
        </is>
      </c>
    </row>
    <row r="436">
      <c r="A436" s="5" t="inlineStr">
        <is>
          <t>CCAJ-CB11/40/2023</t>
        </is>
      </c>
      <c r="B436" s="6" t="n">
        <v>44972.88386431713</v>
      </c>
      <c r="C436" s="5" t="inlineStr">
        <is>
          <t>3726 MARCELO ROCABADO ROJAS</t>
        </is>
      </c>
      <c r="D436" s="15" t="n">
        <v>451133363103</v>
      </c>
      <c r="E436" s="8" t="inlineStr">
        <is>
          <t>BISA-100070031</t>
        </is>
      </c>
      <c r="H436" s="9" t="n">
        <v>6917.7</v>
      </c>
      <c r="I436" s="5" t="inlineStr">
        <is>
          <t>DEPÓSITO BANCARIO</t>
        </is>
      </c>
      <c r="J436" s="5" t="inlineStr">
        <is>
          <t>2276 ESTEBAN MAMANI CATORCENO</t>
        </is>
      </c>
    </row>
    <row r="437">
      <c r="A437" s="5" t="inlineStr">
        <is>
          <t>CCAJ-CB11/40/2023</t>
        </is>
      </c>
      <c r="B437" s="6" t="n">
        <v>44972.88386431713</v>
      </c>
      <c r="C437" s="5" t="inlineStr">
        <is>
          <t>3726 MARCELO ROCABADO ROJAS</t>
        </is>
      </c>
      <c r="D437" s="15" t="n">
        <v>451133363104</v>
      </c>
      <c r="E437" s="8" t="inlineStr">
        <is>
          <t>BISA-100070031</t>
        </is>
      </c>
      <c r="H437" s="9" t="n">
        <v>5022</v>
      </c>
      <c r="I437" s="5" t="inlineStr">
        <is>
          <t>DEPÓSITO BANCARIO</t>
        </is>
      </c>
      <c r="J437" s="5" t="inlineStr">
        <is>
          <t>2276 ESTEBAN MAMANI CATORCENO</t>
        </is>
      </c>
    </row>
    <row r="438">
      <c r="A438" s="5" t="inlineStr">
        <is>
          <t>CCAJ-CB11/40/2023</t>
        </is>
      </c>
      <c r="B438" s="6" t="n">
        <v>44972.88386431713</v>
      </c>
      <c r="C438" s="5" t="inlineStr">
        <is>
          <t>3726 MARCELO ROCABADO ROJAS</t>
        </is>
      </c>
      <c r="D438" s="15" t="n">
        <v>451133363105</v>
      </c>
      <c r="E438" s="8" t="inlineStr">
        <is>
          <t>BISA-100070031</t>
        </is>
      </c>
      <c r="H438" s="9" t="n">
        <v>430.5</v>
      </c>
      <c r="I438" s="5" t="inlineStr">
        <is>
          <t>DEPÓSITO BANCARIO</t>
        </is>
      </c>
      <c r="J438" s="5" t="inlineStr">
        <is>
          <t>2276 ESTEBAN MAMANI CATORCENO</t>
        </is>
      </c>
    </row>
    <row r="439">
      <c r="A439" s="5" t="inlineStr">
        <is>
          <t>CCAJ-CB11/40/2023</t>
        </is>
      </c>
      <c r="B439" s="6" t="n">
        <v>44972.88386431713</v>
      </c>
      <c r="C439" s="5" t="inlineStr">
        <is>
          <t>3726 MARCELO ROCABADO ROJAS</t>
        </is>
      </c>
      <c r="D439" s="15" t="n">
        <v>451133363106</v>
      </c>
      <c r="E439" s="8" t="inlineStr">
        <is>
          <t>BISA-100070031</t>
        </is>
      </c>
      <c r="H439" s="9" t="n">
        <v>6214.6</v>
      </c>
      <c r="I439" s="5" t="inlineStr">
        <is>
          <t>DEPÓSITO BANCARIO</t>
        </is>
      </c>
      <c r="J439" s="5" t="inlineStr">
        <is>
          <t>2276 ESTEBAN MAMANI CATORCENO</t>
        </is>
      </c>
    </row>
    <row r="440">
      <c r="A440" s="5" t="inlineStr">
        <is>
          <t>CCAJ-CB11/40/2023</t>
        </is>
      </c>
      <c r="B440" s="6" t="n">
        <v>44972.88386431713</v>
      </c>
      <c r="C440" s="5" t="inlineStr">
        <is>
          <t>3726 MARCELO ROCABADO ROJAS</t>
        </is>
      </c>
      <c r="D440" s="15" t="n">
        <v>45123318029</v>
      </c>
      <c r="E440" s="8" t="inlineStr">
        <is>
          <t>BISA-100070031</t>
        </is>
      </c>
      <c r="H440" s="9" t="n">
        <v>1402.2</v>
      </c>
      <c r="I440" s="5" t="inlineStr">
        <is>
          <t>DEPÓSITO BANCARIO</t>
        </is>
      </c>
      <c r="J440" s="5" t="inlineStr">
        <is>
          <t>2378 EDDY DAREN JIMENEZ ROJAS</t>
        </is>
      </c>
    </row>
    <row r="441">
      <c r="A441" s="5" t="inlineStr">
        <is>
          <t>CCAJ-CB11/40/2023</t>
        </is>
      </c>
      <c r="B441" s="6" t="n">
        <v>44972.88386431713</v>
      </c>
      <c r="C441" s="5" t="inlineStr">
        <is>
          <t>3726 MARCELO ROCABADO ROJAS</t>
        </is>
      </c>
      <c r="D441" s="15" t="n">
        <v>45153180556</v>
      </c>
      <c r="E441" s="8" t="inlineStr">
        <is>
          <t>BISA-100070031</t>
        </is>
      </c>
      <c r="H441" s="9" t="n">
        <v>15000</v>
      </c>
      <c r="I441" s="5" t="inlineStr">
        <is>
          <t>DEPÓSITO BANCARIO</t>
        </is>
      </c>
      <c r="J441" s="8" t="inlineStr">
        <is>
          <t>4861 BRIAN ABAD FLORES CRUZ</t>
        </is>
      </c>
    </row>
    <row r="442">
      <c r="A442" s="5" t="inlineStr">
        <is>
          <t>CCAJ-CB11/40/2023</t>
        </is>
      </c>
      <c r="B442" s="6" t="n">
        <v>44972.88386431713</v>
      </c>
      <c r="C442" s="5" t="inlineStr">
        <is>
          <t>3726 MARCELO ROCABADO ROJAS</t>
        </is>
      </c>
      <c r="D442" s="15" t="n">
        <v>45113336122</v>
      </c>
      <c r="E442" s="8" t="inlineStr">
        <is>
          <t>BISA-100070031</t>
        </is>
      </c>
      <c r="H442" s="9" t="n">
        <v>3000</v>
      </c>
      <c r="I442" s="5" t="inlineStr">
        <is>
          <t>DEPÓSITO BANCARIO</t>
        </is>
      </c>
      <c r="J442" s="8" t="inlineStr">
        <is>
          <t>4861 BRIAN ABAD FLORES CRUZ</t>
        </is>
      </c>
    </row>
    <row r="443">
      <c r="A443" s="5" t="inlineStr">
        <is>
          <t>CCAJ-CB11/40/2023</t>
        </is>
      </c>
      <c r="B443" s="6" t="n">
        <v>44972.88386431713</v>
      </c>
      <c r="C443" s="5" t="inlineStr">
        <is>
          <t>3726 MARCELO ROCABADO ROJAS</t>
        </is>
      </c>
      <c r="D443" s="7" t="n">
        <v>194248</v>
      </c>
      <c r="E443" s="5" t="inlineStr">
        <is>
          <t>MERCANTIL SANTA CRUZ-4010640108</t>
        </is>
      </c>
      <c r="H443" s="9" t="n">
        <v>3480</v>
      </c>
      <c r="I443" s="5" t="inlineStr">
        <is>
          <t>DEPÓSITO BANCARIO</t>
        </is>
      </c>
      <c r="J443" s="5" t="inlineStr">
        <is>
          <t>2378 EDDY DAREN JIMENEZ ROJAS</t>
        </is>
      </c>
    </row>
    <row r="444">
      <c r="A444" s="5" t="inlineStr">
        <is>
          <t>CCAJ-CB11/40/2023</t>
        </is>
      </c>
      <c r="B444" s="6" t="n">
        <v>44972.88386431713</v>
      </c>
      <c r="C444" s="5" t="inlineStr">
        <is>
          <t>3726 MARCELO ROCABADO ROJAS</t>
        </is>
      </c>
      <c r="D444" s="15" t="n">
        <v>451435536841</v>
      </c>
      <c r="E444" s="8" t="inlineStr">
        <is>
          <t>BISA-100070031</t>
        </is>
      </c>
      <c r="H444" s="9" t="n">
        <v>15595.3</v>
      </c>
      <c r="I444" s="5" t="inlineStr">
        <is>
          <t>DEPÓSITO BANCARIO</t>
        </is>
      </c>
      <c r="J444" s="5" t="inlineStr">
        <is>
          <t>2276 ESTEBAN MAMANI CATORCENO</t>
        </is>
      </c>
    </row>
    <row r="445">
      <c r="A445" s="5" t="inlineStr">
        <is>
          <t>CCAJ-CB11/40/2023</t>
        </is>
      </c>
      <c r="B445" s="6" t="n">
        <v>44972.88386431713</v>
      </c>
      <c r="C445" s="5" t="inlineStr">
        <is>
          <t>3726 MARCELO ROCABADO ROJAS</t>
        </is>
      </c>
      <c r="D445" s="15" t="n">
        <v>451435536842</v>
      </c>
      <c r="E445" s="8" t="inlineStr">
        <is>
          <t>BISA-100070031</t>
        </is>
      </c>
      <c r="H445" s="9" t="n">
        <v>4938.96</v>
      </c>
      <c r="I445" s="5" t="inlineStr">
        <is>
          <t>DEPÓSITO BANCARIO</t>
        </is>
      </c>
      <c r="J445" s="5" t="inlineStr">
        <is>
          <t>2276 ESTEBAN MAMANI CATORCENO</t>
        </is>
      </c>
    </row>
    <row r="446">
      <c r="A446" s="5" t="inlineStr">
        <is>
          <t>CCAJ-CB11/40/2023</t>
        </is>
      </c>
      <c r="B446" s="6" t="n">
        <v>44972.88386431713</v>
      </c>
      <c r="C446" s="5" t="inlineStr">
        <is>
          <t>3726 MARCELO ROCABADO ROJAS</t>
        </is>
      </c>
      <c r="D446" s="15" t="n">
        <v>451435536843</v>
      </c>
      <c r="E446" s="8" t="inlineStr">
        <is>
          <t>BISA-100070031</t>
        </is>
      </c>
      <c r="H446" s="9" t="n">
        <v>11291.26</v>
      </c>
      <c r="I446" s="5" t="inlineStr">
        <is>
          <t>DEPÓSITO BANCARIO</t>
        </is>
      </c>
      <c r="J446" s="5" t="inlineStr">
        <is>
          <t>2276 ESTEBAN MAMANI CATORCENO</t>
        </is>
      </c>
    </row>
    <row r="447">
      <c r="A447" s="5" t="inlineStr">
        <is>
          <t>CCAJ-CB11/40/2023</t>
        </is>
      </c>
      <c r="B447" s="6" t="n">
        <v>44972.88386431713</v>
      </c>
      <c r="C447" s="5" t="inlineStr">
        <is>
          <t>3726 MARCELO ROCABADO ROJAS</t>
        </is>
      </c>
      <c r="D447" s="15" t="n">
        <v>451435536844</v>
      </c>
      <c r="E447" s="8" t="inlineStr">
        <is>
          <t>BISA-100070031</t>
        </is>
      </c>
      <c r="H447" s="9" t="n">
        <v>11289.62</v>
      </c>
      <c r="I447" s="5" t="inlineStr">
        <is>
          <t>DEPÓSITO BANCARIO</t>
        </is>
      </c>
      <c r="J447" s="5" t="inlineStr">
        <is>
          <t>2276 ESTEBAN MAMANI CATORCENO</t>
        </is>
      </c>
    </row>
    <row r="448">
      <c r="A448" s="5" t="inlineStr">
        <is>
          <t>CCAJ-CB11/40/2023</t>
        </is>
      </c>
      <c r="B448" s="6" t="n">
        <v>44972.88386431713</v>
      </c>
      <c r="C448" s="5" t="inlineStr">
        <is>
          <t>3726 MARCELO ROCABADO ROJAS</t>
        </is>
      </c>
      <c r="D448" s="15" t="n">
        <v>451435536845</v>
      </c>
      <c r="E448" s="8" t="inlineStr">
        <is>
          <t>BISA-100070031</t>
        </is>
      </c>
      <c r="H448" s="9" t="n">
        <v>6233.26</v>
      </c>
      <c r="I448" s="5" t="inlineStr">
        <is>
          <t>DEPÓSITO BANCARIO</t>
        </is>
      </c>
      <c r="J448" s="5" t="inlineStr">
        <is>
          <t>2276 ESTEBAN MAMANI CATORCENO</t>
        </is>
      </c>
    </row>
    <row r="449">
      <c r="A449" s="5" t="inlineStr">
        <is>
          <t>CCAJ-CB11/40/2023</t>
        </is>
      </c>
      <c r="B449" s="6" t="n">
        <v>44972.88386431713</v>
      </c>
      <c r="C449" s="5" t="inlineStr">
        <is>
          <t>3726 MARCELO ROCABADO ROJAS</t>
        </is>
      </c>
      <c r="D449" s="15" t="n">
        <v>451435536846</v>
      </c>
      <c r="E449" s="8" t="inlineStr">
        <is>
          <t>BISA-100070031</t>
        </is>
      </c>
      <c r="H449" s="9" t="n">
        <v>7389.08</v>
      </c>
      <c r="I449" s="5" t="inlineStr">
        <is>
          <t>DEPÓSITO BANCARIO</t>
        </is>
      </c>
      <c r="J449" s="5" t="inlineStr">
        <is>
          <t>2276 ESTEBAN MAMANI CATORCENO</t>
        </is>
      </c>
    </row>
    <row r="450">
      <c r="A450" s="5" t="inlineStr">
        <is>
          <t>CCAJ-CB11/40/2023</t>
        </is>
      </c>
      <c r="B450" s="6" t="n">
        <v>44972.88386431713</v>
      </c>
      <c r="C450" s="5" t="inlineStr">
        <is>
          <t>3726 MARCELO ROCABADO ROJAS</t>
        </is>
      </c>
      <c r="D450" s="15" t="n">
        <v>45123320324</v>
      </c>
      <c r="E450" s="8" t="inlineStr">
        <is>
          <t>BISA-100070031</t>
        </is>
      </c>
      <c r="H450" s="9" t="n">
        <v>469.96</v>
      </c>
      <c r="I450" s="5" t="inlineStr">
        <is>
          <t>DEPÓSITO BANCARIO</t>
        </is>
      </c>
      <c r="J450" s="5" t="inlineStr">
        <is>
          <t>2276 ESTEBAN MAMANI CATORCENO</t>
        </is>
      </c>
    </row>
    <row r="451">
      <c r="A451" s="5" t="inlineStr">
        <is>
          <t>CCAJ-CB11/40/2023</t>
        </is>
      </c>
      <c r="B451" s="6" t="n">
        <v>44972.88386431713</v>
      </c>
      <c r="C451" s="5" t="inlineStr">
        <is>
          <t>3726 MARCELO ROCABADO ROJAS</t>
        </is>
      </c>
      <c r="D451" s="7" t="n"/>
      <c r="E451" s="8" t="n"/>
      <c r="F451" s="9" t="n">
        <v>0.5</v>
      </c>
      <c r="I451" s="10" t="inlineStr">
        <is>
          <t>EFECTIVO</t>
        </is>
      </c>
      <c r="J451" s="5" t="inlineStr">
        <is>
          <t>2276 ESTEBAN MAMANI CATORCENO</t>
        </is>
      </c>
    </row>
    <row r="452">
      <c r="A452" s="5" t="inlineStr">
        <is>
          <t>CCAJ-CB11/40/2023</t>
        </is>
      </c>
      <c r="B452" s="6" t="n">
        <v>44972.88386431713</v>
      </c>
      <c r="C452" s="5" t="inlineStr">
        <is>
          <t>3726 MARCELO ROCABADO ROJAS</t>
        </is>
      </c>
      <c r="D452" s="7" t="n"/>
      <c r="E452" s="8" t="n"/>
      <c r="F452" s="9" t="n">
        <v>5721</v>
      </c>
      <c r="I452" s="10" t="inlineStr">
        <is>
          <t>EFECTIVO</t>
        </is>
      </c>
      <c r="J452" s="5" t="inlineStr">
        <is>
          <t>2281 ANGEL DONATO GONZALES CONDORI</t>
        </is>
      </c>
    </row>
    <row r="453">
      <c r="A453" s="5" t="inlineStr">
        <is>
          <t>CCAJ-CB11/40/2023</t>
        </is>
      </c>
      <c r="B453" s="6" t="n">
        <v>44972.88386431713</v>
      </c>
      <c r="C453" s="5" t="inlineStr">
        <is>
          <t>3726 MARCELO ROCABADO ROJAS</t>
        </is>
      </c>
      <c r="D453" s="7" t="n"/>
      <c r="E453" s="8" t="n"/>
      <c r="F453" s="9" t="n">
        <v>4244.8</v>
      </c>
      <c r="I453" s="10" t="inlineStr">
        <is>
          <t>EFECTIVO</t>
        </is>
      </c>
      <c r="J453" s="8" t="inlineStr">
        <is>
          <t>2340 NAIN QUIÑONES TIPA</t>
        </is>
      </c>
    </row>
    <row r="454">
      <c r="A454" s="5" t="inlineStr">
        <is>
          <t>CCAJ-CB11/40/2023</t>
        </is>
      </c>
      <c r="B454" s="6" t="n">
        <v>44972.88386431713</v>
      </c>
      <c r="C454" s="5" t="inlineStr">
        <is>
          <t>3726 MARCELO ROCABADO ROJAS</t>
        </is>
      </c>
      <c r="D454" s="7" t="n"/>
      <c r="E454" s="8" t="n"/>
      <c r="F454" s="9" t="n">
        <v>36654</v>
      </c>
      <c r="I454" s="10" t="inlineStr">
        <is>
          <t>EFECTIVO</t>
        </is>
      </c>
      <c r="J454" s="5" t="inlineStr">
        <is>
          <t>2378 EDDY DAREN JIMENEZ ROJAS</t>
        </is>
      </c>
    </row>
    <row r="455">
      <c r="A455" s="5" t="inlineStr">
        <is>
          <t>CCAJ-CB11/40/2023</t>
        </is>
      </c>
      <c r="B455" s="6" t="n">
        <v>44972.88386431713</v>
      </c>
      <c r="C455" s="5" t="inlineStr">
        <is>
          <t>3726 MARCELO ROCABADO ROJAS</t>
        </is>
      </c>
      <c r="D455" s="7" t="n"/>
      <c r="E455" s="8" t="n"/>
      <c r="F455" s="9" t="n">
        <v>5071.8</v>
      </c>
      <c r="I455" s="10" t="inlineStr">
        <is>
          <t>EFECTIVO</t>
        </is>
      </c>
      <c r="J455" s="8" t="inlineStr">
        <is>
          <t>2383 MAURO FELIPE CARICARI</t>
        </is>
      </c>
    </row>
    <row r="456">
      <c r="A456" s="5" t="inlineStr">
        <is>
          <t>CCAJ-CB11/40/2023</t>
        </is>
      </c>
      <c r="B456" s="6" t="n">
        <v>44972.88386431713</v>
      </c>
      <c r="C456" s="5" t="inlineStr">
        <is>
          <t>3726 MARCELO ROCABADO ROJAS</t>
        </is>
      </c>
      <c r="D456" s="7" t="n"/>
      <c r="E456" s="8" t="n"/>
      <c r="F456" s="9" t="n">
        <v>16463.3</v>
      </c>
      <c r="I456" s="10" t="inlineStr">
        <is>
          <t>EFECTIVO</t>
        </is>
      </c>
      <c r="J456" s="5" t="inlineStr">
        <is>
          <t>2537 JUAN CARLOS REVOLLO RODRIGUEZ</t>
        </is>
      </c>
    </row>
    <row r="457">
      <c r="A457" s="5" t="inlineStr">
        <is>
          <t>CCAJ-CB11/40/2023</t>
        </is>
      </c>
      <c r="B457" s="6" t="n">
        <v>44972.88386431713</v>
      </c>
      <c r="C457" s="5" t="inlineStr">
        <is>
          <t>3726 MARCELO ROCABADO ROJAS</t>
        </is>
      </c>
      <c r="D457" s="7" t="n"/>
      <c r="E457" s="8" t="n"/>
      <c r="F457" s="9" t="n">
        <v>13487.3</v>
      </c>
      <c r="I457" s="10" t="inlineStr">
        <is>
          <t>EFECTIVO</t>
        </is>
      </c>
      <c r="J457" s="5" t="inlineStr">
        <is>
          <t>2676 RUDDY AUGUSTO BASTO ZURITA</t>
        </is>
      </c>
    </row>
    <row r="458">
      <c r="A458" s="5" t="inlineStr">
        <is>
          <t>CCAJ-CB11/40/2023</t>
        </is>
      </c>
      <c r="B458" s="6" t="n">
        <v>44972.88386431713</v>
      </c>
      <c r="C458" s="5" t="inlineStr">
        <is>
          <t>3726 MARCELO ROCABADO ROJAS</t>
        </is>
      </c>
      <c r="D458" s="7" t="n"/>
      <c r="E458" s="8" t="n"/>
      <c r="F458" s="9" t="n">
        <v>11657.6</v>
      </c>
      <c r="I458" s="10" t="inlineStr">
        <is>
          <t>EFECTIVO</t>
        </is>
      </c>
      <c r="J458" s="8" t="inlineStr">
        <is>
          <t>2941 EFRAIN MAMANI CAMIÑO</t>
        </is>
      </c>
    </row>
    <row r="459">
      <c r="A459" s="5" t="inlineStr">
        <is>
          <t>CCAJ-CB11/40/2023</t>
        </is>
      </c>
      <c r="B459" s="6" t="n">
        <v>44972.88386431713</v>
      </c>
      <c r="C459" s="5" t="inlineStr">
        <is>
          <t>3726 MARCELO ROCABADO ROJAS</t>
        </is>
      </c>
      <c r="D459" s="7" t="n"/>
      <c r="E459" s="8" t="n"/>
      <c r="F459" s="9" t="n">
        <v>9507</v>
      </c>
      <c r="I459" s="10" t="inlineStr">
        <is>
          <t>EFECTIVO</t>
        </is>
      </c>
      <c r="J459" s="5" t="inlineStr">
        <is>
          <t>2979 ROBERTO CARLOS QUINTEROS FLORES</t>
        </is>
      </c>
    </row>
    <row r="460">
      <c r="A460" s="5" t="inlineStr">
        <is>
          <t>CCAJ-CB11/40/2023</t>
        </is>
      </c>
      <c r="B460" s="6" t="n">
        <v>44972.88386431713</v>
      </c>
      <c r="C460" s="5" t="inlineStr">
        <is>
          <t>3726 MARCELO ROCABADO ROJAS</t>
        </is>
      </c>
      <c r="D460" s="7" t="n"/>
      <c r="E460" s="8" t="n"/>
      <c r="F460" s="9" t="n">
        <v>28091.4</v>
      </c>
      <c r="I460" s="10" t="inlineStr">
        <is>
          <t>EFECTIVO</t>
        </is>
      </c>
      <c r="J460" s="5" t="inlineStr">
        <is>
          <t>3791 LIMBERT SALAZAR MALDONADO</t>
        </is>
      </c>
    </row>
    <row r="461">
      <c r="A461" s="5" t="inlineStr">
        <is>
          <t>CCAJ-CB11/40/2023</t>
        </is>
      </c>
      <c r="B461" s="6" t="n">
        <v>44972.88386431713</v>
      </c>
      <c r="C461" s="5" t="inlineStr">
        <is>
          <t>3726 MARCELO ROCABADO ROJAS</t>
        </is>
      </c>
      <c r="D461" s="7" t="n"/>
      <c r="E461" s="8" t="n"/>
      <c r="F461" s="9" t="n">
        <v>9576</v>
      </c>
      <c r="I461" s="10" t="inlineStr">
        <is>
          <t>EFECTIVO</t>
        </is>
      </c>
      <c r="J461" s="8" t="inlineStr">
        <is>
          <t>4269 JULY GONZALES - T01</t>
        </is>
      </c>
    </row>
    <row r="462">
      <c r="A462" s="5" t="inlineStr">
        <is>
          <t>CCAJ-CB11/40/2023</t>
        </is>
      </c>
      <c r="B462" s="6" t="n">
        <v>44972.88386431713</v>
      </c>
      <c r="C462" s="5" t="inlineStr">
        <is>
          <t>3726 MARCELO ROCABADO ROJAS</t>
        </is>
      </c>
      <c r="D462" s="7" t="n"/>
      <c r="E462" s="8" t="n"/>
      <c r="F462" s="9" t="n">
        <v>2937.6</v>
      </c>
      <c r="I462" s="10" t="inlineStr">
        <is>
          <t>EFECTIVO</t>
        </is>
      </c>
      <c r="J462" s="8" t="inlineStr">
        <is>
          <t>4269 JULY GONZALES - T04</t>
        </is>
      </c>
    </row>
    <row r="463">
      <c r="A463" s="5" t="inlineStr">
        <is>
          <t>CCAJ-CB11/40/2023</t>
        </is>
      </c>
      <c r="B463" s="6" t="n">
        <v>44972.88386431713</v>
      </c>
      <c r="C463" s="5" t="inlineStr">
        <is>
          <t>3726 MARCELO ROCABADO ROJAS</t>
        </is>
      </c>
      <c r="D463" s="7" t="n"/>
      <c r="E463" s="8" t="n"/>
      <c r="F463" s="9" t="n">
        <v>14454.7</v>
      </c>
      <c r="I463" s="10" t="inlineStr">
        <is>
          <t>EFECTIVO</t>
        </is>
      </c>
      <c r="J463" s="8" t="inlineStr">
        <is>
          <t>4269 JULY GONZALES - T05</t>
        </is>
      </c>
    </row>
    <row r="464">
      <c r="A464" s="5" t="inlineStr">
        <is>
          <t>CCAJ-CB11/40/2023</t>
        </is>
      </c>
      <c r="B464" s="6" t="n">
        <v>44972.88386431713</v>
      </c>
      <c r="C464" s="5" t="inlineStr">
        <is>
          <t>3726 MARCELO ROCABADO ROJAS</t>
        </is>
      </c>
      <c r="D464" s="7" t="n"/>
      <c r="E464" s="8" t="n"/>
      <c r="F464" s="9" t="n">
        <v>6770.3</v>
      </c>
      <c r="I464" s="10" t="inlineStr">
        <is>
          <t>EFECTIVO</t>
        </is>
      </c>
      <c r="J464" s="8" t="inlineStr">
        <is>
          <t>4269 JULY GONZALES - T06</t>
        </is>
      </c>
    </row>
    <row r="465">
      <c r="A465" s="5" t="inlineStr">
        <is>
          <t>CCAJ-CB11/40/2023</t>
        </is>
      </c>
      <c r="B465" s="6" t="n">
        <v>44972.88386431713</v>
      </c>
      <c r="C465" s="5" t="inlineStr">
        <is>
          <t>3726 MARCELO ROCABADO ROJAS</t>
        </is>
      </c>
      <c r="D465" s="7" t="n"/>
      <c r="E465" s="8" t="n"/>
      <c r="F465" s="9" t="n">
        <v>191917.4</v>
      </c>
      <c r="I465" s="10" t="inlineStr">
        <is>
          <t>EFECTIVO</t>
        </is>
      </c>
      <c r="J465" s="8" t="inlineStr">
        <is>
          <t>4861 BRIAN ABAD FLORES CRUZ</t>
        </is>
      </c>
    </row>
    <row r="466">
      <c r="A466" s="5" t="inlineStr">
        <is>
          <t>CCAJ-CB11/40/2023</t>
        </is>
      </c>
      <c r="B466" s="6" t="n">
        <v>44972.88386431713</v>
      </c>
      <c r="C466" s="5" t="inlineStr">
        <is>
          <t>3726 MARCELO ROCABADO ROJAS</t>
        </is>
      </c>
      <c r="D466" s="7" t="n"/>
      <c r="E466" s="8" t="n"/>
      <c r="F466" s="9" t="n">
        <v>17381.8</v>
      </c>
      <c r="I466" s="10" t="inlineStr">
        <is>
          <t>EFECTIVO</t>
        </is>
      </c>
      <c r="J466" s="5" t="inlineStr">
        <is>
          <t>4771 CHRISTIAN LEDEZMA - T08</t>
        </is>
      </c>
    </row>
    <row r="467">
      <c r="A467" s="5" t="inlineStr">
        <is>
          <t>CCAJ-CB11/40/2023</t>
        </is>
      </c>
      <c r="B467" s="6" t="n">
        <v>44972.88386431713</v>
      </c>
      <c r="C467" s="5" t="inlineStr">
        <is>
          <t>3726 MARCELO ROCABADO ROJAS</t>
        </is>
      </c>
      <c r="D467" s="7" t="n"/>
      <c r="E467" s="8" t="n"/>
      <c r="F467" s="9" t="n">
        <v>14915.5</v>
      </c>
      <c r="I467" s="10" t="inlineStr">
        <is>
          <t>EFECTIVO</t>
        </is>
      </c>
      <c r="J467" s="5" t="inlineStr">
        <is>
          <t>4771 CHRISTIAN LEDEZMA - T10</t>
        </is>
      </c>
    </row>
    <row r="468">
      <c r="A468" s="11" t="inlineStr">
        <is>
          <t>SAP</t>
        </is>
      </c>
      <c r="B468" s="3" t="n"/>
      <c r="C468" s="3" t="n"/>
      <c r="D468" s="7" t="n"/>
      <c r="E468" s="8" t="n"/>
      <c r="F468" s="31">
        <f>SUM(F421:G467)</f>
        <v/>
      </c>
      <c r="H468" s="9" t="n"/>
      <c r="I468" s="10" t="n"/>
      <c r="J468" s="5" t="n"/>
    </row>
    <row r="469" ht="15.75" customHeight="1">
      <c r="A469" s="13" t="inlineStr">
        <is>
          <t>FECHA</t>
        </is>
      </c>
      <c r="B469" s="13" t="inlineStr">
        <is>
          <t>CIERRE DE CAJA</t>
        </is>
      </c>
      <c r="C469" s="13" t="inlineStr">
        <is>
          <t>IMPORTE</t>
        </is>
      </c>
      <c r="D469" s="14" t="n">
        <v>112790550</v>
      </c>
      <c r="E469" s="8" t="n"/>
      <c r="H469" s="9" t="n"/>
      <c r="I469" s="10" t="n"/>
      <c r="J469" s="5" t="n"/>
    </row>
    <row r="472">
      <c r="A472" s="1" t="inlineStr">
        <is>
          <t>Cierre Caja</t>
        </is>
      </c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</row>
    <row r="473">
      <c r="A473" s="3" t="inlineStr">
        <is>
          <t>Del 16/02/2023</t>
        </is>
      </c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</row>
    <row r="474">
      <c r="A474" s="74" t="inlineStr">
        <is>
          <t>Cierre Caja</t>
        </is>
      </c>
      <c r="B474" s="74" t="inlineStr">
        <is>
          <t>Fecha</t>
        </is>
      </c>
      <c r="C474" s="74" t="inlineStr">
        <is>
          <t>Cajero</t>
        </is>
      </c>
      <c r="D474" s="74" t="inlineStr">
        <is>
          <t>Nro Voucher</t>
        </is>
      </c>
      <c r="E474" s="74" t="inlineStr">
        <is>
          <t>Nro Cuenta</t>
        </is>
      </c>
      <c r="F474" s="74" t="inlineStr">
        <is>
          <t>Tipo Ingreso</t>
        </is>
      </c>
      <c r="G474" s="75" t="n"/>
      <c r="H474" s="76" t="n"/>
      <c r="I474" s="74" t="inlineStr">
        <is>
          <t>TIPO DE INGRESO</t>
        </is>
      </c>
      <c r="J474" s="74" t="inlineStr">
        <is>
          <t>Cobrador</t>
        </is>
      </c>
    </row>
    <row r="475">
      <c r="A475" s="77" t="n"/>
      <c r="B475" s="77" t="n"/>
      <c r="C475" s="77" t="n"/>
      <c r="D475" s="77" t="n"/>
      <c r="E475" s="77" t="n"/>
      <c r="F475" s="4" t="inlineStr">
        <is>
          <t>EFECTIVO</t>
        </is>
      </c>
      <c r="G475" s="4" t="inlineStr">
        <is>
          <t>CHEQUE</t>
        </is>
      </c>
      <c r="H475" s="4" t="inlineStr">
        <is>
          <t>TRANSFERENCIA</t>
        </is>
      </c>
      <c r="I475" s="77" t="n"/>
      <c r="J475" s="77" t="n"/>
    </row>
    <row r="476">
      <c r="A476" s="5" t="inlineStr">
        <is>
          <t>CCAJ-CB11/41/2023</t>
        </is>
      </c>
      <c r="B476" s="6" t="n">
        <v>44973.88131097223</v>
      </c>
      <c r="C476" s="5" t="inlineStr">
        <is>
          <t>3726 MARCELO ROCABADO ROJAS</t>
        </is>
      </c>
      <c r="D476" s="7" t="n"/>
      <c r="E476" s="8" t="n"/>
      <c r="G476" s="9" t="n">
        <v>9133.200000000001</v>
      </c>
      <c r="I476" s="10" t="inlineStr">
        <is>
          <t>CHEQUE</t>
        </is>
      </c>
      <c r="J476" s="5" t="inlineStr">
        <is>
          <t>2378 EDDY DAREN JIMENEZ ROJAS</t>
        </is>
      </c>
    </row>
    <row r="477">
      <c r="A477" s="5" t="inlineStr">
        <is>
          <t>CCAJ-CB11/41/2023</t>
        </is>
      </c>
      <c r="B477" s="6" t="n">
        <v>44973.88131097223</v>
      </c>
      <c r="C477" s="5" t="inlineStr">
        <is>
          <t>3726 MARCELO ROCABADO ROJAS</t>
        </is>
      </c>
      <c r="D477" s="7" t="n"/>
      <c r="E477" s="8" t="n"/>
      <c r="G477" s="9" t="n">
        <v>7917</v>
      </c>
      <c r="I477" s="10" t="inlineStr">
        <is>
          <t>CHEQUE</t>
        </is>
      </c>
      <c r="J477" s="8" t="inlineStr">
        <is>
          <t>4861 BRIAN ABAD FLORES CRUZ</t>
        </is>
      </c>
    </row>
    <row r="478">
      <c r="A478" s="5" t="inlineStr">
        <is>
          <t>CCAJ-CB11/41/202</t>
        </is>
      </c>
      <c r="B478" s="6" t="n">
        <v>44973.88131097223</v>
      </c>
      <c r="C478" s="5" t="inlineStr">
        <is>
          <t>3726 MARCELO ROCABADO ROJAS</t>
        </is>
      </c>
      <c r="D478" s="15" t="n">
        <v>45123320463</v>
      </c>
      <c r="E478" s="8" t="inlineStr">
        <is>
          <t>BISA-100070031</t>
        </is>
      </c>
      <c r="H478" s="9" t="n">
        <v>261.96</v>
      </c>
      <c r="I478" s="5" t="inlineStr">
        <is>
          <t>DEPÓSITO BANCARIO</t>
        </is>
      </c>
      <c r="J478" s="5" t="inlineStr">
        <is>
          <t>2276 ESTEBAN MAMANI CATORCENO</t>
        </is>
      </c>
    </row>
    <row r="479">
      <c r="A479" s="5" t="inlineStr">
        <is>
          <t>CCAJ-CB11/41/2023</t>
        </is>
      </c>
      <c r="B479" s="6" t="n">
        <v>44973.88131097223</v>
      </c>
      <c r="C479" s="5" t="inlineStr">
        <is>
          <t>3726 MARCELO ROCABADO ROJAS</t>
        </is>
      </c>
      <c r="D479" s="15" t="n">
        <v>45123320374</v>
      </c>
      <c r="E479" s="8" t="inlineStr">
        <is>
          <t>BISA-100070031</t>
        </is>
      </c>
      <c r="H479" s="9" t="n">
        <v>10904</v>
      </c>
      <c r="I479" s="5" t="inlineStr">
        <is>
          <t>DEPÓSITO BANCARIO</t>
        </is>
      </c>
      <c r="J479" s="5" t="inlineStr">
        <is>
          <t>2378 EDDY DAREN JIMENEZ ROJAS</t>
        </is>
      </c>
    </row>
    <row r="480">
      <c r="A480" s="5" t="inlineStr">
        <is>
          <t>CCAJ-CB11/41/2023</t>
        </is>
      </c>
      <c r="B480" s="6" t="n">
        <v>44973.88131097223</v>
      </c>
      <c r="C480" s="5" t="inlineStr">
        <is>
          <t>3726 MARCELO ROCABADO ROJAS</t>
        </is>
      </c>
      <c r="D480" s="15" t="n">
        <v>451632779011</v>
      </c>
      <c r="E480" s="8" t="inlineStr">
        <is>
          <t>BISA-100070031</t>
        </is>
      </c>
      <c r="H480" s="9" t="n">
        <v>95573.39999999999</v>
      </c>
      <c r="I480" s="5" t="inlineStr">
        <is>
          <t>DEPÓSITO BANCARIO</t>
        </is>
      </c>
      <c r="J480" s="5" t="inlineStr">
        <is>
          <t>2276 ESTEBAN MAMANI CATORCENO</t>
        </is>
      </c>
    </row>
    <row r="481">
      <c r="A481" s="5" t="inlineStr">
        <is>
          <t>CCAJ-CB11/41/2023</t>
        </is>
      </c>
      <c r="B481" s="6" t="n">
        <v>44973.88131097223</v>
      </c>
      <c r="C481" s="5" t="inlineStr">
        <is>
          <t>3726 MARCELO ROCABADO ROJAS</t>
        </is>
      </c>
      <c r="D481" s="15" t="n">
        <v>451632779012</v>
      </c>
      <c r="E481" s="8" t="inlineStr">
        <is>
          <t>BISA-100070031</t>
        </is>
      </c>
      <c r="H481" s="9" t="n">
        <v>46144.55</v>
      </c>
      <c r="I481" s="5" t="inlineStr">
        <is>
          <t>DEPÓSITO BANCARIO</t>
        </is>
      </c>
      <c r="J481" s="5" t="inlineStr">
        <is>
          <t>2276 ESTEBAN MAMANI CATORCENO</t>
        </is>
      </c>
    </row>
    <row r="482">
      <c r="A482" s="5" t="inlineStr">
        <is>
          <t>CCAJ-CB11/41/2023</t>
        </is>
      </c>
      <c r="B482" s="6" t="n">
        <v>44973.88131097223</v>
      </c>
      <c r="C482" s="5" t="inlineStr">
        <is>
          <t>3726 MARCELO ROCABADO ROJAS</t>
        </is>
      </c>
      <c r="D482" s="15" t="n">
        <v>451632779013</v>
      </c>
      <c r="E482" s="8" t="inlineStr">
        <is>
          <t>BISA-100070031</t>
        </is>
      </c>
      <c r="H482" s="9" t="n">
        <v>90491.67</v>
      </c>
      <c r="I482" s="5" t="inlineStr">
        <is>
          <t>DEPÓSITO BANCARIO</t>
        </is>
      </c>
      <c r="J482" s="5" t="inlineStr">
        <is>
          <t>2276 ESTEBAN MAMANI CATORCENO</t>
        </is>
      </c>
    </row>
    <row r="483">
      <c r="A483" s="5" t="inlineStr">
        <is>
          <t>CCAJ-CB11/41/2023</t>
        </is>
      </c>
      <c r="B483" s="6" t="n">
        <v>44973.88131097223</v>
      </c>
      <c r="C483" s="5" t="inlineStr">
        <is>
          <t>3726 MARCELO ROCABADO ROJAS</t>
        </is>
      </c>
      <c r="D483" s="15" t="n">
        <v>451632779014</v>
      </c>
      <c r="E483" s="8" t="inlineStr">
        <is>
          <t>BISA-100070031</t>
        </is>
      </c>
      <c r="H483" s="9" t="n">
        <v>52574.34</v>
      </c>
      <c r="I483" s="5" t="inlineStr">
        <is>
          <t>DEPÓSITO BANCARIO</t>
        </is>
      </c>
      <c r="J483" s="5" t="inlineStr">
        <is>
          <t>2276 ESTEBAN MAMANI CATORCENO</t>
        </is>
      </c>
    </row>
    <row r="484">
      <c r="A484" s="5" t="inlineStr">
        <is>
          <t>CCAJ-CB11/41/2023</t>
        </is>
      </c>
      <c r="B484" s="6" t="n">
        <v>44973.88131097223</v>
      </c>
      <c r="C484" s="5" t="inlineStr">
        <is>
          <t>3726 MARCELO ROCABADO ROJAS</t>
        </is>
      </c>
      <c r="D484" s="15" t="n">
        <v>451632779015</v>
      </c>
      <c r="E484" s="8" t="inlineStr">
        <is>
          <t>BISA-100070031</t>
        </is>
      </c>
      <c r="H484" s="9" t="n">
        <v>59463.49</v>
      </c>
      <c r="I484" s="5" t="inlineStr">
        <is>
          <t>DEPÓSITO BANCARIO</t>
        </is>
      </c>
      <c r="J484" s="5" t="inlineStr">
        <is>
          <t>2276 ESTEBAN MAMANI CATORCENO</t>
        </is>
      </c>
    </row>
    <row r="485">
      <c r="A485" s="5" t="inlineStr">
        <is>
          <t>CCAJ-CB11/41/2023</t>
        </is>
      </c>
      <c r="B485" s="6" t="n">
        <v>44973.88131097223</v>
      </c>
      <c r="C485" s="5" t="inlineStr">
        <is>
          <t>3726 MARCELO ROCABADO ROJAS</t>
        </is>
      </c>
      <c r="D485" s="15" t="n">
        <v>451632779016</v>
      </c>
      <c r="E485" s="8" t="inlineStr">
        <is>
          <t>BISA-100070031</t>
        </is>
      </c>
      <c r="H485" s="9" t="n">
        <v>37331.24</v>
      </c>
      <c r="I485" s="5" t="inlineStr">
        <is>
          <t>DEPÓSITO BANCARIO</t>
        </is>
      </c>
      <c r="J485" s="5" t="inlineStr">
        <is>
          <t>2276 ESTEBAN MAMANI CATORCENO</t>
        </is>
      </c>
    </row>
    <row r="486">
      <c r="A486" s="5" t="inlineStr">
        <is>
          <t>CCAJ-CB11/41/2023</t>
        </is>
      </c>
      <c r="B486" s="6" t="n">
        <v>44973.88131097223</v>
      </c>
      <c r="C486" s="5" t="inlineStr">
        <is>
          <t>3726 MARCELO ROCABADO ROJAS</t>
        </is>
      </c>
      <c r="D486" s="15" t="n">
        <v>45113336271</v>
      </c>
      <c r="E486" s="8" t="inlineStr">
        <is>
          <t>BISA-100070031</t>
        </is>
      </c>
      <c r="H486" s="9" t="n">
        <v>208.14</v>
      </c>
      <c r="I486" s="5" t="inlineStr">
        <is>
          <t>DEPÓSITO BANCARIO</t>
        </is>
      </c>
      <c r="J486" s="5" t="inlineStr">
        <is>
          <t>2276 ESTEBAN MAMANI CATORCENO</t>
        </is>
      </c>
    </row>
    <row r="487">
      <c r="A487" s="5" t="inlineStr">
        <is>
          <t>CCAJ-CB11/41/2023</t>
        </is>
      </c>
      <c r="B487" s="6" t="n">
        <v>44973.88131097223</v>
      </c>
      <c r="C487" s="5" t="inlineStr">
        <is>
          <t>3726 MARCELO ROCABADO ROJAS</t>
        </is>
      </c>
      <c r="D487" s="15" t="n">
        <v>45143556839</v>
      </c>
      <c r="E487" s="8" t="inlineStr">
        <is>
          <t>BISA-100070031</t>
        </is>
      </c>
      <c r="H487" s="9" t="n">
        <v>72</v>
      </c>
      <c r="I487" s="5" t="inlineStr">
        <is>
          <t>DEPÓSITO BANCARIO</t>
        </is>
      </c>
      <c r="J487" s="5" t="inlineStr">
        <is>
          <t>2276 ESTEBAN MAMANI CATORCENO</t>
        </is>
      </c>
    </row>
    <row r="488">
      <c r="A488" s="5" t="inlineStr">
        <is>
          <t>CCAJ-CB11/41/2023</t>
        </is>
      </c>
      <c r="B488" s="6" t="n">
        <v>44973.88131097223</v>
      </c>
      <c r="C488" s="5" t="inlineStr">
        <is>
          <t>3726 MARCELO ROCABADO ROJAS</t>
        </is>
      </c>
      <c r="D488" s="15" t="n">
        <v>53112334567</v>
      </c>
      <c r="E488" s="8" t="inlineStr">
        <is>
          <t>BISA-100070031</t>
        </is>
      </c>
      <c r="H488" s="9" t="n">
        <v>208.62</v>
      </c>
      <c r="I488" s="5" t="inlineStr">
        <is>
          <t>DEPÓSITO BANCARIO</t>
        </is>
      </c>
      <c r="J488" s="5" t="inlineStr">
        <is>
          <t>2276 ESTEBAN MAMANI CATORCENO</t>
        </is>
      </c>
    </row>
    <row r="489">
      <c r="A489" s="5" t="inlineStr">
        <is>
          <t>CCAJ-CB11/41/2023</t>
        </is>
      </c>
      <c r="B489" s="6" t="n">
        <v>44973.88131097223</v>
      </c>
      <c r="C489" s="5" t="inlineStr">
        <is>
          <t>3726 MARCELO ROCABADO ROJAS</t>
        </is>
      </c>
      <c r="D489" s="15" t="n">
        <v>45163278753</v>
      </c>
      <c r="E489" s="8" t="inlineStr">
        <is>
          <t>BISA-100070031</t>
        </is>
      </c>
      <c r="H489" s="9" t="n">
        <v>199.63</v>
      </c>
      <c r="I489" s="5" t="inlineStr">
        <is>
          <t>DEPÓSITO BANCARIO</t>
        </is>
      </c>
      <c r="J489" s="5" t="inlineStr">
        <is>
          <t>2276 ESTEBAN MAMANI CATORCENO</t>
        </is>
      </c>
    </row>
    <row r="490">
      <c r="A490" s="5" t="inlineStr">
        <is>
          <t>CCAJ-CB11/41/2023</t>
        </is>
      </c>
      <c r="B490" s="6" t="n">
        <v>44973.88131097223</v>
      </c>
      <c r="C490" s="5" t="inlineStr">
        <is>
          <t>3726 MARCELO ROCABADO ROJAS</t>
        </is>
      </c>
      <c r="D490" s="15" t="n">
        <v>45153183687</v>
      </c>
      <c r="E490" s="8" t="inlineStr">
        <is>
          <t>BISA-100070031</t>
        </is>
      </c>
      <c r="H490" s="9" t="n">
        <v>360</v>
      </c>
      <c r="I490" s="5" t="inlineStr">
        <is>
          <t>DEPÓSITO BANCARIO</t>
        </is>
      </c>
      <c r="J490" s="5" t="inlineStr">
        <is>
          <t>2276 ESTEBAN MAMANI CATORCENO</t>
        </is>
      </c>
    </row>
    <row r="491">
      <c r="A491" s="5" t="inlineStr">
        <is>
          <t>CCAJ-CB11/41/2023</t>
        </is>
      </c>
      <c r="B491" s="6" t="n">
        <v>44973.88131097223</v>
      </c>
      <c r="C491" s="5" t="inlineStr">
        <is>
          <t>3726 MARCELO ROCABADO ROJAS</t>
        </is>
      </c>
      <c r="D491" s="15" t="n">
        <v>53112334207</v>
      </c>
      <c r="E491" s="8" t="inlineStr">
        <is>
          <t>BISA-100070031</t>
        </is>
      </c>
      <c r="H491" s="9" t="n">
        <v>763.2</v>
      </c>
      <c r="I491" s="5" t="inlineStr">
        <is>
          <t>DEPÓSITO BANCARIO</t>
        </is>
      </c>
      <c r="J491" s="5" t="inlineStr">
        <is>
          <t>2276 ESTEBAN MAMANI CATORCENO</t>
        </is>
      </c>
    </row>
    <row r="492">
      <c r="A492" s="5" t="inlineStr">
        <is>
          <t>CCAJ-CB11/41/2023</t>
        </is>
      </c>
      <c r="B492" s="6" t="n">
        <v>44973.88131097223</v>
      </c>
      <c r="C492" s="5" t="inlineStr">
        <is>
          <t>3726 MARCELO ROCABADO ROJAS</t>
        </is>
      </c>
      <c r="D492" s="15" t="n">
        <v>531123342071</v>
      </c>
      <c r="E492" s="8" t="inlineStr">
        <is>
          <t>BISA-100070031</t>
        </is>
      </c>
      <c r="H492" s="9" t="n">
        <v>428.64</v>
      </c>
      <c r="I492" s="5" t="inlineStr">
        <is>
          <t>DEPÓSITO BANCARIO</t>
        </is>
      </c>
      <c r="J492" s="5" t="inlineStr">
        <is>
          <t>2276 ESTEBAN MAMANI CATORCENO</t>
        </is>
      </c>
    </row>
    <row r="493">
      <c r="A493" s="5" t="inlineStr">
        <is>
          <t>CCAJ-CB11/41/2023</t>
        </is>
      </c>
      <c r="B493" s="6" t="n">
        <v>44973.88131097223</v>
      </c>
      <c r="C493" s="5" t="inlineStr">
        <is>
          <t>3726 MARCELO ROCABADO ROJAS</t>
        </is>
      </c>
      <c r="D493" s="15" t="n">
        <v>45153184059</v>
      </c>
      <c r="E493" s="8" t="inlineStr">
        <is>
          <t>BISA-100070031</t>
        </is>
      </c>
      <c r="H493" s="9" t="n">
        <v>1418.57</v>
      </c>
      <c r="I493" s="5" t="inlineStr">
        <is>
          <t>DEPÓSITO BANCARIO</t>
        </is>
      </c>
      <c r="J493" s="5" t="inlineStr">
        <is>
          <t>2276 ESTEBAN MAMANI CATORCENO</t>
        </is>
      </c>
    </row>
    <row r="494">
      <c r="A494" s="5" t="inlineStr">
        <is>
          <t>CCAJ-CB11/41/2023</t>
        </is>
      </c>
      <c r="B494" s="6" t="n">
        <v>44973.88131097223</v>
      </c>
      <c r="C494" s="5" t="inlineStr">
        <is>
          <t>3726 MARCELO ROCABADO ROJAS</t>
        </is>
      </c>
      <c r="D494" s="15" t="n">
        <v>53412284966</v>
      </c>
      <c r="E494" s="8" t="inlineStr">
        <is>
          <t>BISA-100070031</t>
        </is>
      </c>
      <c r="H494" s="9" t="n">
        <v>584.35</v>
      </c>
      <c r="I494" s="5" t="inlineStr">
        <is>
          <t>DEPÓSITO BANCARIO</t>
        </is>
      </c>
      <c r="J494" s="5" t="inlineStr">
        <is>
          <t>2276 ESTEBAN MAMANI CATORCENO</t>
        </is>
      </c>
    </row>
    <row r="495">
      <c r="A495" s="5" t="inlineStr">
        <is>
          <t>CCAJ-CB11/41/2023</t>
        </is>
      </c>
      <c r="B495" s="6" t="n">
        <v>44973.88131097223</v>
      </c>
      <c r="C495" s="5" t="inlineStr">
        <is>
          <t>3726 MARCELO ROCABADO ROJAS</t>
        </is>
      </c>
      <c r="D495" s="15" t="n">
        <v>45153183973</v>
      </c>
      <c r="E495" s="8" t="inlineStr">
        <is>
          <t>BISA-100070031</t>
        </is>
      </c>
      <c r="H495" s="9" t="n">
        <v>17000</v>
      </c>
      <c r="I495" s="5" t="inlineStr">
        <is>
          <t>DEPÓSITO BANCARIO</t>
        </is>
      </c>
      <c r="J495" s="5" t="inlineStr">
        <is>
          <t>2378 EDDY DAREN JIMENEZ ROJAS</t>
        </is>
      </c>
    </row>
    <row r="496">
      <c r="A496" s="5" t="inlineStr">
        <is>
          <t>CCAJ-CB11/41/2023</t>
        </is>
      </c>
      <c r="B496" s="6" t="n">
        <v>44973.88131097223</v>
      </c>
      <c r="C496" s="5" t="inlineStr">
        <is>
          <t>3726 MARCELO ROCABADO ROJAS</t>
        </is>
      </c>
      <c r="D496" s="7" t="n"/>
      <c r="E496" s="8" t="n"/>
      <c r="F496" s="9" t="n">
        <v>14738.9</v>
      </c>
      <c r="I496" s="10" t="inlineStr">
        <is>
          <t>EFECTIVO</t>
        </is>
      </c>
      <c r="J496" s="5" t="inlineStr">
        <is>
          <t>2281 ANGEL DONATO GONZALES CONDORI</t>
        </is>
      </c>
    </row>
    <row r="497">
      <c r="A497" s="5" t="inlineStr">
        <is>
          <t>CCAJ-CB11/41/2023</t>
        </is>
      </c>
      <c r="B497" s="6" t="n">
        <v>44973.88131097223</v>
      </c>
      <c r="C497" s="5" t="inlineStr">
        <is>
          <t>3726 MARCELO ROCABADO ROJAS</t>
        </is>
      </c>
      <c r="D497" s="7" t="n"/>
      <c r="E497" s="8" t="n"/>
      <c r="F497" s="9" t="n">
        <v>4567.6</v>
      </c>
      <c r="I497" s="10" t="inlineStr">
        <is>
          <t>EFECTIVO</t>
        </is>
      </c>
      <c r="J497" s="5" t="inlineStr">
        <is>
          <t>2286 JOSE MARCELO NOGALES SUAREZ</t>
        </is>
      </c>
    </row>
    <row r="498">
      <c r="A498" s="5" t="inlineStr">
        <is>
          <t>CCAJ-CB11/41/2023</t>
        </is>
      </c>
      <c r="B498" s="6" t="n">
        <v>44973.88131097223</v>
      </c>
      <c r="C498" s="5" t="inlineStr">
        <is>
          <t>3726 MARCELO ROCABADO ROJAS</t>
        </is>
      </c>
      <c r="D498" s="7" t="n"/>
      <c r="E498" s="8" t="n"/>
      <c r="F498" s="9" t="n">
        <v>11971.7</v>
      </c>
      <c r="I498" s="10" t="inlineStr">
        <is>
          <t>EFECTIVO</t>
        </is>
      </c>
      <c r="J498" s="8" t="inlineStr">
        <is>
          <t>2340 NAIN QUIÑONES TIPA</t>
        </is>
      </c>
    </row>
    <row r="499">
      <c r="A499" s="5" t="inlineStr">
        <is>
          <t>CCAJ-CB11/41/2023</t>
        </is>
      </c>
      <c r="B499" s="6" t="n">
        <v>44973.88131097223</v>
      </c>
      <c r="C499" s="5" t="inlineStr">
        <is>
          <t>3726 MARCELO ROCABADO ROJAS</t>
        </is>
      </c>
      <c r="D499" s="7" t="n"/>
      <c r="E499" s="8" t="n"/>
      <c r="F499" s="9" t="n">
        <v>76290.39999999999</v>
      </c>
      <c r="I499" s="10" t="inlineStr">
        <is>
          <t>EFECTIVO</t>
        </is>
      </c>
      <c r="J499" s="5" t="inlineStr">
        <is>
          <t>2378 EDDY DAREN JIMENEZ ROJAS</t>
        </is>
      </c>
    </row>
    <row r="500">
      <c r="A500" s="5" t="inlineStr">
        <is>
          <t>CCAJ-CB11/41/2023</t>
        </is>
      </c>
      <c r="B500" s="6" t="n">
        <v>44973.88131097223</v>
      </c>
      <c r="C500" s="5" t="inlineStr">
        <is>
          <t>3726 MARCELO ROCABADO ROJAS</t>
        </is>
      </c>
      <c r="D500" s="7" t="n"/>
      <c r="E500" s="8" t="n"/>
      <c r="F500" s="9" t="n">
        <v>10276.1</v>
      </c>
      <c r="I500" s="10" t="inlineStr">
        <is>
          <t>EFECTIVO</t>
        </is>
      </c>
      <c r="J500" s="8" t="inlineStr">
        <is>
          <t>2383 MAURO FELIPE CARICARI</t>
        </is>
      </c>
    </row>
    <row r="501">
      <c r="A501" s="5" t="inlineStr">
        <is>
          <t>CCAJ-CB11/41/2023</t>
        </is>
      </c>
      <c r="B501" s="6" t="n">
        <v>44973.88131097223</v>
      </c>
      <c r="C501" s="5" t="inlineStr">
        <is>
          <t>3726 MARCELO ROCABADO ROJAS</t>
        </is>
      </c>
      <c r="D501" s="7" t="n"/>
      <c r="E501" s="8" t="n"/>
      <c r="F501" s="9" t="n">
        <v>19059</v>
      </c>
      <c r="I501" s="10" t="inlineStr">
        <is>
          <t>EFECTIVO</t>
        </is>
      </c>
      <c r="J501" s="5" t="inlineStr">
        <is>
          <t>2537 JUAN CARLOS REVOLLO RODRIGUEZ</t>
        </is>
      </c>
    </row>
    <row r="502">
      <c r="A502" s="5" t="inlineStr">
        <is>
          <t>CCAJ-CB11/41/2023</t>
        </is>
      </c>
      <c r="B502" s="6" t="n">
        <v>44973.88131097223</v>
      </c>
      <c r="C502" s="5" t="inlineStr">
        <is>
          <t>3726 MARCELO ROCABADO ROJAS</t>
        </is>
      </c>
      <c r="D502" s="7" t="n"/>
      <c r="E502" s="8" t="n"/>
      <c r="F502" s="9" t="n">
        <v>15109.3</v>
      </c>
      <c r="I502" s="10" t="inlineStr">
        <is>
          <t>EFECTIVO</t>
        </is>
      </c>
      <c r="J502" s="5" t="inlineStr">
        <is>
          <t>2676 RUDDY AUGUSTO BASTO ZURITA</t>
        </is>
      </c>
    </row>
    <row r="503">
      <c r="A503" s="5" t="inlineStr">
        <is>
          <t>CCAJ-CB11/41/2023</t>
        </is>
      </c>
      <c r="B503" s="6" t="n">
        <v>44973.88131097223</v>
      </c>
      <c r="C503" s="5" t="inlineStr">
        <is>
          <t>3726 MARCELO ROCABADO ROJAS</t>
        </is>
      </c>
      <c r="D503" s="7" t="n"/>
      <c r="E503" s="8" t="n"/>
      <c r="F503" s="9" t="n">
        <v>12620.6</v>
      </c>
      <c r="I503" s="10" t="inlineStr">
        <is>
          <t>EFECTIVO</t>
        </is>
      </c>
      <c r="J503" s="8" t="inlineStr">
        <is>
          <t>2941 EFRAIN MAMANI CAMIÑO</t>
        </is>
      </c>
    </row>
    <row r="504">
      <c r="A504" s="5" t="inlineStr">
        <is>
          <t>CCAJ-CB11/41/2023</t>
        </is>
      </c>
      <c r="B504" s="6" t="n">
        <v>44973.88131097223</v>
      </c>
      <c r="C504" s="5" t="inlineStr">
        <is>
          <t>3726 MARCELO ROCABADO ROJAS</t>
        </is>
      </c>
      <c r="D504" s="7" t="n"/>
      <c r="E504" s="8" t="n"/>
      <c r="F504" s="9" t="n">
        <v>15017.7</v>
      </c>
      <c r="I504" s="10" t="inlineStr">
        <is>
          <t>EFECTIVO</t>
        </is>
      </c>
      <c r="J504" s="5" t="inlineStr">
        <is>
          <t>2979 ROBERTO CARLOS QUINTEROS FLORES</t>
        </is>
      </c>
    </row>
    <row r="505">
      <c r="A505" s="5" t="inlineStr">
        <is>
          <t>CCAJ-CB11/41/2023</t>
        </is>
      </c>
      <c r="B505" s="6" t="n">
        <v>44973.88131097223</v>
      </c>
      <c r="C505" s="5" t="inlineStr">
        <is>
          <t>3726 MARCELO ROCABADO ROJAS</t>
        </is>
      </c>
      <c r="D505" s="7" t="n"/>
      <c r="E505" s="8" t="n"/>
      <c r="F505" s="9" t="n">
        <v>8443.700000000001</v>
      </c>
      <c r="I505" s="10" t="inlineStr">
        <is>
          <t>EFECTIVO</t>
        </is>
      </c>
      <c r="J505" s="8" t="inlineStr">
        <is>
          <t>4269 JULY GONZALES - T01</t>
        </is>
      </c>
    </row>
    <row r="506">
      <c r="A506" s="5" t="inlineStr">
        <is>
          <t>CCAJ-CB11/41/2023</t>
        </is>
      </c>
      <c r="B506" s="6" t="n">
        <v>44973.88131097223</v>
      </c>
      <c r="C506" s="5" t="inlineStr">
        <is>
          <t>3726 MARCELO ROCABADO ROJAS</t>
        </is>
      </c>
      <c r="D506" s="7" t="n"/>
      <c r="E506" s="8" t="n"/>
      <c r="F506" s="9" t="n">
        <v>28204.1</v>
      </c>
      <c r="I506" s="10" t="inlineStr">
        <is>
          <t>EFECTIVO</t>
        </is>
      </c>
      <c r="J506" s="8" t="inlineStr">
        <is>
          <t>4269 JULY GONZALES - T02</t>
        </is>
      </c>
    </row>
    <row r="507">
      <c r="A507" s="5" t="inlineStr">
        <is>
          <t>CCAJ-CB11/41/2023</t>
        </is>
      </c>
      <c r="B507" s="6" t="n">
        <v>44973.88131097223</v>
      </c>
      <c r="C507" s="5" t="inlineStr">
        <is>
          <t>3726 MARCELO ROCABADO ROJAS</t>
        </is>
      </c>
      <c r="D507" s="7" t="n"/>
      <c r="E507" s="8" t="n"/>
      <c r="F507" s="9" t="n">
        <v>2188.2</v>
      </c>
      <c r="I507" s="10" t="inlineStr">
        <is>
          <t>EFECTIVO</t>
        </is>
      </c>
      <c r="J507" s="8" t="inlineStr">
        <is>
          <t>4269 JULY GONZALES - T04</t>
        </is>
      </c>
    </row>
    <row r="508">
      <c r="A508" s="5" t="inlineStr">
        <is>
          <t>CCAJ-CB11/41/2023</t>
        </is>
      </c>
      <c r="B508" s="6" t="n">
        <v>44973.88131097223</v>
      </c>
      <c r="C508" s="5" t="inlineStr">
        <is>
          <t>3726 MARCELO ROCABADO ROJAS</t>
        </is>
      </c>
      <c r="D508" s="7" t="n"/>
      <c r="E508" s="8" t="n"/>
      <c r="F508" s="9" t="n">
        <v>31318.1</v>
      </c>
      <c r="I508" s="10" t="inlineStr">
        <is>
          <t>EFECTIVO</t>
        </is>
      </c>
      <c r="J508" s="8" t="inlineStr">
        <is>
          <t>4269 JULY GONZALES - T05</t>
        </is>
      </c>
    </row>
    <row r="509">
      <c r="A509" s="5" t="inlineStr">
        <is>
          <t>CCAJ-CB11/41/2023</t>
        </is>
      </c>
      <c r="B509" s="6" t="n">
        <v>44973.88131097223</v>
      </c>
      <c r="C509" s="5" t="inlineStr">
        <is>
          <t>3726 MARCELO ROCABADO ROJAS</t>
        </is>
      </c>
      <c r="D509" s="7" t="n"/>
      <c r="E509" s="8" t="n"/>
      <c r="F509" s="9" t="n">
        <v>5227.5</v>
      </c>
      <c r="I509" s="10" t="inlineStr">
        <is>
          <t>EFECTIVO</t>
        </is>
      </c>
      <c r="J509" s="8" t="inlineStr">
        <is>
          <t>4269 JULY GONZALES - T06</t>
        </is>
      </c>
    </row>
    <row r="510">
      <c r="A510" s="5" t="inlineStr">
        <is>
          <t>CCAJ-CB11/41/2023</t>
        </is>
      </c>
      <c r="B510" s="6" t="n">
        <v>44973.88131097223</v>
      </c>
      <c r="C510" s="5" t="inlineStr">
        <is>
          <t>3726 MARCELO ROCABADO ROJAS</t>
        </is>
      </c>
      <c r="D510" s="7" t="n"/>
      <c r="E510" s="8" t="n"/>
      <c r="F510" s="9" t="n">
        <v>16395.5</v>
      </c>
      <c r="I510" s="10" t="inlineStr">
        <is>
          <t>EFECTIVO</t>
        </is>
      </c>
      <c r="J510" s="8" t="inlineStr">
        <is>
          <t>4269 JULY GONZALES - T07</t>
        </is>
      </c>
    </row>
    <row r="511">
      <c r="A511" s="5" t="inlineStr">
        <is>
          <t>CCAJ-CB11/41/2023</t>
        </is>
      </c>
      <c r="B511" s="6" t="n">
        <v>44973.88131097223</v>
      </c>
      <c r="C511" s="5" t="inlineStr">
        <is>
          <t>3726 MARCELO ROCABADO ROJAS</t>
        </is>
      </c>
      <c r="D511" s="7" t="n"/>
      <c r="E511" s="8" t="n"/>
      <c r="F511" s="9" t="n">
        <v>198635.6</v>
      </c>
      <c r="I511" s="10" t="inlineStr">
        <is>
          <t>EFECTIVO</t>
        </is>
      </c>
      <c r="J511" s="8" t="inlineStr">
        <is>
          <t>4861 BRIAN ABAD FLORES CRUZ</t>
        </is>
      </c>
    </row>
    <row r="512">
      <c r="A512" s="5" t="inlineStr">
        <is>
          <t>CCAJ-CB11/41/2023</t>
        </is>
      </c>
      <c r="B512" s="6" t="n">
        <v>44973.88131097223</v>
      </c>
      <c r="C512" s="5" t="inlineStr">
        <is>
          <t>3726 MARCELO ROCABADO ROJAS</t>
        </is>
      </c>
      <c r="D512" s="7" t="n"/>
      <c r="E512" s="8" t="n"/>
      <c r="F512" s="9" t="n">
        <v>9160.5</v>
      </c>
      <c r="I512" s="10" t="inlineStr">
        <is>
          <t>EFECTIVO</t>
        </is>
      </c>
      <c r="J512" s="5" t="inlineStr">
        <is>
          <t>4771 CHRISTIAN LEDEZMA - T08</t>
        </is>
      </c>
    </row>
    <row r="513">
      <c r="A513" s="5" t="inlineStr">
        <is>
          <t>CCAJ-CB11/41/2023</t>
        </is>
      </c>
      <c r="B513" s="6" t="n">
        <v>44973.88131097223</v>
      </c>
      <c r="C513" s="5" t="inlineStr">
        <is>
          <t>3726 MARCELO ROCABADO ROJAS</t>
        </is>
      </c>
      <c r="D513" s="7" t="n"/>
      <c r="E513" s="8" t="n"/>
      <c r="F513" s="9" t="n">
        <v>10225.7</v>
      </c>
      <c r="I513" s="10" t="inlineStr">
        <is>
          <t>EFECTIVO</t>
        </is>
      </c>
      <c r="J513" s="5" t="inlineStr">
        <is>
          <t>4771 CHRISTIAN LEDEZMA - T09</t>
        </is>
      </c>
    </row>
    <row r="514">
      <c r="A514" s="11" t="inlineStr">
        <is>
          <t>SAP</t>
        </is>
      </c>
      <c r="B514" s="3" t="n"/>
      <c r="C514" s="3" t="n"/>
      <c r="D514" s="7" t="n"/>
      <c r="E514" s="8" t="n"/>
      <c r="F514" s="12">
        <f>SUM(F476:G513)</f>
        <v/>
      </c>
      <c r="H514" s="9" t="n"/>
      <c r="I514" s="10" t="n"/>
      <c r="J514" s="8" t="n"/>
    </row>
    <row r="515" ht="15.75" customHeight="1">
      <c r="A515" s="13" t="inlineStr">
        <is>
          <t>FECHA</t>
        </is>
      </c>
      <c r="B515" s="13" t="inlineStr">
        <is>
          <t>CIERRE DE CAJA</t>
        </is>
      </c>
      <c r="C515" s="13" t="inlineStr">
        <is>
          <t>IMPORTE</t>
        </is>
      </c>
      <c r="D515" s="14" t="inlineStr">
        <is>
          <t>112799825</t>
        </is>
      </c>
      <c r="E515" s="8" t="inlineStr">
        <is>
          <t>112799871</t>
        </is>
      </c>
      <c r="H515" s="9" t="n"/>
      <c r="I515" s="10" t="n"/>
      <c r="J515" s="8" t="n"/>
    </row>
    <row r="516"/>
    <row r="517"/>
    <row r="518">
      <c r="A518" s="1" t="inlineStr">
        <is>
          <t>Cierre Caja</t>
        </is>
      </c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</row>
    <row r="519">
      <c r="A519" s="3" t="inlineStr">
        <is>
          <t>Del 17/02/2023</t>
        </is>
      </c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</row>
    <row r="520">
      <c r="A520" s="74" t="inlineStr">
        <is>
          <t>Cierre Caja</t>
        </is>
      </c>
      <c r="B520" s="74" t="inlineStr">
        <is>
          <t>Fecha</t>
        </is>
      </c>
      <c r="C520" s="74" t="inlineStr">
        <is>
          <t>Cajero</t>
        </is>
      </c>
      <c r="D520" s="74" t="inlineStr">
        <is>
          <t>Nro Voucher</t>
        </is>
      </c>
      <c r="E520" s="74" t="inlineStr">
        <is>
          <t>Nro Cuenta</t>
        </is>
      </c>
      <c r="F520" s="74" t="inlineStr">
        <is>
          <t>Tipo Ingreso</t>
        </is>
      </c>
      <c r="G520" s="75" t="n"/>
      <c r="H520" s="76" t="n"/>
      <c r="I520" s="74" t="inlineStr">
        <is>
          <t>TIPO DE INGRESO</t>
        </is>
      </c>
      <c r="J520" s="74" t="inlineStr">
        <is>
          <t>Cobrador</t>
        </is>
      </c>
    </row>
    <row r="521">
      <c r="A521" s="77" t="n"/>
      <c r="B521" s="77" t="n"/>
      <c r="C521" s="77" t="n"/>
      <c r="D521" s="77" t="n"/>
      <c r="E521" s="77" t="n"/>
      <c r="F521" s="4" t="inlineStr">
        <is>
          <t>EFECTIVO</t>
        </is>
      </c>
      <c r="G521" s="4" t="inlineStr">
        <is>
          <t>CHEQUE</t>
        </is>
      </c>
      <c r="H521" s="4" t="inlineStr">
        <is>
          <t>TRANSFERENCIA</t>
        </is>
      </c>
      <c r="I521" s="77" t="n"/>
      <c r="J521" s="77" t="n"/>
    </row>
    <row r="522">
      <c r="A522" s="5" t="inlineStr">
        <is>
          <t>CCAJ-CB11/42/202</t>
        </is>
      </c>
      <c r="B522" s="6" t="n">
        <v>44974.86275324074</v>
      </c>
      <c r="C522" s="5" t="inlineStr">
        <is>
          <t>3726 MARCELO ROCABADO ROJAS</t>
        </is>
      </c>
      <c r="D522" s="7" t="n"/>
      <c r="E522" s="8" t="n"/>
      <c r="G522" s="9" t="n">
        <v>33775.54</v>
      </c>
      <c r="I522" s="10" t="inlineStr">
        <is>
          <t>CHEQUE</t>
        </is>
      </c>
      <c r="J522" s="5" t="inlineStr">
        <is>
          <t>2378 EDDY DAREN JIMENEZ ROJAS</t>
        </is>
      </c>
    </row>
    <row r="523">
      <c r="A523" s="5" t="inlineStr">
        <is>
          <t>CCAJ-CB11/42/2023</t>
        </is>
      </c>
      <c r="B523" s="6" t="n">
        <v>44974.86275324074</v>
      </c>
      <c r="C523" s="5" t="inlineStr">
        <is>
          <t>3726 MARCELO ROCABADO ROJAS</t>
        </is>
      </c>
      <c r="D523" s="7" t="n"/>
      <c r="E523" s="8" t="n"/>
      <c r="G523" s="9" t="n">
        <v>1774.74</v>
      </c>
      <c r="I523" s="10" t="inlineStr">
        <is>
          <t>CHEQUE</t>
        </is>
      </c>
      <c r="J523" s="8" t="inlineStr">
        <is>
          <t>4861 BRIAN ABAD FLORES CRUZ</t>
        </is>
      </c>
    </row>
    <row r="524">
      <c r="A524" s="5" t="inlineStr">
        <is>
          <t>CCAJ-CB11/42/2023</t>
        </is>
      </c>
      <c r="B524" s="6" t="n">
        <v>44974.86275324074</v>
      </c>
      <c r="C524" s="5" t="inlineStr">
        <is>
          <t>3726 MARCELO ROCABADO ROJAS</t>
        </is>
      </c>
      <c r="D524" s="15" t="n">
        <v>45173250594</v>
      </c>
      <c r="E524" s="8" t="inlineStr">
        <is>
          <t>BISA-100070031</t>
        </is>
      </c>
      <c r="H524" s="9" t="n">
        <v>1590.87</v>
      </c>
      <c r="I524" s="5" t="inlineStr">
        <is>
          <t>DEPÓSITO BANCARIO</t>
        </is>
      </c>
      <c r="J524" s="5" t="inlineStr">
        <is>
          <t>2276 ESTEBAN MAMANI CATORCENO</t>
        </is>
      </c>
    </row>
    <row r="525">
      <c r="A525" s="5" t="inlineStr">
        <is>
          <t>CCAJ-CB11/42/2023</t>
        </is>
      </c>
      <c r="B525" s="6" t="n">
        <v>44974.86275324074</v>
      </c>
      <c r="C525" s="5" t="inlineStr">
        <is>
          <t>3726 MARCELO ROCABADO ROJAS</t>
        </is>
      </c>
      <c r="D525" s="15" t="n">
        <v>45123323389</v>
      </c>
      <c r="E525" s="8" t="inlineStr">
        <is>
          <t>BISA-100070031</t>
        </is>
      </c>
      <c r="H525" s="9" t="n">
        <v>23.4</v>
      </c>
      <c r="I525" s="5" t="inlineStr">
        <is>
          <t>DEPÓSITO BANCARIO</t>
        </is>
      </c>
      <c r="J525" s="5" t="inlineStr">
        <is>
          <t>2276 ESTEBAN MAMANI CATORCENO</t>
        </is>
      </c>
    </row>
    <row r="526">
      <c r="A526" s="5" t="inlineStr">
        <is>
          <t>CCAJ-CB11/42/2023</t>
        </is>
      </c>
      <c r="B526" s="6" t="n">
        <v>44974.86275324074</v>
      </c>
      <c r="C526" s="5" t="inlineStr">
        <is>
          <t>3726 MARCELO ROCABADO ROJAS</t>
        </is>
      </c>
      <c r="D526" s="15" t="n">
        <v>45133190316</v>
      </c>
      <c r="E526" s="8" t="inlineStr">
        <is>
          <t>BISA-100070031</t>
        </is>
      </c>
      <c r="H526" s="9" t="n">
        <v>918.6</v>
      </c>
      <c r="I526" s="5" t="inlineStr">
        <is>
          <t>DEPÓSITO BANCARIO</t>
        </is>
      </c>
      <c r="J526" s="5" t="inlineStr">
        <is>
          <t>2276 ESTEBAN MAMANI CATORCENO</t>
        </is>
      </c>
    </row>
    <row r="527">
      <c r="A527" s="5" t="inlineStr">
        <is>
          <t>CCAJ-CB11/42/2023</t>
        </is>
      </c>
      <c r="B527" s="6" t="n">
        <v>44974.86275324074</v>
      </c>
      <c r="C527" s="5" t="inlineStr">
        <is>
          <t>3726 MARCELO ROCABADO ROJAS</t>
        </is>
      </c>
      <c r="D527" s="15" t="n">
        <v>45123324249</v>
      </c>
      <c r="E527" s="8" t="inlineStr">
        <is>
          <t>BISA-100070031</t>
        </is>
      </c>
      <c r="H527" s="9" t="n">
        <v>587.61</v>
      </c>
      <c r="I527" s="5" t="inlineStr">
        <is>
          <t>DEPÓSITO BANCARIO</t>
        </is>
      </c>
      <c r="J527" s="5" t="inlineStr">
        <is>
          <t>2276 ESTEBAN MAMANI CATORCENO</t>
        </is>
      </c>
    </row>
    <row r="528">
      <c r="A528" s="5" t="inlineStr">
        <is>
          <t>CCAJ-CB11/42/2023</t>
        </is>
      </c>
      <c r="B528" s="6" t="n">
        <v>44974.86275324074</v>
      </c>
      <c r="C528" s="5" t="inlineStr">
        <is>
          <t>3726 MARCELO ROCABADO ROJAS</t>
        </is>
      </c>
      <c r="D528" s="15" t="n">
        <v>45173252709</v>
      </c>
      <c r="E528" s="8" t="inlineStr">
        <is>
          <t>BISA-100070031</t>
        </is>
      </c>
      <c r="H528" s="9" t="n">
        <v>407.01</v>
      </c>
      <c r="I528" s="5" t="inlineStr">
        <is>
          <t>DEPÓSITO BANCARIO</t>
        </is>
      </c>
      <c r="J528" s="5" t="inlineStr">
        <is>
          <t>2276 ESTEBAN MAMANI CATORCENO</t>
        </is>
      </c>
    </row>
    <row r="529">
      <c r="A529" s="5" t="inlineStr">
        <is>
          <t>CCAJ-CB11/42/2023</t>
        </is>
      </c>
      <c r="B529" s="6" t="n">
        <v>44974.86275324074</v>
      </c>
      <c r="C529" s="5" t="inlineStr">
        <is>
          <t>3726 MARCELO ROCABADO ROJAS</t>
        </is>
      </c>
      <c r="D529" s="15" t="n">
        <v>56510232082</v>
      </c>
      <c r="E529" s="8" t="inlineStr">
        <is>
          <t>BISA-100070031</t>
        </is>
      </c>
      <c r="H529" s="9" t="n">
        <v>210</v>
      </c>
      <c r="I529" s="5" t="inlineStr">
        <is>
          <t>DEPÓSITO BANCARIO</t>
        </is>
      </c>
      <c r="J529" s="5" t="inlineStr">
        <is>
          <t>2276 ESTEBAN MAMANI CATORCENO</t>
        </is>
      </c>
    </row>
    <row r="530">
      <c r="A530" s="5" t="inlineStr">
        <is>
          <t>CCAJ-CB11/42/2023</t>
        </is>
      </c>
      <c r="B530" s="6" t="n">
        <v>44974.86275324074</v>
      </c>
      <c r="C530" s="5" t="inlineStr">
        <is>
          <t>3726 MARCELO ROCABADO ROJAS</t>
        </is>
      </c>
      <c r="D530" s="15" t="n">
        <v>45163277602</v>
      </c>
      <c r="E530" s="8" t="inlineStr">
        <is>
          <t>BISA-100070049</t>
        </is>
      </c>
      <c r="H530" s="9" t="n">
        <v>1089.06</v>
      </c>
      <c r="I530" s="5" t="inlineStr">
        <is>
          <t>DEPÓSITO BANCARIO</t>
        </is>
      </c>
      <c r="J530" s="5" t="inlineStr">
        <is>
          <t>2378 EDDY DAREN JIMENEZ ROJAS</t>
        </is>
      </c>
    </row>
    <row r="531">
      <c r="A531" s="5" t="inlineStr">
        <is>
          <t>CCAJ-CB11/42/2023</t>
        </is>
      </c>
      <c r="B531" s="6" t="n">
        <v>44974.86275324074</v>
      </c>
      <c r="C531" s="5" t="inlineStr">
        <is>
          <t>3726 MARCELO ROCABADO ROJAS</t>
        </is>
      </c>
      <c r="D531" s="15" t="n">
        <v>53512297152</v>
      </c>
      <c r="E531" s="8" t="inlineStr">
        <is>
          <t>BISA-100070031</t>
        </is>
      </c>
      <c r="H531" s="9" t="n">
        <v>259.96</v>
      </c>
      <c r="I531" s="5" t="inlineStr">
        <is>
          <t>DEPÓSITO BANCARIO</t>
        </is>
      </c>
      <c r="J531" s="5" t="inlineStr">
        <is>
          <t>2276 ESTEBAN MAMANI CATORCENO</t>
        </is>
      </c>
    </row>
    <row r="532">
      <c r="A532" s="5" t="inlineStr">
        <is>
          <t>CCAJ-CB11/42/2023</t>
        </is>
      </c>
      <c r="B532" s="6" t="n">
        <v>44974.86275324074</v>
      </c>
      <c r="C532" s="5" t="inlineStr">
        <is>
          <t>3726 MARCELO ROCABADO ROJAS</t>
        </is>
      </c>
      <c r="D532" s="15" t="n">
        <v>45173252891</v>
      </c>
      <c r="E532" s="8" t="inlineStr">
        <is>
          <t>BISA-100070031</t>
        </is>
      </c>
      <c r="H532" s="9" t="n">
        <v>1824.12</v>
      </c>
      <c r="I532" s="5" t="inlineStr">
        <is>
          <t>DEPÓSITO BANCARIO</t>
        </is>
      </c>
      <c r="J532" s="5" t="inlineStr">
        <is>
          <t>2276 ESTEBAN MAMANI CATORCENO</t>
        </is>
      </c>
    </row>
    <row r="533">
      <c r="A533" s="5" t="inlineStr">
        <is>
          <t>CCAJ-CB11/42/2023</t>
        </is>
      </c>
      <c r="B533" s="6" t="n">
        <v>44974.86275324074</v>
      </c>
      <c r="C533" s="5" t="inlineStr">
        <is>
          <t>3726 MARCELO ROCABADO ROJAS</t>
        </is>
      </c>
      <c r="D533" s="15" t="n">
        <v>45173252982</v>
      </c>
      <c r="E533" s="8" t="inlineStr">
        <is>
          <t>BISA-100070031</t>
        </is>
      </c>
      <c r="H533" s="9" t="n">
        <v>2000</v>
      </c>
      <c r="I533" s="5" t="inlineStr">
        <is>
          <t>DEPÓSITO BANCARIO</t>
        </is>
      </c>
      <c r="J533" s="8" t="inlineStr">
        <is>
          <t>4861 BRIAN ABAD FLORES CRUZ</t>
        </is>
      </c>
    </row>
    <row r="534">
      <c r="A534" s="5" t="inlineStr">
        <is>
          <t>CCAJ-CB11/42/2023</t>
        </is>
      </c>
      <c r="B534" s="6" t="n">
        <v>44974.86275324074</v>
      </c>
      <c r="C534" s="5" t="inlineStr">
        <is>
          <t>3726 MARCELO ROCABADO ROJAS</t>
        </is>
      </c>
      <c r="D534" s="7" t="n">
        <v>122422</v>
      </c>
      <c r="E534" s="5" t="inlineStr">
        <is>
          <t>MERCANTIL SANTA CRUZ-4010640108</t>
        </is>
      </c>
      <c r="H534" s="9" t="n">
        <v>10440</v>
      </c>
      <c r="I534" s="5" t="inlineStr">
        <is>
          <t>DEPÓSITO BANCARIO</t>
        </is>
      </c>
      <c r="J534" s="8" t="inlineStr">
        <is>
          <t>4861 BRIAN ABAD FLORES CRUZ</t>
        </is>
      </c>
    </row>
    <row r="535">
      <c r="A535" s="5" t="inlineStr">
        <is>
          <t>CCAJ-CB11/42/2023</t>
        </is>
      </c>
      <c r="B535" s="6" t="n">
        <v>44974.86275324074</v>
      </c>
      <c r="C535" s="5" t="inlineStr">
        <is>
          <t>3726 MARCELO ROCABADO ROJAS</t>
        </is>
      </c>
      <c r="D535" s="15" t="n">
        <v>45133190753</v>
      </c>
      <c r="E535" s="8" t="inlineStr">
        <is>
          <t>BISA-100070031</t>
        </is>
      </c>
      <c r="H535" s="9" t="n">
        <v>56108.4</v>
      </c>
      <c r="I535" s="5" t="inlineStr">
        <is>
          <t>DEPÓSITO BANCARIO</t>
        </is>
      </c>
      <c r="J535" s="5" t="inlineStr">
        <is>
          <t>2378 EDDY DAREN JIMENEZ ROJAS</t>
        </is>
      </c>
    </row>
    <row r="536">
      <c r="A536" s="5" t="inlineStr">
        <is>
          <t>CCAJ-CB11/42/2023</t>
        </is>
      </c>
      <c r="B536" s="6" t="n">
        <v>44974.86275324074</v>
      </c>
      <c r="C536" s="5" t="inlineStr">
        <is>
          <t>3726 MARCELO ROCABADO ROJAS</t>
        </is>
      </c>
      <c r="D536" s="15" t="n">
        <v>15970327821</v>
      </c>
      <c r="E536" s="8" t="inlineStr">
        <is>
          <t>BISA-100070031</t>
        </is>
      </c>
      <c r="H536" s="9" t="n">
        <v>6800</v>
      </c>
      <c r="I536" s="5" t="inlineStr">
        <is>
          <t>DEPÓSITO BANCARIO</t>
        </is>
      </c>
      <c r="J536" s="5" t="inlineStr">
        <is>
          <t>2378 EDDY DAREN JIMENEZ ROJAS</t>
        </is>
      </c>
    </row>
    <row r="537">
      <c r="A537" s="5" t="inlineStr">
        <is>
          <t>CCAJ-CB11/42/2023</t>
        </is>
      </c>
      <c r="B537" s="6" t="n">
        <v>44974.86275324074</v>
      </c>
      <c r="C537" s="5" t="inlineStr">
        <is>
          <t>3726 MARCELO ROCABADO ROJAS</t>
        </is>
      </c>
      <c r="D537" s="15" t="n">
        <v>53412285777</v>
      </c>
      <c r="E537" s="8" t="inlineStr">
        <is>
          <t>BISA-100070031</t>
        </is>
      </c>
      <c r="H537" s="9" t="n">
        <v>10000</v>
      </c>
      <c r="I537" s="5" t="inlineStr">
        <is>
          <t>DEPÓSITO BANCARIO</t>
        </is>
      </c>
      <c r="J537" s="5" t="inlineStr">
        <is>
          <t>2378 EDDY DAREN JIMENEZ ROJAS</t>
        </is>
      </c>
    </row>
    <row r="538">
      <c r="A538" s="5" t="inlineStr">
        <is>
          <t>CCAJ-CB11/42/2023</t>
        </is>
      </c>
      <c r="B538" s="6" t="n">
        <v>44974.86275324074</v>
      </c>
      <c r="C538" s="5" t="inlineStr">
        <is>
          <t>3726 MARCELO ROCABADO ROJAS</t>
        </is>
      </c>
      <c r="D538" s="7" t="n"/>
      <c r="E538" s="8" t="n"/>
      <c r="F538" s="9" t="n">
        <v>156.1</v>
      </c>
      <c r="I538" s="10" t="inlineStr">
        <is>
          <t>EFECTIVO</t>
        </is>
      </c>
      <c r="J538" s="5" t="inlineStr">
        <is>
          <t>2276 ESTEBAN MAMANI CATORCENO</t>
        </is>
      </c>
    </row>
    <row r="539">
      <c r="A539" s="5" t="inlineStr">
        <is>
          <t>CCAJ-CB11/42/2023</t>
        </is>
      </c>
      <c r="B539" s="6" t="n">
        <v>44974.86275324074</v>
      </c>
      <c r="C539" s="5" t="inlineStr">
        <is>
          <t>3726 MARCELO ROCABADO ROJAS</t>
        </is>
      </c>
      <c r="D539" s="7" t="n"/>
      <c r="E539" s="8" t="n"/>
      <c r="F539" s="9" t="n">
        <v>7302.6</v>
      </c>
      <c r="I539" s="10" t="inlineStr">
        <is>
          <t>EFECTIVO</t>
        </is>
      </c>
      <c r="J539" s="5" t="inlineStr">
        <is>
          <t>2281 ANGEL DONATO GONZALES CONDORI</t>
        </is>
      </c>
    </row>
    <row r="540">
      <c r="A540" s="5" t="inlineStr">
        <is>
          <t>CCAJ-CB11/42/2023</t>
        </is>
      </c>
      <c r="B540" s="6" t="n">
        <v>44974.86275324074</v>
      </c>
      <c r="C540" s="5" t="inlineStr">
        <is>
          <t>3726 MARCELO ROCABADO ROJAS</t>
        </is>
      </c>
      <c r="D540" s="7" t="n"/>
      <c r="E540" s="8" t="n"/>
      <c r="F540" s="9" t="n">
        <v>6626.6</v>
      </c>
      <c r="I540" s="10" t="inlineStr">
        <is>
          <t>EFECTIVO</t>
        </is>
      </c>
      <c r="J540" s="5" t="inlineStr">
        <is>
          <t>2286 JOSE MARCELO NOGALES SUAREZ</t>
        </is>
      </c>
    </row>
    <row r="541">
      <c r="A541" s="5" t="inlineStr">
        <is>
          <t>CCAJ-CB11/42/2023</t>
        </is>
      </c>
      <c r="B541" s="6" t="n">
        <v>44974.86275324074</v>
      </c>
      <c r="C541" s="5" t="inlineStr">
        <is>
          <t>3726 MARCELO ROCABADO ROJAS</t>
        </is>
      </c>
      <c r="D541" s="7" t="n"/>
      <c r="E541" s="8" t="n"/>
      <c r="F541" s="9" t="n">
        <v>22792.6</v>
      </c>
      <c r="I541" s="10" t="inlineStr">
        <is>
          <t>EFECTIVO</t>
        </is>
      </c>
      <c r="J541" s="8" t="inlineStr">
        <is>
          <t>2340 NAIN QUIÑONES TIPA</t>
        </is>
      </c>
    </row>
    <row r="542">
      <c r="A542" s="5" t="inlineStr">
        <is>
          <t>CCAJ-CB11/42/2023</t>
        </is>
      </c>
      <c r="B542" s="6" t="n">
        <v>44974.86275324074</v>
      </c>
      <c r="C542" s="5" t="inlineStr">
        <is>
          <t>3726 MARCELO ROCABADO ROJAS</t>
        </is>
      </c>
      <c r="D542" s="7" t="n"/>
      <c r="E542" s="8" t="n"/>
      <c r="F542" s="9" t="n">
        <v>161746.4</v>
      </c>
      <c r="I542" s="10" t="inlineStr">
        <is>
          <t>EFECTIVO</t>
        </is>
      </c>
      <c r="J542" s="5" t="inlineStr">
        <is>
          <t>2378 EDDY DAREN JIMENEZ ROJAS</t>
        </is>
      </c>
    </row>
    <row r="543">
      <c r="A543" s="5" t="inlineStr">
        <is>
          <t>CCAJ-CB11/42/2023</t>
        </is>
      </c>
      <c r="B543" s="6" t="n">
        <v>44974.86275324074</v>
      </c>
      <c r="C543" s="5" t="inlineStr">
        <is>
          <t>3726 MARCELO ROCABADO ROJAS</t>
        </is>
      </c>
      <c r="D543" s="7" t="n"/>
      <c r="E543" s="8" t="n"/>
      <c r="F543" s="9" t="n">
        <v>5974.5</v>
      </c>
      <c r="I543" s="10" t="inlineStr">
        <is>
          <t>EFECTIVO</t>
        </is>
      </c>
      <c r="J543" s="8" t="inlineStr">
        <is>
          <t>2383 MAURO FELIPE CARICARI</t>
        </is>
      </c>
    </row>
    <row r="544">
      <c r="A544" s="5" t="inlineStr">
        <is>
          <t>CCAJ-CB11/42/2023</t>
        </is>
      </c>
      <c r="B544" s="6" t="n">
        <v>44974.86275324074</v>
      </c>
      <c r="C544" s="5" t="inlineStr">
        <is>
          <t>3726 MARCELO ROCABADO ROJAS</t>
        </is>
      </c>
      <c r="D544" s="7" t="n"/>
      <c r="E544" s="8" t="n"/>
      <c r="F544" s="9" t="n">
        <v>10266.8</v>
      </c>
      <c r="I544" s="10" t="inlineStr">
        <is>
          <t>EFECTIVO</t>
        </is>
      </c>
      <c r="J544" s="5" t="inlineStr">
        <is>
          <t>2537 JUAN CARLOS REVOLLO RODRIGUEZ</t>
        </is>
      </c>
    </row>
    <row r="545">
      <c r="A545" s="5" t="inlineStr">
        <is>
          <t>CCAJ-CB11/42/2023</t>
        </is>
      </c>
      <c r="B545" s="6" t="n">
        <v>44974.86275324074</v>
      </c>
      <c r="C545" s="5" t="inlineStr">
        <is>
          <t>3726 MARCELO ROCABADO ROJAS</t>
        </is>
      </c>
      <c r="D545" s="7" t="n"/>
      <c r="E545" s="8" t="n"/>
      <c r="F545" s="9" t="n">
        <v>14062.1</v>
      </c>
      <c r="I545" s="10" t="inlineStr">
        <is>
          <t>EFECTIVO</t>
        </is>
      </c>
      <c r="J545" s="5" t="inlineStr">
        <is>
          <t>2676 RUDDY AUGUSTO BASTO ZURITA</t>
        </is>
      </c>
    </row>
    <row r="546">
      <c r="A546" s="5" t="inlineStr">
        <is>
          <t>CCAJ-CB11/42/2023</t>
        </is>
      </c>
      <c r="B546" s="6" t="n">
        <v>44974.86275324074</v>
      </c>
      <c r="C546" s="5" t="inlineStr">
        <is>
          <t>3726 MARCELO ROCABADO ROJAS</t>
        </is>
      </c>
      <c r="D546" s="7" t="n"/>
      <c r="E546" s="8" t="n"/>
      <c r="F546" s="9" t="n">
        <v>13082.4</v>
      </c>
      <c r="I546" s="10" t="inlineStr">
        <is>
          <t>EFECTIVO</t>
        </is>
      </c>
      <c r="J546" s="8" t="inlineStr">
        <is>
          <t>2941 EFRAIN MAMANI CAMIÑO</t>
        </is>
      </c>
    </row>
    <row r="547">
      <c r="A547" s="5" t="inlineStr">
        <is>
          <t>CCAJ-CB11/42/2023</t>
        </is>
      </c>
      <c r="B547" s="6" t="n">
        <v>44974.86275324074</v>
      </c>
      <c r="C547" s="5" t="inlineStr">
        <is>
          <t>3726 MARCELO ROCABADO ROJAS</t>
        </is>
      </c>
      <c r="D547" s="7" t="n"/>
      <c r="E547" s="8" t="n"/>
      <c r="F547" s="9" t="n">
        <v>8335.9</v>
      </c>
      <c r="I547" s="10" t="inlineStr">
        <is>
          <t>EFECTIVO</t>
        </is>
      </c>
      <c r="J547" s="5" t="inlineStr">
        <is>
          <t>2979 ROBERTO CARLOS QUINTEROS FLORES</t>
        </is>
      </c>
    </row>
    <row r="548">
      <c r="A548" s="5" t="inlineStr">
        <is>
          <t>CCAJ-CB11/42/2023</t>
        </is>
      </c>
      <c r="B548" s="6" t="n">
        <v>44974.86275324074</v>
      </c>
      <c r="C548" s="5" t="inlineStr">
        <is>
          <t>3726 MARCELO ROCABADO ROJAS</t>
        </is>
      </c>
      <c r="D548" s="7" t="n"/>
      <c r="E548" s="8" t="n"/>
      <c r="F548" s="9" t="n">
        <v>34426.4</v>
      </c>
      <c r="I548" s="10" t="inlineStr">
        <is>
          <t>EFECTIVO</t>
        </is>
      </c>
      <c r="J548" s="5" t="inlineStr">
        <is>
          <t>3791 LIMBERT SALAZAR MALDONADO</t>
        </is>
      </c>
    </row>
    <row r="549">
      <c r="A549" s="5" t="inlineStr">
        <is>
          <t>CCAJ-CB11/42/2023</t>
        </is>
      </c>
      <c r="B549" s="6" t="n">
        <v>44974.86275324074</v>
      </c>
      <c r="C549" s="5" t="inlineStr">
        <is>
          <t>3726 MARCELO ROCABADO ROJAS</t>
        </is>
      </c>
      <c r="D549" s="7" t="n"/>
      <c r="E549" s="8" t="n"/>
      <c r="F549" s="9" t="n">
        <v>10896.1</v>
      </c>
      <c r="I549" s="10" t="inlineStr">
        <is>
          <t>EFECTIVO</t>
        </is>
      </c>
      <c r="J549" s="8" t="inlineStr">
        <is>
          <t>4269 JULY GONZALES - T01</t>
        </is>
      </c>
    </row>
    <row r="550">
      <c r="A550" s="5" t="inlineStr">
        <is>
          <t>CCAJ-CB11/42/2023</t>
        </is>
      </c>
      <c r="B550" s="6" t="n">
        <v>44974.86275324074</v>
      </c>
      <c r="C550" s="5" t="inlineStr">
        <is>
          <t>3726 MARCELO ROCABADO ROJAS</t>
        </is>
      </c>
      <c r="D550" s="7" t="n"/>
      <c r="E550" s="8" t="n"/>
      <c r="F550" s="9" t="n">
        <v>7491.5</v>
      </c>
      <c r="I550" s="10" t="inlineStr">
        <is>
          <t>EFECTIVO</t>
        </is>
      </c>
      <c r="J550" s="8" t="inlineStr">
        <is>
          <t>4269 JULY GONZALES - T02</t>
        </is>
      </c>
    </row>
    <row r="551">
      <c r="A551" s="5" t="inlineStr">
        <is>
          <t>CCAJ-CB11/42/2023</t>
        </is>
      </c>
      <c r="B551" s="6" t="n">
        <v>44974.86275324074</v>
      </c>
      <c r="C551" s="5" t="inlineStr">
        <is>
          <t>3726 MARCELO ROCABADO ROJAS</t>
        </is>
      </c>
      <c r="D551" s="7" t="n"/>
      <c r="E551" s="8" t="n"/>
      <c r="F551" s="9" t="n">
        <v>21332.4</v>
      </c>
      <c r="I551" s="10" t="inlineStr">
        <is>
          <t>EFECTIVO</t>
        </is>
      </c>
      <c r="J551" s="8" t="inlineStr">
        <is>
          <t>4269 JULY GONZALES - T04</t>
        </is>
      </c>
    </row>
    <row r="552">
      <c r="A552" s="5" t="inlineStr">
        <is>
          <t>CCAJ-CB11/42/2023</t>
        </is>
      </c>
      <c r="B552" s="6" t="n">
        <v>44974.86275324074</v>
      </c>
      <c r="C552" s="5" t="inlineStr">
        <is>
          <t>3726 MARCELO ROCABADO ROJAS</t>
        </is>
      </c>
      <c r="D552" s="7" t="n"/>
      <c r="E552" s="8" t="n"/>
      <c r="F552" s="9" t="n">
        <v>11515.5</v>
      </c>
      <c r="I552" s="10" t="inlineStr">
        <is>
          <t>EFECTIVO</t>
        </is>
      </c>
      <c r="J552" s="8" t="inlineStr">
        <is>
          <t>4269 JULY GONZALES - T05</t>
        </is>
      </c>
    </row>
    <row r="553">
      <c r="A553" s="5" t="inlineStr">
        <is>
          <t>CCAJ-CB11/42/2023</t>
        </is>
      </c>
      <c r="B553" s="6" t="n">
        <v>44974.86275324074</v>
      </c>
      <c r="C553" s="5" t="inlineStr">
        <is>
          <t>3726 MARCELO ROCABADO ROJAS</t>
        </is>
      </c>
      <c r="D553" s="7" t="n"/>
      <c r="E553" s="8" t="n"/>
      <c r="F553" s="9" t="n">
        <v>11565.8</v>
      </c>
      <c r="I553" s="10" t="inlineStr">
        <is>
          <t>EFECTIVO</t>
        </is>
      </c>
      <c r="J553" s="8" t="inlineStr">
        <is>
          <t>4269 JULY GONZALES - T06</t>
        </is>
      </c>
    </row>
    <row r="554">
      <c r="A554" s="5" t="inlineStr">
        <is>
          <t>CCAJ-CB11/42/2023</t>
        </is>
      </c>
      <c r="B554" s="6" t="n">
        <v>44974.86275324074</v>
      </c>
      <c r="C554" s="5" t="inlineStr">
        <is>
          <t>3726 MARCELO ROCABADO ROJAS</t>
        </is>
      </c>
      <c r="D554" s="7" t="n"/>
      <c r="E554" s="8" t="n"/>
      <c r="F554" s="9" t="n">
        <v>7329.4</v>
      </c>
      <c r="I554" s="10" t="inlineStr">
        <is>
          <t>EFECTIVO</t>
        </is>
      </c>
      <c r="J554" s="8" t="inlineStr">
        <is>
          <t>4269 JULY GONZALES - T07</t>
        </is>
      </c>
    </row>
    <row r="555">
      <c r="A555" s="5" t="inlineStr">
        <is>
          <t>CCAJ-CB11/42/2023</t>
        </is>
      </c>
      <c r="B555" s="6" t="n">
        <v>44974.86275324074</v>
      </c>
      <c r="C555" s="5" t="inlineStr">
        <is>
          <t>3726 MARCELO ROCABADO ROJAS</t>
        </is>
      </c>
      <c r="D555" s="7" t="n"/>
      <c r="E555" s="8" t="n"/>
      <c r="F555" s="9" t="n">
        <v>113840.9</v>
      </c>
      <c r="I555" s="10" t="inlineStr">
        <is>
          <t>EFECTIVO</t>
        </is>
      </c>
      <c r="J555" s="8" t="inlineStr">
        <is>
          <t>4861 BRIAN ABAD FLORES CRUZ</t>
        </is>
      </c>
    </row>
    <row r="556">
      <c r="A556" s="5" t="inlineStr">
        <is>
          <t>CCAJ-CB11/42/2023</t>
        </is>
      </c>
      <c r="B556" s="6" t="n">
        <v>44974.86275324074</v>
      </c>
      <c r="C556" s="5" t="inlineStr">
        <is>
          <t>3726 MARCELO ROCABADO ROJAS</t>
        </is>
      </c>
      <c r="D556" s="7" t="n"/>
      <c r="E556" s="8" t="n"/>
      <c r="F556" s="9" t="n">
        <v>6327.2</v>
      </c>
      <c r="I556" s="10" t="inlineStr">
        <is>
          <t>EFECTIVO</t>
        </is>
      </c>
      <c r="J556" s="5" t="inlineStr">
        <is>
          <t>4771 CHRISTIAN LEDEZMA - T10</t>
        </is>
      </c>
    </row>
    <row r="557">
      <c r="A557" s="11" t="inlineStr">
        <is>
          <t>SAP</t>
        </is>
      </c>
      <c r="B557" s="3" t="n"/>
      <c r="C557" s="3" t="n"/>
      <c r="D557" s="7" t="n"/>
      <c r="E557" s="8" t="n"/>
      <c r="F557" s="33">
        <f>SUM(F522:G556)</f>
        <v/>
      </c>
      <c r="G557" s="9" t="n"/>
      <c r="I557" s="10" t="n"/>
      <c r="J557" s="8" t="n"/>
    </row>
    <row r="558" ht="15.75" customHeight="1">
      <c r="A558" s="13" t="inlineStr">
        <is>
          <t>FECHA</t>
        </is>
      </c>
      <c r="B558" s="13" t="inlineStr">
        <is>
          <t>CIERRE DE CAJA</t>
        </is>
      </c>
      <c r="C558" s="13" t="inlineStr">
        <is>
          <t>IMPORTE</t>
        </is>
      </c>
      <c r="D558" s="49" t="inlineStr">
        <is>
          <t>112808048</t>
        </is>
      </c>
      <c r="E558" s="14" t="inlineStr">
        <is>
          <t>112808078</t>
        </is>
      </c>
      <c r="G558" s="9" t="n"/>
      <c r="I558" s="10" t="n"/>
      <c r="J558" s="8" t="n"/>
    </row>
    <row r="559">
      <c r="A559" s="5" t="n"/>
      <c r="B559" s="6" t="n"/>
      <c r="C559" s="5" t="n"/>
      <c r="D559" s="29" t="inlineStr">
        <is>
          <t>BOOT</t>
        </is>
      </c>
      <c r="E559" s="8" t="n"/>
      <c r="G559" s="9" t="n"/>
      <c r="I559" s="10" t="n"/>
      <c r="J559" s="8" t="n"/>
    </row>
    <row r="560">
      <c r="A560" s="5" t="n"/>
      <c r="B560" s="6" t="n"/>
      <c r="C560" s="5" t="n"/>
      <c r="D560" s="7" t="n"/>
      <c r="E560" s="8" t="n"/>
      <c r="G560" s="9" t="n"/>
      <c r="I560" s="10" t="n"/>
      <c r="J560" s="8" t="n"/>
    </row>
    <row r="561">
      <c r="A561" s="1" t="inlineStr">
        <is>
          <t>Cierre Caja</t>
        </is>
      </c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</row>
    <row r="562">
      <c r="A562" s="3" t="inlineStr">
        <is>
          <t>Del 18/02/2023</t>
        </is>
      </c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</row>
    <row r="563">
      <c r="A563" s="74" t="inlineStr">
        <is>
          <t>Cierre Caja</t>
        </is>
      </c>
      <c r="B563" s="74" t="inlineStr">
        <is>
          <t>Fecha</t>
        </is>
      </c>
      <c r="C563" s="74" t="inlineStr">
        <is>
          <t>Cajero</t>
        </is>
      </c>
      <c r="D563" s="74" t="inlineStr">
        <is>
          <t>Nro Voucher</t>
        </is>
      </c>
      <c r="E563" s="74" t="inlineStr">
        <is>
          <t>Nro Cuenta</t>
        </is>
      </c>
      <c r="F563" s="74" t="inlineStr">
        <is>
          <t>Tipo Ingreso</t>
        </is>
      </c>
      <c r="G563" s="75" t="n"/>
      <c r="H563" s="76" t="n"/>
      <c r="I563" s="74" t="inlineStr">
        <is>
          <t>TIPO DE INGRESO</t>
        </is>
      </c>
      <c r="J563" s="74" t="inlineStr">
        <is>
          <t>Cobrador</t>
        </is>
      </c>
    </row>
    <row r="564">
      <c r="A564" s="77" t="n"/>
      <c r="B564" s="77" t="n"/>
      <c r="C564" s="77" t="n"/>
      <c r="D564" s="77" t="n"/>
      <c r="E564" s="77" t="n"/>
      <c r="F564" s="4" t="inlineStr">
        <is>
          <t>EFECTIVO</t>
        </is>
      </c>
      <c r="G564" s="4" t="inlineStr">
        <is>
          <t>CHEQUE</t>
        </is>
      </c>
      <c r="H564" s="4" t="inlineStr">
        <is>
          <t>TRANSFERENCIA</t>
        </is>
      </c>
      <c r="I564" s="77" t="n"/>
      <c r="J564" s="77" t="n"/>
    </row>
    <row r="565">
      <c r="A565" s="5" t="inlineStr">
        <is>
          <t>CCAJ-CB11/43/2023</t>
        </is>
      </c>
      <c r="B565" s="6" t="n">
        <v>44975.65690630787</v>
      </c>
      <c r="C565" s="5" t="inlineStr">
        <is>
          <t>3726 MARCELO ROCABADO ROJAS</t>
        </is>
      </c>
      <c r="D565" s="15" t="n">
        <v>45173252202</v>
      </c>
      <c r="E565" s="8" t="inlineStr">
        <is>
          <t>BISA-100070031</t>
        </is>
      </c>
      <c r="H565" s="9" t="n">
        <v>2529.54</v>
      </c>
      <c r="I565" s="5" t="inlineStr">
        <is>
          <t>DEPÓSITO BANCARIO</t>
        </is>
      </c>
      <c r="J565" s="5" t="inlineStr">
        <is>
          <t>2378 EDDY DAREN JIMENEZ ROJAS</t>
        </is>
      </c>
    </row>
    <row r="566">
      <c r="A566" s="5" t="inlineStr">
        <is>
          <t>CCAJ-CB11/43/2023</t>
        </is>
      </c>
      <c r="B566" s="6" t="n">
        <v>44975.65690630787</v>
      </c>
      <c r="C566" s="5" t="inlineStr">
        <is>
          <t>3726 MARCELO ROCABADO ROJAS</t>
        </is>
      </c>
      <c r="D566" s="15" t="n">
        <v>45113344959</v>
      </c>
      <c r="E566" s="8" t="inlineStr">
        <is>
          <t>BISA-100070031</t>
        </is>
      </c>
      <c r="H566" s="9" t="n">
        <v>126.3</v>
      </c>
      <c r="I566" s="5" t="inlineStr">
        <is>
          <t>DEPÓSITO BANCARIO</t>
        </is>
      </c>
      <c r="J566" s="5" t="inlineStr">
        <is>
          <t>2276 ESTEBAN MAMANI CATORCENO</t>
        </is>
      </c>
    </row>
    <row r="567">
      <c r="A567" s="5" t="inlineStr">
        <is>
          <t>CCAJ-CB11/43/2023</t>
        </is>
      </c>
      <c r="B567" s="6" t="n">
        <v>44975.65690630787</v>
      </c>
      <c r="C567" s="5" t="inlineStr">
        <is>
          <t>3726 MARCELO ROCABADO ROJAS</t>
        </is>
      </c>
      <c r="D567" s="15" t="n">
        <v>45153189212</v>
      </c>
      <c r="E567" s="8" t="inlineStr">
        <is>
          <t>BISA-100070031</t>
        </is>
      </c>
      <c r="H567" s="9" t="n">
        <v>317.07</v>
      </c>
      <c r="I567" s="5" t="inlineStr">
        <is>
          <t>DEPÓSITO BANCARIO</t>
        </is>
      </c>
      <c r="J567" s="5" t="inlineStr">
        <is>
          <t>2276 ESTEBAN MAMANI CATORCENO</t>
        </is>
      </c>
    </row>
    <row r="568">
      <c r="A568" s="5" t="inlineStr">
        <is>
          <t>CCAJ-CB11/43/2023</t>
        </is>
      </c>
      <c r="B568" s="6" t="n">
        <v>44975.65690630787</v>
      </c>
      <c r="C568" s="5" t="inlineStr">
        <is>
          <t>3726 MARCELO ROCABADO ROJAS</t>
        </is>
      </c>
      <c r="D568" s="15" t="n">
        <v>45133193208</v>
      </c>
      <c r="E568" s="8" t="inlineStr">
        <is>
          <t>BISA-100070031</t>
        </is>
      </c>
      <c r="H568" s="9" t="n">
        <v>10406.16</v>
      </c>
      <c r="I568" s="5" t="inlineStr">
        <is>
          <t>DEPÓSITO BANCARIO</t>
        </is>
      </c>
      <c r="J568" s="5" t="inlineStr">
        <is>
          <t>2276 ESTEBAN MAMANI CATORCENO</t>
        </is>
      </c>
    </row>
    <row r="569">
      <c r="A569" s="5" t="inlineStr">
        <is>
          <t>CCAJ-CB11/43/2023</t>
        </is>
      </c>
      <c r="B569" s="6" t="n">
        <v>44975.65690630787</v>
      </c>
      <c r="C569" s="5" t="inlineStr">
        <is>
          <t>3726 MARCELO ROCABADO ROJAS</t>
        </is>
      </c>
      <c r="D569" s="15" t="n">
        <v>45153183312</v>
      </c>
      <c r="E569" s="8" t="inlineStr">
        <is>
          <t>BISA-100070031</t>
        </is>
      </c>
      <c r="H569" s="9" t="n">
        <v>5440.15</v>
      </c>
      <c r="I569" s="5" t="inlineStr">
        <is>
          <t>DEPÓSITO BANCARIO</t>
        </is>
      </c>
      <c r="J569" s="5" t="inlineStr">
        <is>
          <t>2378 EDDY DAREN JIMENEZ ROJAS</t>
        </is>
      </c>
    </row>
    <row r="570">
      <c r="A570" s="5" t="inlineStr">
        <is>
          <t>CCAJ-CB11/43/2023</t>
        </is>
      </c>
      <c r="B570" s="6" t="n">
        <v>44975.65690630787</v>
      </c>
      <c r="C570" s="5" t="inlineStr">
        <is>
          <t>3726 MARCELO ROCABADO ROJAS</t>
        </is>
      </c>
      <c r="D570" s="7" t="n">
        <v>95334</v>
      </c>
      <c r="E570" s="8" t="inlineStr">
        <is>
          <t>BISA-100070031</t>
        </is>
      </c>
      <c r="H570" s="9" t="n">
        <v>122590.06</v>
      </c>
      <c r="I570" s="5" t="inlineStr">
        <is>
          <t>DEPÓSITO BANCARIO</t>
        </is>
      </c>
      <c r="J570" s="8" t="inlineStr">
        <is>
          <t>4861 BRIAN ABAD FLORES CRUZ</t>
        </is>
      </c>
    </row>
    <row r="571">
      <c r="A571" s="5" t="inlineStr">
        <is>
          <t>CCAJ-CB11/43/2023</t>
        </is>
      </c>
      <c r="B571" s="6" t="n">
        <v>44975.65690630787</v>
      </c>
      <c r="C571" s="5" t="inlineStr">
        <is>
          <t>3726 MARCELO ROCABADO ROJAS</t>
        </is>
      </c>
      <c r="D571" s="7" t="n">
        <v>266121</v>
      </c>
      <c r="E571" s="8" t="inlineStr">
        <is>
          <t>BISA-100070031</t>
        </is>
      </c>
      <c r="H571" s="9" t="n">
        <v>30262.64</v>
      </c>
      <c r="I571" s="5" t="inlineStr">
        <is>
          <t>DEPÓSITO BANCARIO</t>
        </is>
      </c>
      <c r="J571" s="5" t="inlineStr">
        <is>
          <t>2378 EDDY DAREN JIMENEZ ROJAS</t>
        </is>
      </c>
    </row>
    <row r="572">
      <c r="A572" s="5" t="inlineStr">
        <is>
          <t>CCAJ-CB11/43/2023</t>
        </is>
      </c>
      <c r="B572" s="6" t="n">
        <v>44975.65690630787</v>
      </c>
      <c r="C572" s="5" t="inlineStr">
        <is>
          <t>3726 MARCELO ROCABADO ROJAS</t>
        </is>
      </c>
      <c r="D572" s="7" t="n">
        <v>367322</v>
      </c>
      <c r="E572" s="8" t="inlineStr">
        <is>
          <t>BISA-100070031</t>
        </is>
      </c>
      <c r="H572" s="9" t="n">
        <v>37704.04</v>
      </c>
      <c r="I572" s="5" t="inlineStr">
        <is>
          <t>DEPÓSITO BANCARIO</t>
        </is>
      </c>
      <c r="J572" s="8" t="inlineStr">
        <is>
          <t>2287 OLVER VACA ARCHONDO</t>
        </is>
      </c>
    </row>
    <row r="573">
      <c r="A573" s="5" t="inlineStr">
        <is>
          <t>CCAJ-CB11/43/2023</t>
        </is>
      </c>
      <c r="B573" s="6" t="n">
        <v>44975.65690630787</v>
      </c>
      <c r="C573" s="5" t="inlineStr">
        <is>
          <t>3726 MARCELO ROCABADO ROJAS</t>
        </is>
      </c>
      <c r="D573" s="7" t="n">
        <v>130632</v>
      </c>
      <c r="E573" s="5" t="inlineStr">
        <is>
          <t>MERCANTIL SANTA CRUZ-4010640108</t>
        </is>
      </c>
      <c r="H573" s="9" t="n">
        <v>46353.6</v>
      </c>
      <c r="I573" s="5" t="inlineStr">
        <is>
          <t>DEPÓSITO BANCARIO</t>
        </is>
      </c>
      <c r="J573" s="8" t="inlineStr">
        <is>
          <t>2287 OLVER VACA ARCHONDO</t>
        </is>
      </c>
    </row>
    <row r="574">
      <c r="A574" s="11" t="inlineStr">
        <is>
          <t>SAP</t>
        </is>
      </c>
      <c r="B574" s="3" t="n"/>
      <c r="C574" s="3" t="n"/>
      <c r="D574" s="7" t="n"/>
      <c r="E574" s="8" t="n"/>
      <c r="G574" s="9" t="n"/>
      <c r="I574" s="10" t="n"/>
      <c r="J574" s="8" t="n"/>
    </row>
    <row r="575">
      <c r="A575" s="13" t="inlineStr">
        <is>
          <t>FECHA</t>
        </is>
      </c>
      <c r="B575" s="13" t="inlineStr">
        <is>
          <t>CIERRE DE CAJA</t>
        </is>
      </c>
      <c r="C575" s="13" t="inlineStr">
        <is>
          <t>IMPORTE</t>
        </is>
      </c>
      <c r="D575" s="7" t="n"/>
      <c r="E575" s="8" t="n"/>
      <c r="G575" s="9" t="n"/>
      <c r="I575" s="10" t="n"/>
      <c r="J575" s="8" t="n"/>
    </row>
    <row r="576">
      <c r="A576" s="34" t="inlineStr">
        <is>
          <t>TODOS FUERON DEPOSITOS</t>
        </is>
      </c>
      <c r="B576" s="35" t="n"/>
      <c r="C576" s="5" t="n"/>
      <c r="D576" s="7" t="n"/>
      <c r="E576" s="8" t="n"/>
      <c r="G576" s="9" t="n"/>
      <c r="I576" s="10" t="n"/>
      <c r="J576" s="8" t="n"/>
    </row>
    <row r="577"/>
    <row r="578">
      <c r="A578" s="1" t="inlineStr">
        <is>
          <t>Cierre Caja</t>
        </is>
      </c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</row>
    <row r="579">
      <c r="A579" s="3" t="inlineStr">
        <is>
          <t>Del 20/02/2023</t>
        </is>
      </c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</row>
    <row r="580">
      <c r="A580" s="74" t="inlineStr">
        <is>
          <t>Cierre Caja</t>
        </is>
      </c>
      <c r="B580" s="74" t="inlineStr">
        <is>
          <t>Fecha</t>
        </is>
      </c>
      <c r="C580" s="74" t="inlineStr">
        <is>
          <t>Cajero</t>
        </is>
      </c>
      <c r="D580" s="74" t="inlineStr">
        <is>
          <t>Nro Voucher</t>
        </is>
      </c>
      <c r="E580" s="74" t="inlineStr">
        <is>
          <t>Nro Cuenta</t>
        </is>
      </c>
      <c r="F580" s="74" t="inlineStr">
        <is>
          <t>Tipo Ingreso</t>
        </is>
      </c>
      <c r="G580" s="75" t="n"/>
      <c r="H580" s="76" t="n"/>
      <c r="I580" s="74" t="inlineStr">
        <is>
          <t>TIPO DE INGRESO</t>
        </is>
      </c>
      <c r="J580" s="74" t="inlineStr">
        <is>
          <t>Cobrador</t>
        </is>
      </c>
    </row>
    <row r="581">
      <c r="A581" s="77" t="n"/>
      <c r="B581" s="77" t="n"/>
      <c r="C581" s="77" t="n"/>
      <c r="D581" s="77" t="n"/>
      <c r="E581" s="77" t="n"/>
      <c r="F581" s="4" t="inlineStr">
        <is>
          <t>EFECTIVO</t>
        </is>
      </c>
      <c r="G581" s="4" t="inlineStr">
        <is>
          <t>CHEQUE</t>
        </is>
      </c>
      <c r="H581" s="4" t="inlineStr">
        <is>
          <t>TRANSFERENCIA</t>
        </is>
      </c>
      <c r="I581" s="77" t="n"/>
      <c r="J581" s="77" t="n"/>
    </row>
    <row r="582">
      <c r="A582" s="34" t="inlineStr">
        <is>
          <t>NO HUBO CIERRES DE CAJA DEBIDO A FERIADO NACIONAL POR CARNAVALES</t>
        </is>
      </c>
      <c r="B582" s="39" t="n"/>
      <c r="C582" s="34" t="n"/>
      <c r="D582" s="21" t="n"/>
      <c r="E582" s="8" t="n"/>
      <c r="H582" s="9" t="n"/>
      <c r="I582" s="5" t="n"/>
      <c r="J582" s="8" t="n"/>
    </row>
    <row r="583">
      <c r="A583" s="11" t="inlineStr">
        <is>
          <t>SAP</t>
        </is>
      </c>
      <c r="B583" s="3" t="n"/>
      <c r="C583" s="3" t="n"/>
      <c r="D583" s="7" t="n"/>
      <c r="E583" s="8" t="n"/>
      <c r="G583" s="9" t="n"/>
      <c r="I583" s="10" t="n"/>
      <c r="J583" s="8" t="n"/>
    </row>
    <row r="584">
      <c r="A584" s="13" t="inlineStr">
        <is>
          <t>FECHA</t>
        </is>
      </c>
      <c r="B584" s="13" t="inlineStr">
        <is>
          <t>CIERRE DE CAJA</t>
        </is>
      </c>
      <c r="C584" s="13" t="inlineStr">
        <is>
          <t>IMPORTE</t>
        </is>
      </c>
      <c r="D584" s="7" t="n"/>
      <c r="E584" s="8" t="n"/>
      <c r="G584" s="9" t="n"/>
      <c r="I584" s="10" t="n"/>
      <c r="J584" s="8" t="n"/>
    </row>
    <row r="585"/>
    <row r="586">
      <c r="A586" s="1" t="inlineStr">
        <is>
          <t>Cierre Caja</t>
        </is>
      </c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</row>
    <row r="587">
      <c r="A587" s="3" t="inlineStr">
        <is>
          <t>Del 21/02/2023</t>
        </is>
      </c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</row>
    <row r="588">
      <c r="A588" s="74" t="inlineStr">
        <is>
          <t>Cierre Caja</t>
        </is>
      </c>
      <c r="B588" s="74" t="inlineStr">
        <is>
          <t>Fecha</t>
        </is>
      </c>
      <c r="C588" s="74" t="inlineStr">
        <is>
          <t>Cajero</t>
        </is>
      </c>
      <c r="D588" s="74" t="inlineStr">
        <is>
          <t>Nro Voucher</t>
        </is>
      </c>
      <c r="E588" s="74" t="inlineStr">
        <is>
          <t>Nro Cuenta</t>
        </is>
      </c>
      <c r="F588" s="74" t="inlineStr">
        <is>
          <t>Tipo Ingreso</t>
        </is>
      </c>
      <c r="G588" s="75" t="n"/>
      <c r="H588" s="76" t="n"/>
      <c r="I588" s="74" t="inlineStr">
        <is>
          <t>TIPO DE INGRESO</t>
        </is>
      </c>
      <c r="J588" s="74" t="inlineStr">
        <is>
          <t>Cobrador</t>
        </is>
      </c>
    </row>
    <row r="589">
      <c r="A589" s="77" t="n"/>
      <c r="B589" s="77" t="n"/>
      <c r="C589" s="77" t="n"/>
      <c r="D589" s="77" t="n"/>
      <c r="E589" s="77" t="n"/>
      <c r="F589" s="4" t="inlineStr">
        <is>
          <t>EFECTIVO</t>
        </is>
      </c>
      <c r="G589" s="4" t="inlineStr">
        <is>
          <t>CHEQUE</t>
        </is>
      </c>
      <c r="H589" s="4" t="inlineStr">
        <is>
          <t>TRANSFERENCIA</t>
        </is>
      </c>
      <c r="I589" s="77" t="n"/>
      <c r="J589" s="77" t="n"/>
    </row>
    <row r="590">
      <c r="A590" s="34" t="inlineStr">
        <is>
          <t>NO HUBO CIERRES DE CAJA DEBIDO A FERIADO NACIONAL POR CARNAVALES</t>
        </is>
      </c>
      <c r="B590" s="39" t="n"/>
      <c r="C590" s="34" t="n"/>
      <c r="D590" s="21" t="n"/>
      <c r="E590" s="8" t="n"/>
      <c r="H590" s="9" t="n"/>
      <c r="I590" s="5" t="n"/>
      <c r="J590" s="8" t="n"/>
    </row>
    <row r="591">
      <c r="A591" s="11" t="inlineStr">
        <is>
          <t>SAP</t>
        </is>
      </c>
      <c r="B591" s="3" t="n"/>
      <c r="C591" s="3" t="n"/>
      <c r="D591" s="7" t="n"/>
      <c r="E591" s="8" t="n"/>
      <c r="G591" s="9" t="n"/>
      <c r="I591" s="10" t="n"/>
      <c r="J591" s="8" t="n"/>
    </row>
    <row r="592">
      <c r="A592" s="13" t="inlineStr">
        <is>
          <t>FECHA</t>
        </is>
      </c>
      <c r="B592" s="13" t="inlineStr">
        <is>
          <t>CIERRE DE CAJA</t>
        </is>
      </c>
      <c r="C592" s="13" t="inlineStr">
        <is>
          <t>IMPORTE</t>
        </is>
      </c>
    </row>
    <row r="593"/>
    <row r="594"/>
    <row r="595">
      <c r="A595" s="1" t="inlineStr">
        <is>
          <t>Cierre Caja</t>
        </is>
      </c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</row>
    <row r="596">
      <c r="A596" s="3" t="inlineStr">
        <is>
          <t>Del 22/02/2023</t>
        </is>
      </c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</row>
    <row r="597">
      <c r="A597" s="74" t="inlineStr">
        <is>
          <t>Cierre Caja</t>
        </is>
      </c>
      <c r="B597" s="74" t="inlineStr">
        <is>
          <t>Fecha</t>
        </is>
      </c>
      <c r="C597" s="74" t="inlineStr">
        <is>
          <t>Cajero</t>
        </is>
      </c>
      <c r="D597" s="74" t="inlineStr">
        <is>
          <t>Nro Voucher</t>
        </is>
      </c>
      <c r="E597" s="74" t="inlineStr">
        <is>
          <t>Nro Cuenta</t>
        </is>
      </c>
      <c r="F597" s="74" t="inlineStr">
        <is>
          <t>Tipo Ingreso</t>
        </is>
      </c>
      <c r="G597" s="75" t="n"/>
      <c r="H597" s="76" t="n"/>
      <c r="I597" s="74" t="inlineStr">
        <is>
          <t>TIPO DE INGRESO</t>
        </is>
      </c>
      <c r="J597" s="74" t="inlineStr">
        <is>
          <t>Cobrador</t>
        </is>
      </c>
    </row>
    <row r="598">
      <c r="A598" s="77" t="n"/>
      <c r="B598" s="77" t="n"/>
      <c r="C598" s="77" t="n"/>
      <c r="D598" s="77" t="n"/>
      <c r="E598" s="77" t="n"/>
      <c r="F598" s="4" t="inlineStr">
        <is>
          <t>EFECTIVO</t>
        </is>
      </c>
      <c r="G598" s="4" t="inlineStr">
        <is>
          <t>CHEQUE</t>
        </is>
      </c>
      <c r="H598" s="4" t="inlineStr">
        <is>
          <t>TRANSFERENCIA</t>
        </is>
      </c>
      <c r="I598" s="77" t="n"/>
      <c r="J598" s="77" t="n"/>
    </row>
    <row r="599">
      <c r="A599" s="5" t="inlineStr">
        <is>
          <t>CCAJ-CB11/44/2023</t>
        </is>
      </c>
      <c r="B599" s="6" t="n">
        <v>44979.82960984953</v>
      </c>
      <c r="C599" s="5" t="inlineStr">
        <is>
          <t>3726 MARCELO ROCABADO ROJAS</t>
        </is>
      </c>
      <c r="D599" s="7" t="n"/>
      <c r="E599" s="8" t="n"/>
      <c r="G599" s="9" t="n">
        <v>1405.17</v>
      </c>
      <c r="H599" s="9" t="n"/>
      <c r="I599" s="10" t="inlineStr">
        <is>
          <t>CHEQUE</t>
        </is>
      </c>
      <c r="J599" s="5" t="inlineStr">
        <is>
          <t>2276 ESTEBAN MAMANI CATORCENO</t>
        </is>
      </c>
    </row>
    <row r="600">
      <c r="A600" s="5" t="inlineStr">
        <is>
          <t>CCAJ-CB11/44/2023</t>
        </is>
      </c>
      <c r="B600" s="6" t="n">
        <v>44979.82960984953</v>
      </c>
      <c r="C600" s="5" t="inlineStr">
        <is>
          <t>3726 MARCELO ROCABADO ROJAS</t>
        </is>
      </c>
      <c r="D600" s="7" t="n"/>
      <c r="E600" s="8" t="n"/>
      <c r="G600" s="9" t="n">
        <v>2599.56</v>
      </c>
      <c r="H600" s="9" t="n"/>
      <c r="I600" s="10" t="inlineStr">
        <is>
          <t>CHEQUE</t>
        </is>
      </c>
      <c r="J600" s="5" t="inlineStr">
        <is>
          <t>2378 EDDY DAREN JIMENEZ ROJAS</t>
        </is>
      </c>
    </row>
    <row r="601">
      <c r="A601" s="5" t="inlineStr">
        <is>
          <t>CCAJ-CB11/44/202</t>
        </is>
      </c>
      <c r="B601" s="6" t="n">
        <v>44979.82960984953</v>
      </c>
      <c r="C601" s="5" t="inlineStr">
        <is>
          <t>3726 MARCELO ROCABADO ROJAS</t>
        </is>
      </c>
      <c r="D601" s="15" t="n">
        <v>45123335270</v>
      </c>
      <c r="E601" s="8" t="inlineStr">
        <is>
          <t>BISA-100070031</t>
        </is>
      </c>
      <c r="H601" s="9" t="n">
        <v>500</v>
      </c>
      <c r="I601" s="5" t="inlineStr">
        <is>
          <t>DEPÓSITO BANCARIO</t>
        </is>
      </c>
      <c r="J601" s="5" t="inlineStr">
        <is>
          <t>2378 EDDY DAREN JIMENEZ ROJAS</t>
        </is>
      </c>
    </row>
    <row r="602">
      <c r="A602" s="5" t="inlineStr">
        <is>
          <t>CCAJ-CB11/44/2023</t>
        </is>
      </c>
      <c r="B602" s="6" t="n">
        <v>44979.82960984953</v>
      </c>
      <c r="C602" s="5" t="inlineStr">
        <is>
          <t>3726 MARCELO ROCABADO ROJAS</t>
        </is>
      </c>
      <c r="D602" s="7" t="n">
        <v>39162640</v>
      </c>
      <c r="E602" s="8" t="inlineStr">
        <is>
          <t>BANCO UNION-120271437</t>
        </is>
      </c>
      <c r="H602" s="9" t="n">
        <v>40440</v>
      </c>
      <c r="I602" s="5" t="inlineStr">
        <is>
          <t>DEPÓSITO BANCARIO</t>
        </is>
      </c>
      <c r="J602" s="5" t="inlineStr">
        <is>
          <t>4771 CHRISTIAN LEDEZMA - T12</t>
        </is>
      </c>
    </row>
    <row r="603">
      <c r="A603" s="5" t="inlineStr">
        <is>
          <t>CCAJ-CB11/44/2023</t>
        </is>
      </c>
      <c r="B603" s="6" t="n">
        <v>44979.82960984953</v>
      </c>
      <c r="C603" s="5" t="inlineStr">
        <is>
          <t>3726 MARCELO ROCABADO ROJAS</t>
        </is>
      </c>
      <c r="D603" s="7" t="n">
        <v>135653</v>
      </c>
      <c r="E603" s="5" t="inlineStr">
        <is>
          <t>MERCANTIL SANTA CRUZ-4010640108</t>
        </is>
      </c>
      <c r="H603" s="9" t="n">
        <v>13920</v>
      </c>
      <c r="I603" s="5" t="inlineStr">
        <is>
          <t>DEPÓSITO BANCARIO</t>
        </is>
      </c>
      <c r="J603" s="5" t="inlineStr">
        <is>
          <t>4771 CHRISTIAN LEDEZMA - T12</t>
        </is>
      </c>
    </row>
    <row r="604">
      <c r="A604" s="5" t="inlineStr">
        <is>
          <t>CCAJ-CB11/44/2023</t>
        </is>
      </c>
      <c r="B604" s="6" t="n">
        <v>44979.82960984953</v>
      </c>
      <c r="C604" s="5" t="inlineStr">
        <is>
          <t>3726 MARCELO ROCABADO ROJAS</t>
        </is>
      </c>
      <c r="D604" s="7" t="n">
        <v>143916</v>
      </c>
      <c r="E604" s="5" t="inlineStr">
        <is>
          <t>MERCANTIL SANTA CRUZ-4010640108</t>
        </is>
      </c>
      <c r="H604" s="9" t="n">
        <v>6264</v>
      </c>
      <c r="I604" s="5" t="inlineStr">
        <is>
          <t>DEPÓSITO BANCARIO</t>
        </is>
      </c>
      <c r="J604" s="5" t="inlineStr">
        <is>
          <t>4771 CHRISTIAN LEDEZMA - T12</t>
        </is>
      </c>
    </row>
    <row r="605">
      <c r="A605" s="5" t="inlineStr">
        <is>
          <t>CCAJ-CB11/44/2023</t>
        </is>
      </c>
      <c r="B605" s="6" t="n">
        <v>44979.82960984953</v>
      </c>
      <c r="C605" s="5" t="inlineStr">
        <is>
          <t>3726 MARCELO ROCABADO ROJAS</t>
        </is>
      </c>
      <c r="D605" s="7" t="n">
        <v>135744</v>
      </c>
      <c r="E605" s="5" t="inlineStr">
        <is>
          <t>MERCANTIL SANTA CRUZ-4010640108</t>
        </is>
      </c>
      <c r="H605" s="9" t="n">
        <v>15312</v>
      </c>
      <c r="I605" s="5" t="inlineStr">
        <is>
          <t>DEPÓSITO BANCARIO</t>
        </is>
      </c>
      <c r="J605" s="5" t="inlineStr">
        <is>
          <t>4771 CHRISTIAN LEDEZMA - T12</t>
        </is>
      </c>
    </row>
    <row r="606">
      <c r="A606" s="5" t="inlineStr">
        <is>
          <t>CCAJ-CB11/44/2023</t>
        </is>
      </c>
      <c r="B606" s="6" t="n">
        <v>44979.82960984953</v>
      </c>
      <c r="C606" s="5" t="inlineStr">
        <is>
          <t>3726 MARCELO ROCABADO ROJAS</t>
        </is>
      </c>
      <c r="D606" s="15" t="n">
        <v>45163289144</v>
      </c>
      <c r="E606" s="8" t="inlineStr">
        <is>
          <t>BISA-100070031</t>
        </is>
      </c>
      <c r="H606" s="9" t="n">
        <v>8873.17</v>
      </c>
      <c r="I606" s="5" t="inlineStr">
        <is>
          <t>DEPÓSITO BANCARIO</t>
        </is>
      </c>
      <c r="J606" s="8" t="inlineStr">
        <is>
          <t>4861 BRIAN ABAD FLORES CRUZ</t>
        </is>
      </c>
    </row>
    <row r="607">
      <c r="A607" s="5" t="inlineStr">
        <is>
          <t>CCAJ-CB11/44/2023</t>
        </is>
      </c>
      <c r="B607" s="6" t="n">
        <v>44979.82960984953</v>
      </c>
      <c r="C607" s="5" t="inlineStr">
        <is>
          <t>3726 MARCELO ROCABADO ROJAS</t>
        </is>
      </c>
      <c r="D607" s="15" t="n">
        <v>53712301745</v>
      </c>
      <c r="E607" s="8" t="inlineStr">
        <is>
          <t>BISA-100070031</t>
        </is>
      </c>
      <c r="H607" s="9" t="n">
        <v>831.87</v>
      </c>
      <c r="I607" s="5" t="inlineStr">
        <is>
          <t>DEPÓSITO BANCARIO</t>
        </is>
      </c>
      <c r="J607" s="5" t="inlineStr">
        <is>
          <t>2276 ESTEBAN MAMANI CATORCENO</t>
        </is>
      </c>
    </row>
    <row r="608">
      <c r="A608" s="5" t="inlineStr">
        <is>
          <t>CCAJ-CB11/44/2023</t>
        </is>
      </c>
      <c r="B608" s="6" t="n">
        <v>44979.82960984953</v>
      </c>
      <c r="C608" s="5" t="inlineStr">
        <is>
          <t>3726 MARCELO ROCABADO ROJAS</t>
        </is>
      </c>
      <c r="D608" s="15" t="n">
        <v>45163282915</v>
      </c>
      <c r="E608" s="8" t="inlineStr">
        <is>
          <t>BISA-100070031</t>
        </is>
      </c>
      <c r="H608" s="9" t="n">
        <v>317.07</v>
      </c>
      <c r="I608" s="5" t="inlineStr">
        <is>
          <t>DEPÓSITO BANCARIO</t>
        </is>
      </c>
      <c r="J608" s="5" t="inlineStr">
        <is>
          <t>2276 ESTEBAN MAMANI CATORCENO</t>
        </is>
      </c>
    </row>
    <row r="609">
      <c r="A609" s="5" t="inlineStr">
        <is>
          <t>CCAJ-CB11/44/2023</t>
        </is>
      </c>
      <c r="B609" s="6" t="n">
        <v>44979.82960984953</v>
      </c>
      <c r="C609" s="5" t="inlineStr">
        <is>
          <t>3726 MARCELO ROCABADO ROJAS</t>
        </is>
      </c>
      <c r="D609" s="15" t="n">
        <v>45153190726</v>
      </c>
      <c r="E609" s="8" t="inlineStr">
        <is>
          <t>BISA-100070031</t>
        </is>
      </c>
      <c r="H609" s="9" t="n">
        <v>156.07</v>
      </c>
      <c r="I609" s="5" t="inlineStr">
        <is>
          <t>DEPÓSITO BANCARIO</t>
        </is>
      </c>
      <c r="J609" s="5" t="inlineStr">
        <is>
          <t>2276 ESTEBAN MAMANI CATORCENO</t>
        </is>
      </c>
    </row>
    <row r="610">
      <c r="A610" s="5" t="inlineStr">
        <is>
          <t>CCAJ-CB11/44/2023</t>
        </is>
      </c>
      <c r="B610" s="6" t="n">
        <v>44979.82960984953</v>
      </c>
      <c r="C610" s="5" t="inlineStr">
        <is>
          <t>3726 MARCELO ROCABADO ROJAS</t>
        </is>
      </c>
      <c r="D610" s="7" t="n">
        <v>150610</v>
      </c>
      <c r="E610" s="5" t="inlineStr">
        <is>
          <t>MERCANTIL SANTA CRUZ-4010640108</t>
        </is>
      </c>
      <c r="H610" s="9" t="n">
        <v>696</v>
      </c>
      <c r="I610" s="5" t="inlineStr">
        <is>
          <t>DEPÓSITO BANCARIO</t>
        </is>
      </c>
      <c r="J610" s="8" t="inlineStr">
        <is>
          <t>4861 BRIAN ABAD FLORES CRUZ</t>
        </is>
      </c>
    </row>
    <row r="611">
      <c r="A611" s="5" t="inlineStr">
        <is>
          <t>CCAJ-CB11/44/2023</t>
        </is>
      </c>
      <c r="B611" s="6" t="n">
        <v>44979.82960984953</v>
      </c>
      <c r="C611" s="5" t="inlineStr">
        <is>
          <t>3726 MARCELO ROCABADO ROJAS</t>
        </is>
      </c>
      <c r="D611" s="15" t="n">
        <v>45133193786</v>
      </c>
      <c r="E611" s="8" t="inlineStr">
        <is>
          <t>BISA-100070031</t>
        </is>
      </c>
      <c r="H611" s="9" t="n">
        <v>463.99</v>
      </c>
      <c r="I611" s="5" t="inlineStr">
        <is>
          <t>DEPÓSITO BANCARIO</t>
        </is>
      </c>
      <c r="J611" s="5" t="inlineStr">
        <is>
          <t>2276 ESTEBAN MAMANI CATORCENO</t>
        </is>
      </c>
    </row>
    <row r="612">
      <c r="A612" s="5" t="inlineStr">
        <is>
          <t>CCAJ-CB11/44/2023</t>
        </is>
      </c>
      <c r="B612" s="6" t="n">
        <v>44979.82960984953</v>
      </c>
      <c r="C612" s="5" t="inlineStr">
        <is>
          <t>3726 MARCELO ROCABADO ROJAS</t>
        </is>
      </c>
      <c r="D612" s="15" t="n">
        <v>45143564835</v>
      </c>
      <c r="E612" s="8" t="inlineStr">
        <is>
          <t>BISA-100070031</t>
        </is>
      </c>
      <c r="H612" s="9" t="n">
        <v>815.25</v>
      </c>
      <c r="I612" s="5" t="inlineStr">
        <is>
          <t>DEPÓSITO BANCARIO</t>
        </is>
      </c>
      <c r="J612" s="5" t="inlineStr">
        <is>
          <t>2276 ESTEBAN MAMANI CATORCENO</t>
        </is>
      </c>
    </row>
    <row r="613">
      <c r="A613" s="5" t="inlineStr">
        <is>
          <t>CCAJ-CB11/44/2023</t>
        </is>
      </c>
      <c r="B613" s="6" t="n">
        <v>44979.82960984953</v>
      </c>
      <c r="C613" s="5" t="inlineStr">
        <is>
          <t>3726 MARCELO ROCABADO ROJAS</t>
        </is>
      </c>
      <c r="D613" s="15" t="n">
        <v>45133200763</v>
      </c>
      <c r="E613" s="8" t="inlineStr">
        <is>
          <t>BISA-100070031</t>
        </is>
      </c>
      <c r="H613" s="9" t="n">
        <v>245.6</v>
      </c>
      <c r="I613" s="5" t="inlineStr">
        <is>
          <t>DEPÓSITO BANCARIO</t>
        </is>
      </c>
      <c r="J613" s="5" t="inlineStr">
        <is>
          <t>2276 ESTEBAN MAMANI CATORCENO</t>
        </is>
      </c>
    </row>
    <row r="614">
      <c r="A614" s="5" t="inlineStr">
        <is>
          <t>CCAJ-CB11/44/2023</t>
        </is>
      </c>
      <c r="B614" s="6" t="n">
        <v>44979.82960984953</v>
      </c>
      <c r="C614" s="5" t="inlineStr">
        <is>
          <t>3726 MARCELO ROCABADO ROJAS</t>
        </is>
      </c>
      <c r="D614" s="15" t="n">
        <v>13330430350</v>
      </c>
      <c r="E614" s="8" t="inlineStr">
        <is>
          <t>BISA-100070031</t>
        </is>
      </c>
      <c r="H614" s="9" t="n">
        <v>3075</v>
      </c>
      <c r="I614" s="5" t="inlineStr">
        <is>
          <t>DEPÓSITO BANCARIO</t>
        </is>
      </c>
      <c r="J614" s="5" t="inlineStr">
        <is>
          <t>2378 EDDY DAREN JIMENEZ ROJAS</t>
        </is>
      </c>
    </row>
    <row r="615">
      <c r="A615" s="5" t="inlineStr">
        <is>
          <t>CCAJ-CB11/44/2023</t>
        </is>
      </c>
      <c r="B615" s="6" t="n">
        <v>44979.82960984953</v>
      </c>
      <c r="C615" s="5" t="inlineStr">
        <is>
          <t>3726 MARCELO ROCABADO ROJAS</t>
        </is>
      </c>
      <c r="D615" s="15" t="n">
        <v>45133193716</v>
      </c>
      <c r="E615" s="8" t="inlineStr">
        <is>
          <t>BISA-100070031</t>
        </is>
      </c>
      <c r="H615" s="9" t="n">
        <v>1648.6</v>
      </c>
      <c r="I615" s="5" t="inlineStr">
        <is>
          <t>DEPÓSITO BANCARIO</t>
        </is>
      </c>
      <c r="J615" s="5" t="inlineStr">
        <is>
          <t>2378 EDDY DAREN JIMENEZ ROJAS</t>
        </is>
      </c>
    </row>
    <row r="616">
      <c r="A616" s="5" t="inlineStr">
        <is>
          <t>CCAJ-CB11/44/2023</t>
        </is>
      </c>
      <c r="B616" s="6" t="n">
        <v>44979.82960984953</v>
      </c>
      <c r="C616" s="5" t="inlineStr">
        <is>
          <t>3726 MARCELO ROCABADO ROJAS</t>
        </is>
      </c>
      <c r="D616" s="15" t="n">
        <v>23550687272</v>
      </c>
      <c r="E616" s="8" t="inlineStr">
        <is>
          <t>BISA-100070031</t>
        </is>
      </c>
      <c r="H616" s="9" t="n">
        <v>5000</v>
      </c>
      <c r="I616" s="5" t="inlineStr">
        <is>
          <t>DEPÓSITO BANCARIO</t>
        </is>
      </c>
      <c r="J616" s="5" t="inlineStr">
        <is>
          <t>2378 EDDY DAREN JIMENEZ ROJAS</t>
        </is>
      </c>
    </row>
    <row r="617">
      <c r="A617" s="5" t="inlineStr">
        <is>
          <t>CCAJ-CB11/44/2023</t>
        </is>
      </c>
      <c r="B617" s="6" t="n">
        <v>44979.82960984953</v>
      </c>
      <c r="C617" s="5" t="inlineStr">
        <is>
          <t>3726 MARCELO ROCABADO ROJAS</t>
        </is>
      </c>
      <c r="D617" s="15" t="n">
        <v>45163290105</v>
      </c>
      <c r="E617" s="8" t="inlineStr">
        <is>
          <t>BISA-100070031</t>
        </is>
      </c>
      <c r="H617" s="9" t="n">
        <v>916.27</v>
      </c>
      <c r="I617" s="5" t="inlineStr">
        <is>
          <t>DEPÓSITO BANCARIO</t>
        </is>
      </c>
      <c r="J617" s="5" t="inlineStr">
        <is>
          <t>2378 EDDY DAREN JIMENEZ ROJAS</t>
        </is>
      </c>
    </row>
    <row r="618">
      <c r="A618" s="5" t="inlineStr">
        <is>
          <t>CCAJ-CB11/44/2023</t>
        </is>
      </c>
      <c r="B618" s="6" t="n">
        <v>44979.82960984953</v>
      </c>
      <c r="C618" s="5" t="inlineStr">
        <is>
          <t>3726 MARCELO ROCABADO ROJAS</t>
        </is>
      </c>
      <c r="D618" s="15" t="n">
        <v>45143565330</v>
      </c>
      <c r="E618" s="8" t="inlineStr">
        <is>
          <t>BISA-100070031</t>
        </is>
      </c>
      <c r="H618" s="9" t="n">
        <v>500</v>
      </c>
      <c r="I618" s="5" t="inlineStr">
        <is>
          <t>DEPÓSITO BANCARIO</t>
        </is>
      </c>
      <c r="J618" s="5" t="inlineStr">
        <is>
          <t>2378 EDDY DAREN JIMENEZ ROJAS</t>
        </is>
      </c>
    </row>
    <row r="619">
      <c r="A619" s="5" t="inlineStr">
        <is>
          <t>CCAJ-CB11/44/2023</t>
        </is>
      </c>
      <c r="B619" s="6" t="n">
        <v>44979.82960984953</v>
      </c>
      <c r="C619" s="5" t="inlineStr">
        <is>
          <t>3726 MARCELO ROCABADO ROJAS</t>
        </is>
      </c>
      <c r="D619" s="15" t="n">
        <v>45153198016</v>
      </c>
      <c r="E619" s="8" t="inlineStr">
        <is>
          <t>BISA-100070031</t>
        </is>
      </c>
      <c r="H619" s="9" t="n">
        <v>500</v>
      </c>
      <c r="I619" s="5" t="inlineStr">
        <is>
          <t>DEPÓSITO BANCARIO</t>
        </is>
      </c>
      <c r="J619" s="5" t="inlineStr">
        <is>
          <t>2378 EDDY DAREN JIMENEZ ROJAS</t>
        </is>
      </c>
    </row>
    <row r="620">
      <c r="A620" s="5" t="inlineStr">
        <is>
          <t>CCAJ-CB11/44/2023</t>
        </is>
      </c>
      <c r="B620" s="6" t="n">
        <v>44979.82960984953</v>
      </c>
      <c r="C620" s="5" t="inlineStr">
        <is>
          <t>3726 MARCELO ROCABADO ROJAS</t>
        </is>
      </c>
      <c r="D620" s="15" t="n">
        <v>45163290039</v>
      </c>
      <c r="E620" s="8" t="inlineStr">
        <is>
          <t>BISA-100070031</t>
        </is>
      </c>
      <c r="H620" s="9" t="n">
        <v>500</v>
      </c>
      <c r="I620" s="5" t="inlineStr">
        <is>
          <t>DEPÓSITO BANCARIO</t>
        </is>
      </c>
      <c r="J620" s="5" t="inlineStr">
        <is>
          <t>2378 EDDY DAREN JIMENEZ ROJAS</t>
        </is>
      </c>
    </row>
    <row r="621">
      <c r="A621" s="5" t="inlineStr">
        <is>
          <t>CCAJ-CB11/44/2023</t>
        </is>
      </c>
      <c r="B621" s="6" t="n">
        <v>44979.82960984953</v>
      </c>
      <c r="C621" s="5" t="inlineStr">
        <is>
          <t>3726 MARCELO ROCABADO ROJAS</t>
        </is>
      </c>
      <c r="D621" s="15" t="n">
        <v>45163290071</v>
      </c>
      <c r="E621" s="8" t="inlineStr">
        <is>
          <t>BISA-100070031</t>
        </is>
      </c>
      <c r="H621" s="9" t="n">
        <v>600</v>
      </c>
      <c r="I621" s="5" t="inlineStr">
        <is>
          <t>DEPÓSITO BANCARIO</t>
        </is>
      </c>
      <c r="J621" s="5" t="inlineStr">
        <is>
          <t>2378 EDDY DAREN JIMENEZ ROJAS</t>
        </is>
      </c>
    </row>
    <row r="622">
      <c r="A622" s="5" t="inlineStr">
        <is>
          <t>CCAJ-CB11/44/2023</t>
        </is>
      </c>
      <c r="B622" s="6" t="n">
        <v>44979.82960984953</v>
      </c>
      <c r="C622" s="5" t="inlineStr">
        <is>
          <t>3726 MARCELO ROCABADO ROJAS</t>
        </is>
      </c>
      <c r="D622" s="15" t="n">
        <v>45143565397</v>
      </c>
      <c r="E622" s="8" t="inlineStr">
        <is>
          <t>BISA-100070031</t>
        </is>
      </c>
      <c r="H622" s="9" t="n">
        <v>400</v>
      </c>
      <c r="I622" s="5" t="inlineStr">
        <is>
          <t>DEPÓSITO BANCARIO</t>
        </is>
      </c>
      <c r="J622" s="5" t="inlineStr">
        <is>
          <t>2378 EDDY DAREN JIMENEZ ROJAS</t>
        </is>
      </c>
    </row>
    <row r="623">
      <c r="A623" s="5" t="inlineStr">
        <is>
          <t>CCAJ-CB11/44/2023</t>
        </is>
      </c>
      <c r="B623" s="6" t="n">
        <v>44979.82960984953</v>
      </c>
      <c r="C623" s="5" t="inlineStr">
        <is>
          <t>3726 MARCELO ROCABADO ROJAS</t>
        </is>
      </c>
      <c r="D623" s="15" t="n">
        <v>45133201200</v>
      </c>
      <c r="E623" s="8" t="inlineStr">
        <is>
          <t>BISA-100070031</t>
        </is>
      </c>
      <c r="H623" s="9" t="n">
        <v>1000</v>
      </c>
      <c r="I623" s="5" t="inlineStr">
        <is>
          <t>DEPÓSITO BANCARIO</t>
        </is>
      </c>
      <c r="J623" s="5" t="inlineStr">
        <is>
          <t>2378 EDDY DAREN JIMENEZ ROJAS</t>
        </is>
      </c>
    </row>
    <row r="624">
      <c r="A624" s="5" t="inlineStr">
        <is>
          <t>CCAJ-CB11/44/2023</t>
        </is>
      </c>
      <c r="B624" s="6" t="n">
        <v>44979.82960984953</v>
      </c>
      <c r="C624" s="5" t="inlineStr">
        <is>
          <t>3726 MARCELO ROCABADO ROJAS</t>
        </is>
      </c>
      <c r="D624" s="15" t="n">
        <v>235506876881</v>
      </c>
      <c r="E624" s="8" t="inlineStr">
        <is>
          <t>BISA-100070031</t>
        </is>
      </c>
      <c r="H624" s="9" t="n">
        <v>2144.52</v>
      </c>
      <c r="I624" s="5" t="inlineStr">
        <is>
          <t>DEPÓSITO BANCARIO</t>
        </is>
      </c>
      <c r="J624" s="5" t="inlineStr">
        <is>
          <t>2378 EDDY DAREN JIMENEZ ROJAS</t>
        </is>
      </c>
    </row>
    <row r="625">
      <c r="A625" s="5" t="inlineStr">
        <is>
          <t>CCAJ-CB11/44/2023</t>
        </is>
      </c>
      <c r="B625" s="6" t="n">
        <v>44979.82960984953</v>
      </c>
      <c r="C625" s="5" t="inlineStr">
        <is>
          <t>3726 MARCELO ROCABADO ROJAS</t>
        </is>
      </c>
      <c r="D625" s="15" t="n">
        <v>235506876882</v>
      </c>
      <c r="E625" s="8" t="inlineStr">
        <is>
          <t>BISA-100070031</t>
        </is>
      </c>
      <c r="H625" s="9" t="n">
        <v>55.48</v>
      </c>
      <c r="I625" s="5" t="inlineStr">
        <is>
          <t>DEPÓSITO BANCARIO</t>
        </is>
      </c>
      <c r="J625" s="5" t="inlineStr">
        <is>
          <t>2378 EDDY DAREN JIMENEZ ROJAS</t>
        </is>
      </c>
    </row>
    <row r="626">
      <c r="A626" s="5" t="inlineStr">
        <is>
          <t>CCAJ-CB11/44/2023</t>
        </is>
      </c>
      <c r="B626" s="6" t="n">
        <v>44979.82960984953</v>
      </c>
      <c r="C626" s="5" t="inlineStr">
        <is>
          <t>3726 MARCELO ROCABADO ROJAS</t>
        </is>
      </c>
      <c r="D626" s="7" t="n"/>
      <c r="E626" s="8" t="n"/>
      <c r="F626" s="9" t="n">
        <v>2275.2</v>
      </c>
      <c r="I626" s="10" t="inlineStr">
        <is>
          <t>EFECTIVO</t>
        </is>
      </c>
      <c r="J626" s="5" t="inlineStr">
        <is>
          <t>2276 ESTEBAN MAMANI CATORCENO</t>
        </is>
      </c>
    </row>
    <row r="627">
      <c r="A627" s="5" t="inlineStr">
        <is>
          <t>CCAJ-CB11/44/2023</t>
        </is>
      </c>
      <c r="B627" s="6" t="n">
        <v>44979.82960984953</v>
      </c>
      <c r="C627" s="5" t="inlineStr">
        <is>
          <t>3726 MARCELO ROCABADO ROJAS</t>
        </is>
      </c>
      <c r="D627" s="7" t="n"/>
      <c r="E627" s="8" t="n"/>
      <c r="F627" s="9" t="n">
        <v>10222.3</v>
      </c>
      <c r="I627" s="10" t="inlineStr">
        <is>
          <t>EFECTIVO</t>
        </is>
      </c>
      <c r="J627" s="5" t="inlineStr">
        <is>
          <t>2281 ANGEL DONATO GONZALES CONDORI</t>
        </is>
      </c>
    </row>
    <row r="628">
      <c r="A628" s="5" t="inlineStr">
        <is>
          <t>CCAJ-CB11/44/2023</t>
        </is>
      </c>
      <c r="B628" s="6" t="n">
        <v>44979.82960984953</v>
      </c>
      <c r="C628" s="5" t="inlineStr">
        <is>
          <t>3726 MARCELO ROCABADO ROJAS</t>
        </is>
      </c>
      <c r="D628" s="7" t="n"/>
      <c r="E628" s="8" t="n"/>
      <c r="F628" s="9" t="n">
        <v>96726.39999999999</v>
      </c>
      <c r="I628" s="10" t="inlineStr">
        <is>
          <t>EFECTIVO</t>
        </is>
      </c>
      <c r="J628" s="5" t="inlineStr">
        <is>
          <t>2286 JOSE MARCELO NOGALES SUAREZ</t>
        </is>
      </c>
    </row>
    <row r="629">
      <c r="A629" s="5" t="inlineStr">
        <is>
          <t>CCAJ-CB11/44/2023</t>
        </is>
      </c>
      <c r="B629" s="6" t="n">
        <v>44979.82960984953</v>
      </c>
      <c r="C629" s="5" t="inlineStr">
        <is>
          <t>3726 MARCELO ROCABADO ROJAS</t>
        </is>
      </c>
      <c r="D629" s="7" t="n"/>
      <c r="E629" s="8" t="n"/>
      <c r="F629" s="9" t="n">
        <v>143642.1</v>
      </c>
      <c r="I629" s="10" t="inlineStr">
        <is>
          <t>EFECTIVO</t>
        </is>
      </c>
      <c r="J629" s="5" t="inlineStr">
        <is>
          <t>2378 EDDY DAREN JIMENEZ ROJAS</t>
        </is>
      </c>
    </row>
    <row r="630">
      <c r="A630" s="5" t="inlineStr">
        <is>
          <t>CCAJ-CB11/44/2023</t>
        </is>
      </c>
      <c r="B630" s="6" t="n">
        <v>44979.82960984953</v>
      </c>
      <c r="C630" s="5" t="inlineStr">
        <is>
          <t>3726 MARCELO ROCABADO ROJAS</t>
        </is>
      </c>
      <c r="D630" s="7" t="n"/>
      <c r="E630" s="8" t="n"/>
      <c r="F630" s="9" t="n">
        <v>8760.1</v>
      </c>
      <c r="I630" s="10" t="inlineStr">
        <is>
          <t>EFECTIVO</t>
        </is>
      </c>
      <c r="J630" s="8" t="inlineStr">
        <is>
          <t>2383 MAURO FELIPE CARICARI</t>
        </is>
      </c>
    </row>
    <row r="631">
      <c r="A631" s="5" t="inlineStr">
        <is>
          <t>CCAJ-CB11/44/2023</t>
        </is>
      </c>
      <c r="B631" s="6" t="n">
        <v>44979.82960984953</v>
      </c>
      <c r="C631" s="5" t="inlineStr">
        <is>
          <t>3726 MARCELO ROCABADO ROJAS</t>
        </is>
      </c>
      <c r="D631" s="7" t="n"/>
      <c r="E631" s="8" t="n"/>
      <c r="F631" s="9" t="n">
        <v>17153.2</v>
      </c>
      <c r="I631" s="10" t="inlineStr">
        <is>
          <t>EFECTIVO</t>
        </is>
      </c>
      <c r="J631" s="5" t="inlineStr">
        <is>
          <t>2537 JUAN CARLOS REVOLLO RODRIGUEZ</t>
        </is>
      </c>
    </row>
    <row r="632">
      <c r="A632" s="5" t="inlineStr">
        <is>
          <t>CCAJ-CB11/44/2023</t>
        </is>
      </c>
      <c r="B632" s="6" t="n">
        <v>44979.82960984953</v>
      </c>
      <c r="C632" s="5" t="inlineStr">
        <is>
          <t>3726 MARCELO ROCABADO ROJAS</t>
        </is>
      </c>
      <c r="D632" s="7" t="n"/>
      <c r="E632" s="8" t="n"/>
      <c r="F632" s="9" t="n">
        <v>12622.4</v>
      </c>
      <c r="I632" s="10" t="inlineStr">
        <is>
          <t>EFECTIVO</t>
        </is>
      </c>
      <c r="J632" s="5" t="inlineStr">
        <is>
          <t>2539 JUAN CARLOS ANGULO ROJAS</t>
        </is>
      </c>
    </row>
    <row r="633">
      <c r="A633" s="5" t="inlineStr">
        <is>
          <t>CCAJ-CB11/44/2023</t>
        </is>
      </c>
      <c r="B633" s="6" t="n">
        <v>44979.82960984953</v>
      </c>
      <c r="C633" s="5" t="inlineStr">
        <is>
          <t>3726 MARCELO ROCABADO ROJAS</t>
        </is>
      </c>
      <c r="D633" s="7" t="n"/>
      <c r="E633" s="8" t="n"/>
      <c r="F633" s="9" t="n">
        <v>24735.2</v>
      </c>
      <c r="I633" s="10" t="inlineStr">
        <is>
          <t>EFECTIVO</t>
        </is>
      </c>
      <c r="J633" s="5" t="inlineStr">
        <is>
          <t>2676 RUDDY AUGUSTO BASTO ZURITA</t>
        </is>
      </c>
    </row>
    <row r="634">
      <c r="A634" s="5" t="inlineStr">
        <is>
          <t>CCAJ-CB11/44/2023</t>
        </is>
      </c>
      <c r="B634" s="6" t="n">
        <v>44979.82960984953</v>
      </c>
      <c r="C634" s="5" t="inlineStr">
        <is>
          <t>3726 MARCELO ROCABADO ROJAS</t>
        </is>
      </c>
      <c r="D634" s="7" t="n"/>
      <c r="E634" s="8" t="n"/>
      <c r="F634" s="9" t="n">
        <v>15810.8</v>
      </c>
      <c r="I634" s="10" t="inlineStr">
        <is>
          <t>EFECTIVO</t>
        </is>
      </c>
      <c r="J634" s="8" t="inlineStr">
        <is>
          <t>2941 EFRAIN MAMANI CAMIÑO</t>
        </is>
      </c>
    </row>
    <row r="635">
      <c r="A635" s="5" t="inlineStr">
        <is>
          <t>CCAJ-CB11/44/2023</t>
        </is>
      </c>
      <c r="B635" s="6" t="n">
        <v>44979.82960984953</v>
      </c>
      <c r="C635" s="5" t="inlineStr">
        <is>
          <t>3726 MARCELO ROCABADO ROJAS</t>
        </is>
      </c>
      <c r="D635" s="7" t="n"/>
      <c r="E635" s="8" t="n"/>
      <c r="F635" s="9" t="n">
        <v>35629.9</v>
      </c>
      <c r="I635" s="10" t="inlineStr">
        <is>
          <t>EFECTIVO</t>
        </is>
      </c>
      <c r="J635" s="5" t="inlineStr">
        <is>
          <t>2979 ROBERTO CARLOS QUINTEROS FLORES</t>
        </is>
      </c>
    </row>
    <row r="636">
      <c r="A636" s="5" t="inlineStr">
        <is>
          <t>CCAJ-CB11/44/2023</t>
        </is>
      </c>
      <c r="B636" s="6" t="n">
        <v>44979.82960984953</v>
      </c>
      <c r="C636" s="5" t="inlineStr">
        <is>
          <t>3726 MARCELO ROCABADO ROJAS</t>
        </is>
      </c>
      <c r="D636" s="7" t="n"/>
      <c r="E636" s="8" t="n"/>
      <c r="F636" s="9" t="n">
        <v>14817.9</v>
      </c>
      <c r="I636" s="10" t="inlineStr">
        <is>
          <t>EFECTIVO</t>
        </is>
      </c>
      <c r="J636" s="5" t="inlineStr">
        <is>
          <t>3791 LIMBERT SALAZAR MALDONADO</t>
        </is>
      </c>
    </row>
    <row r="637">
      <c r="A637" s="5" t="inlineStr">
        <is>
          <t>CCAJ-CB11/44/2023</t>
        </is>
      </c>
      <c r="B637" s="6" t="n">
        <v>44979.82960984953</v>
      </c>
      <c r="C637" s="5" t="inlineStr">
        <is>
          <t>3726 MARCELO ROCABADO ROJAS</t>
        </is>
      </c>
      <c r="D637" s="7" t="n"/>
      <c r="E637" s="8" t="n"/>
      <c r="F637" s="9" t="n">
        <v>18828.3</v>
      </c>
      <c r="I637" s="10" t="inlineStr">
        <is>
          <t>EFECTIVO</t>
        </is>
      </c>
      <c r="J637" s="8" t="inlineStr">
        <is>
          <t>4269 JULY GONZALES - T01</t>
        </is>
      </c>
    </row>
    <row r="638">
      <c r="A638" s="5" t="inlineStr">
        <is>
          <t>CCAJ-CB11/44/2023</t>
        </is>
      </c>
      <c r="B638" s="6" t="n">
        <v>44979.82960984953</v>
      </c>
      <c r="C638" s="5" t="inlineStr">
        <is>
          <t>3726 MARCELO ROCABADO ROJAS</t>
        </is>
      </c>
      <c r="D638" s="7" t="n"/>
      <c r="E638" s="8" t="n"/>
      <c r="F638" s="9" t="n">
        <v>18359.3</v>
      </c>
      <c r="I638" s="10" t="inlineStr">
        <is>
          <t>EFECTIVO</t>
        </is>
      </c>
      <c r="J638" s="8" t="inlineStr">
        <is>
          <t>4269 JULY GONZALES - T02</t>
        </is>
      </c>
    </row>
    <row r="639">
      <c r="A639" s="5" t="inlineStr">
        <is>
          <t>CCAJ-CB11/44/2023</t>
        </is>
      </c>
      <c r="B639" s="6" t="n">
        <v>44979.82960984953</v>
      </c>
      <c r="C639" s="5" t="inlineStr">
        <is>
          <t>3726 MARCELO ROCABADO ROJAS</t>
        </is>
      </c>
      <c r="D639" s="7" t="n"/>
      <c r="E639" s="8" t="n"/>
      <c r="F639" s="9" t="n">
        <v>5013.5</v>
      </c>
      <c r="I639" s="10" t="inlineStr">
        <is>
          <t>EFECTIVO</t>
        </is>
      </c>
      <c r="J639" s="8" t="inlineStr">
        <is>
          <t>4269 JULY GONZALES - T04</t>
        </is>
      </c>
    </row>
    <row r="640">
      <c r="A640" s="5" t="inlineStr">
        <is>
          <t>CCAJ-CB11/44/2023</t>
        </is>
      </c>
      <c r="B640" s="6" t="n">
        <v>44979.82960984953</v>
      </c>
      <c r="C640" s="5" t="inlineStr">
        <is>
          <t>3726 MARCELO ROCABADO ROJAS</t>
        </is>
      </c>
      <c r="D640" s="7" t="n"/>
      <c r="E640" s="8" t="n"/>
      <c r="F640" s="9" t="n">
        <v>11679.9</v>
      </c>
      <c r="I640" s="10" t="inlineStr">
        <is>
          <t>EFECTIVO</t>
        </is>
      </c>
      <c r="J640" s="8" t="inlineStr">
        <is>
          <t>4269 JULY GONZALES - T05</t>
        </is>
      </c>
    </row>
    <row r="641">
      <c r="A641" s="5" t="inlineStr">
        <is>
          <t>CCAJ-CB11/44/2023</t>
        </is>
      </c>
      <c r="B641" s="6" t="n">
        <v>44979.82960984953</v>
      </c>
      <c r="C641" s="5" t="inlineStr">
        <is>
          <t>3726 MARCELO ROCABADO ROJAS</t>
        </is>
      </c>
      <c r="D641" s="7" t="n"/>
      <c r="E641" s="8" t="n"/>
      <c r="F641" s="9" t="n">
        <v>22846.2</v>
      </c>
      <c r="I641" s="10" t="inlineStr">
        <is>
          <t>EFECTIVO</t>
        </is>
      </c>
      <c r="J641" s="8" t="inlineStr">
        <is>
          <t>4269 JULY GONZALES - T06</t>
        </is>
      </c>
    </row>
    <row r="642">
      <c r="A642" s="5" t="inlineStr">
        <is>
          <t>CCAJ-CB11/44/2023</t>
        </is>
      </c>
      <c r="B642" s="6" t="n">
        <v>44979.82960984953</v>
      </c>
      <c r="C642" s="5" t="inlineStr">
        <is>
          <t>3726 MARCELO ROCABADO ROJAS</t>
        </is>
      </c>
      <c r="D642" s="7" t="n"/>
      <c r="E642" s="8" t="n"/>
      <c r="F642" s="9" t="n">
        <v>10510.1</v>
      </c>
      <c r="I642" s="10" t="inlineStr">
        <is>
          <t>EFECTIVO</t>
        </is>
      </c>
      <c r="J642" s="8" t="inlineStr">
        <is>
          <t>4269 JULY GONZALES - T07</t>
        </is>
      </c>
    </row>
    <row r="643">
      <c r="A643" s="5" t="inlineStr">
        <is>
          <t>CCAJ-CB11/44/2023</t>
        </is>
      </c>
      <c r="B643" s="6" t="n">
        <v>44979.82960984953</v>
      </c>
      <c r="C643" s="5" t="inlineStr">
        <is>
          <t>3726 MARCELO ROCABADO ROJAS</t>
        </is>
      </c>
      <c r="D643" s="7" t="n"/>
      <c r="E643" s="8" t="n"/>
      <c r="F643" s="9" t="n">
        <v>157527.6</v>
      </c>
      <c r="I643" s="10" t="inlineStr">
        <is>
          <t>EFECTIVO</t>
        </is>
      </c>
      <c r="J643" s="8" t="inlineStr">
        <is>
          <t>4861 BRIAN ABAD FLORES CRUZ</t>
        </is>
      </c>
    </row>
    <row r="644">
      <c r="A644" s="5" t="inlineStr">
        <is>
          <t>CCAJ-CB11/44/2023</t>
        </is>
      </c>
      <c r="B644" s="6" t="n">
        <v>44979.82960984953</v>
      </c>
      <c r="C644" s="5" t="inlineStr">
        <is>
          <t>3726 MARCELO ROCABADO ROJAS</t>
        </is>
      </c>
      <c r="D644" s="7" t="n"/>
      <c r="E644" s="8" t="n"/>
      <c r="F644" s="9" t="n">
        <v>8588.5</v>
      </c>
      <c r="I644" s="10" t="inlineStr">
        <is>
          <t>EFECTIVO</t>
        </is>
      </c>
      <c r="J644" s="5" t="inlineStr">
        <is>
          <t>4771 CHRISTIAN LEDEZMA - T08</t>
        </is>
      </c>
    </row>
    <row r="645">
      <c r="A645" s="5" t="inlineStr">
        <is>
          <t>CCAJ-CB11/44/2023</t>
        </is>
      </c>
      <c r="B645" s="6" t="n">
        <v>44979.82960984953</v>
      </c>
      <c r="C645" s="5" t="inlineStr">
        <is>
          <t>3726 MARCELO ROCABADO ROJAS</t>
        </is>
      </c>
      <c r="D645" s="7" t="n"/>
      <c r="E645" s="8" t="n"/>
      <c r="F645" s="9" t="n">
        <v>8548.299999999999</v>
      </c>
      <c r="I645" s="10" t="inlineStr">
        <is>
          <t>EFECTIVO</t>
        </is>
      </c>
      <c r="J645" s="5" t="inlineStr">
        <is>
          <t>4771 CHRISTIAN LEDEZMA - T09</t>
        </is>
      </c>
    </row>
    <row r="646">
      <c r="A646" s="5" t="inlineStr">
        <is>
          <t>CCAJ-CB11/44/2023</t>
        </is>
      </c>
      <c r="B646" s="6" t="n">
        <v>44979.82960984953</v>
      </c>
      <c r="C646" s="5" t="inlineStr">
        <is>
          <t>3726 MARCELO ROCABADO ROJAS</t>
        </is>
      </c>
      <c r="D646" s="7" t="n"/>
      <c r="E646" s="8" t="n"/>
      <c r="F646" s="9" t="n">
        <v>5642.4</v>
      </c>
      <c r="I646" s="10" t="inlineStr">
        <is>
          <t>EFECTIVO</t>
        </is>
      </c>
      <c r="J646" s="5" t="inlineStr">
        <is>
          <t>4771 CHRISTIAN LEDEZMA - T10</t>
        </is>
      </c>
    </row>
    <row r="647">
      <c r="A647" s="5" t="inlineStr">
        <is>
          <t>CCAJ-CB11/44/2023</t>
        </is>
      </c>
      <c r="B647" s="6" t="n">
        <v>44979.82960984953</v>
      </c>
      <c r="C647" s="5" t="inlineStr">
        <is>
          <t>3726 MARCELO ROCABADO ROJAS</t>
        </is>
      </c>
      <c r="D647" s="7" t="n"/>
      <c r="E647" s="8" t="n"/>
      <c r="F647" s="9" t="n">
        <v>4341.8</v>
      </c>
      <c r="I647" s="10" t="inlineStr">
        <is>
          <t>EFECTIVO</t>
        </is>
      </c>
      <c r="J647" s="5" t="inlineStr">
        <is>
          <t>4771 CHRISTIAN LEDEZMA - T11</t>
        </is>
      </c>
    </row>
    <row r="648">
      <c r="A648" s="5" t="inlineStr">
        <is>
          <t>CCAJ-CB11/44/2023</t>
        </is>
      </c>
      <c r="B648" s="6" t="n">
        <v>44979.82960984953</v>
      </c>
      <c r="C648" s="5" t="inlineStr">
        <is>
          <t>3726 MARCELO ROCABADO ROJAS</t>
        </is>
      </c>
      <c r="D648" s="7" t="n"/>
      <c r="E648" s="8" t="n"/>
      <c r="F648" s="9" t="n">
        <v>37480.8</v>
      </c>
      <c r="I648" s="10" t="inlineStr">
        <is>
          <t>EFECTIVO</t>
        </is>
      </c>
      <c r="J648" s="5" t="inlineStr">
        <is>
          <t>4771 CHRISTIAN LEDEZMA - T12</t>
        </is>
      </c>
    </row>
    <row r="649">
      <c r="A649" s="11" t="inlineStr">
        <is>
          <t>SAP</t>
        </is>
      </c>
      <c r="B649" s="3" t="n"/>
      <c r="C649" s="3" t="n"/>
      <c r="D649" s="7" t="n"/>
      <c r="E649" s="8" t="n"/>
      <c r="F649" s="33">
        <f>SUM(F599:G648)</f>
        <v/>
      </c>
      <c r="H649" s="9" t="n"/>
      <c r="I649" s="10" t="n"/>
      <c r="J649" s="5" t="n"/>
    </row>
    <row r="650" ht="15.75" customHeight="1">
      <c r="A650" s="13" t="inlineStr">
        <is>
          <t>FECHA</t>
        </is>
      </c>
      <c r="B650" s="13" t="inlineStr">
        <is>
          <t>CIERRE DE CAJA</t>
        </is>
      </c>
      <c r="C650" s="13" t="inlineStr">
        <is>
          <t>IMPORTE</t>
        </is>
      </c>
      <c r="D650" s="49" t="inlineStr">
        <is>
          <t>112814234</t>
        </is>
      </c>
      <c r="E650" s="14" t="inlineStr">
        <is>
          <t>112814246</t>
        </is>
      </c>
      <c r="H650" s="9" t="n"/>
      <c r="I650" s="10" t="n"/>
      <c r="J650" s="5" t="n"/>
    </row>
    <row r="651">
      <c r="D651" s="29" t="inlineStr">
        <is>
          <t>BOOT</t>
        </is>
      </c>
    </row>
    <row r="652"/>
    <row r="653">
      <c r="A653" s="1" t="inlineStr">
        <is>
          <t>Cierre Caja</t>
        </is>
      </c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</row>
    <row r="654">
      <c r="A654" s="3" t="inlineStr">
        <is>
          <t>Del 23/02/2023</t>
        </is>
      </c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</row>
    <row r="655">
      <c r="A655" s="74" t="inlineStr">
        <is>
          <t>Cierre Caja</t>
        </is>
      </c>
      <c r="B655" s="74" t="inlineStr">
        <is>
          <t>Fecha</t>
        </is>
      </c>
      <c r="C655" s="74" t="inlineStr">
        <is>
          <t>Cajero</t>
        </is>
      </c>
      <c r="D655" s="74" t="inlineStr">
        <is>
          <t>Nro Voucher</t>
        </is>
      </c>
      <c r="E655" s="74" t="inlineStr">
        <is>
          <t>Nro Cuenta</t>
        </is>
      </c>
      <c r="F655" s="74" t="inlineStr">
        <is>
          <t>Tipo Ingreso</t>
        </is>
      </c>
      <c r="G655" s="75" t="n"/>
      <c r="H655" s="76" t="n"/>
      <c r="I655" s="74" t="inlineStr">
        <is>
          <t>TIPO DE INGRESO</t>
        </is>
      </c>
      <c r="J655" s="74" t="inlineStr">
        <is>
          <t>Cobrador</t>
        </is>
      </c>
    </row>
    <row r="656">
      <c r="A656" s="77" t="n"/>
      <c r="B656" s="77" t="n"/>
      <c r="C656" s="77" t="n"/>
      <c r="D656" s="77" t="n"/>
      <c r="E656" s="77" t="n"/>
      <c r="F656" s="4" t="inlineStr">
        <is>
          <t>EFECTIVO</t>
        </is>
      </c>
      <c r="G656" s="4" t="inlineStr">
        <is>
          <t>CHEQUE</t>
        </is>
      </c>
      <c r="H656" s="4" t="inlineStr">
        <is>
          <t>TRANSFERENCIA</t>
        </is>
      </c>
      <c r="I656" s="77" t="n"/>
      <c r="J656" s="77" t="n"/>
    </row>
    <row r="657">
      <c r="A657" s="5" t="inlineStr">
        <is>
          <t>CCAJ-CB11/45/2023</t>
        </is>
      </c>
      <c r="B657" s="6" t="n">
        <v>44980.90263375</v>
      </c>
      <c r="C657" s="5" t="inlineStr">
        <is>
          <t>3726 MARCELO ROCABADO ROJAS</t>
        </is>
      </c>
      <c r="D657" s="7" t="n"/>
      <c r="E657" s="8" t="n"/>
      <c r="G657" s="9" t="n">
        <v>11172.99</v>
      </c>
      <c r="I657" s="10" t="inlineStr">
        <is>
          <t>CHEQUE</t>
        </is>
      </c>
      <c r="J657" s="5" t="inlineStr">
        <is>
          <t>2276 ESTEBAN MAMANI CATORCENO</t>
        </is>
      </c>
    </row>
    <row r="658">
      <c r="A658" s="5" t="inlineStr">
        <is>
          <t>CCAJ-CB11/45/2023</t>
        </is>
      </c>
      <c r="B658" s="6" t="n">
        <v>44980.90263375</v>
      </c>
      <c r="C658" s="5" t="inlineStr">
        <is>
          <t>3726 MARCELO ROCABADO ROJAS</t>
        </is>
      </c>
      <c r="D658" s="7" t="n"/>
      <c r="E658" s="8" t="n"/>
      <c r="G658" s="9" t="n">
        <v>923.83</v>
      </c>
      <c r="I658" s="10" t="inlineStr">
        <is>
          <t>CHEQUE</t>
        </is>
      </c>
      <c r="J658" s="5" t="inlineStr">
        <is>
          <t>2378 EDDY DAREN JIMENEZ ROJAS</t>
        </is>
      </c>
    </row>
    <row r="659">
      <c r="A659" s="5" t="inlineStr">
        <is>
          <t>CCAJ-CB11/45/2023</t>
        </is>
      </c>
      <c r="B659" s="6" t="n">
        <v>44980.90263375</v>
      </c>
      <c r="C659" s="5" t="inlineStr">
        <is>
          <t>3726 MARCELO ROCABADO ROJAS</t>
        </is>
      </c>
      <c r="D659" s="7" t="n"/>
      <c r="E659" s="8" t="n"/>
      <c r="G659" s="9" t="n">
        <v>2880</v>
      </c>
      <c r="I659" s="10" t="inlineStr">
        <is>
          <t>CHEQUE</t>
        </is>
      </c>
      <c r="J659" s="8" t="inlineStr">
        <is>
          <t>4269 JULY GONZALES - T04</t>
        </is>
      </c>
    </row>
    <row r="660">
      <c r="A660" s="5" t="inlineStr">
        <is>
          <t>CCAJ-CB11/45/202</t>
        </is>
      </c>
      <c r="B660" s="6" t="n">
        <v>44980.90263375</v>
      </c>
      <c r="C660" s="5" t="inlineStr">
        <is>
          <t>3726 MARCELO ROCABADO ROJAS</t>
        </is>
      </c>
      <c r="D660" s="7" t="n">
        <v>39323814</v>
      </c>
      <c r="E660" s="8" t="inlineStr">
        <is>
          <t>BANCO UNION-120271437</t>
        </is>
      </c>
      <c r="H660" s="9" t="n">
        <v>20869.92</v>
      </c>
      <c r="I660" s="5" t="inlineStr">
        <is>
          <t>DEPÓSITO BANCARIO</t>
        </is>
      </c>
      <c r="J660" s="5" t="inlineStr">
        <is>
          <t>2276 ESTEBAN MAMANI CATORCENO</t>
        </is>
      </c>
    </row>
    <row r="661">
      <c r="A661" s="5" t="inlineStr">
        <is>
          <t>CCAJ-CB11/45/2023</t>
        </is>
      </c>
      <c r="B661" s="6" t="n">
        <v>44980.90263375</v>
      </c>
      <c r="C661" s="5" t="inlineStr">
        <is>
          <t>3726 MARCELO ROCABADO ROJAS</t>
        </is>
      </c>
      <c r="D661" s="15" t="n">
        <v>45123337168</v>
      </c>
      <c r="E661" s="8" t="inlineStr">
        <is>
          <t>BISA-100070031</t>
        </is>
      </c>
      <c r="H661" s="9" t="n">
        <v>3010.54</v>
      </c>
      <c r="I661" s="5" t="inlineStr">
        <is>
          <t>DEPÓSITO BANCARIO</t>
        </is>
      </c>
      <c r="J661" s="8" t="inlineStr">
        <is>
          <t>4861 BRIAN ABAD FLORES CRUZ</t>
        </is>
      </c>
    </row>
    <row r="662">
      <c r="A662" s="5" t="inlineStr">
        <is>
          <t>CCAJ-CB11/45/2023</t>
        </is>
      </c>
      <c r="B662" s="6" t="n">
        <v>44980.90263375</v>
      </c>
      <c r="C662" s="5" t="inlineStr">
        <is>
          <t>3726 MARCELO ROCABADO ROJAS</t>
        </is>
      </c>
      <c r="D662" s="15" t="n">
        <v>13420326100</v>
      </c>
      <c r="E662" s="8" t="inlineStr">
        <is>
          <t>BISA-100070031</t>
        </is>
      </c>
      <c r="H662" s="9" t="n">
        <v>400</v>
      </c>
      <c r="I662" s="5" t="inlineStr">
        <is>
          <t>DEPÓSITO BANCARIO</t>
        </is>
      </c>
      <c r="J662" s="8" t="inlineStr">
        <is>
          <t>4861 BRIAN ABAD FLORES CRUZ</t>
        </is>
      </c>
    </row>
    <row r="663">
      <c r="A663" s="5" t="inlineStr">
        <is>
          <t>CCAJ-CB11/45/2023</t>
        </is>
      </c>
      <c r="B663" s="6" t="n">
        <v>44980.90263375</v>
      </c>
      <c r="C663" s="5" t="inlineStr">
        <is>
          <t>3726 MARCELO ROCABADO ROJAS</t>
        </is>
      </c>
      <c r="D663" s="15" t="n">
        <v>45143566526</v>
      </c>
      <c r="E663" s="8" t="inlineStr">
        <is>
          <t>BISA-100070031</t>
        </is>
      </c>
      <c r="H663" s="9" t="n">
        <v>10166</v>
      </c>
      <c r="I663" s="5" t="inlineStr">
        <is>
          <t>DEPÓSITO BANCARIO</t>
        </is>
      </c>
      <c r="J663" s="5" t="inlineStr">
        <is>
          <t>2378 EDDY DAREN JIMENEZ ROJAS</t>
        </is>
      </c>
    </row>
    <row r="664">
      <c r="A664" s="5" t="inlineStr">
        <is>
          <t>CCAJ-CB11/45/2023</t>
        </is>
      </c>
      <c r="B664" s="6" t="n">
        <v>44980.90263375</v>
      </c>
      <c r="C664" s="5" t="inlineStr">
        <is>
          <t>3726 MARCELO ROCABADO ROJAS</t>
        </is>
      </c>
      <c r="D664" s="15" t="n">
        <v>45153198488</v>
      </c>
      <c r="E664" s="8" t="inlineStr">
        <is>
          <t>BISA-100070031</t>
        </is>
      </c>
      <c r="H664" s="9" t="n">
        <v>339.89</v>
      </c>
      <c r="I664" s="5" t="inlineStr">
        <is>
          <t>DEPÓSITO BANCARIO</t>
        </is>
      </c>
      <c r="J664" s="5" t="inlineStr">
        <is>
          <t>2276 ESTEBAN MAMANI CATORCENO</t>
        </is>
      </c>
    </row>
    <row r="665">
      <c r="A665" s="5" t="inlineStr">
        <is>
          <t>CCAJ-CB11/45/2023</t>
        </is>
      </c>
      <c r="B665" s="6" t="n">
        <v>44980.90263375</v>
      </c>
      <c r="C665" s="5" t="inlineStr">
        <is>
          <t>3726 MARCELO ROCABADO ROJAS</t>
        </is>
      </c>
      <c r="D665" s="15" t="n">
        <v>45163290547</v>
      </c>
      <c r="E665" s="8" t="inlineStr">
        <is>
          <t>BISA-100070031</t>
        </is>
      </c>
      <c r="H665" s="9" t="n">
        <v>981.36</v>
      </c>
      <c r="I665" s="5" t="inlineStr">
        <is>
          <t>DEPÓSITO BANCARIO</t>
        </is>
      </c>
      <c r="J665" s="5" t="inlineStr">
        <is>
          <t>2276 ESTEBAN MAMANI CATORCENO</t>
        </is>
      </c>
    </row>
    <row r="666">
      <c r="A666" s="5" t="inlineStr">
        <is>
          <t>CCAJ-CB11/45/2023</t>
        </is>
      </c>
      <c r="B666" s="6" t="n">
        <v>44980.90263375</v>
      </c>
      <c r="C666" s="5" t="inlineStr">
        <is>
          <t>3726 MARCELO ROCABADO ROJAS</t>
        </is>
      </c>
      <c r="D666" s="15" t="n">
        <v>53112342574</v>
      </c>
      <c r="E666" s="8" t="inlineStr">
        <is>
          <t>BISA-100070031</t>
        </is>
      </c>
      <c r="H666" s="9" t="n">
        <v>146.95</v>
      </c>
      <c r="I666" s="5" t="inlineStr">
        <is>
          <t>DEPÓSITO BANCARIO</t>
        </is>
      </c>
      <c r="J666" s="5" t="inlineStr">
        <is>
          <t>2276 ESTEBAN MAMANI CATORCENO</t>
        </is>
      </c>
    </row>
    <row r="667">
      <c r="A667" s="5" t="inlineStr">
        <is>
          <t>CCAJ-CB11/45/2023</t>
        </is>
      </c>
      <c r="B667" s="6" t="n">
        <v>44980.90263375</v>
      </c>
      <c r="C667" s="5" t="inlineStr">
        <is>
          <t>3726 MARCELO ROCABADO ROJAS</t>
        </is>
      </c>
      <c r="D667" s="15" t="n">
        <v>45123337147</v>
      </c>
      <c r="E667" s="8" t="inlineStr">
        <is>
          <t>BISA-100070031</t>
        </is>
      </c>
      <c r="H667" s="9" t="n">
        <v>4340.46</v>
      </c>
      <c r="I667" s="5" t="inlineStr">
        <is>
          <t>DEPÓSITO BANCARIO</t>
        </is>
      </c>
      <c r="J667" s="5" t="inlineStr">
        <is>
          <t>2276 ESTEBAN MAMANI CATORCENO</t>
        </is>
      </c>
    </row>
    <row r="668">
      <c r="A668" s="5" t="inlineStr">
        <is>
          <t>CCAJ-CB11/45/2023</t>
        </is>
      </c>
      <c r="B668" s="6" t="n">
        <v>44980.90263375</v>
      </c>
      <c r="C668" s="5" t="inlineStr">
        <is>
          <t>3726 MARCELO ROCABADO ROJAS</t>
        </is>
      </c>
      <c r="D668" s="15" t="n">
        <v>45163292039</v>
      </c>
      <c r="E668" s="8" t="inlineStr">
        <is>
          <t>BISA-100070031</t>
        </is>
      </c>
      <c r="H668" s="9" t="n">
        <v>339.04</v>
      </c>
      <c r="I668" s="5" t="inlineStr">
        <is>
          <t>DEPÓSITO BANCARIO</t>
        </is>
      </c>
      <c r="J668" s="5" t="inlineStr">
        <is>
          <t>2276 ESTEBAN MAMANI CATORCENO</t>
        </is>
      </c>
    </row>
    <row r="669">
      <c r="A669" s="5" t="inlineStr">
        <is>
          <t>CCAJ-CB11/45/2023</t>
        </is>
      </c>
      <c r="B669" s="6" t="n">
        <v>44980.90263375</v>
      </c>
      <c r="C669" s="5" t="inlineStr">
        <is>
          <t>3726 MARCELO ROCABADO ROJAS</t>
        </is>
      </c>
      <c r="D669" s="15" t="n">
        <v>45153200077</v>
      </c>
      <c r="E669" s="8" t="inlineStr">
        <is>
          <t>BISA-100070031</t>
        </is>
      </c>
      <c r="H669" s="9" t="n">
        <v>987.9299999999999</v>
      </c>
      <c r="I669" s="5" t="inlineStr">
        <is>
          <t>DEPÓSITO BANCARIO</t>
        </is>
      </c>
      <c r="J669" s="5" t="inlineStr">
        <is>
          <t>2276 ESTEBAN MAMANI CATORCENO</t>
        </is>
      </c>
    </row>
    <row r="670">
      <c r="A670" s="5" t="inlineStr">
        <is>
          <t>CCAJ-CB11/45/2023</t>
        </is>
      </c>
      <c r="B670" s="6" t="n">
        <v>44980.90263375</v>
      </c>
      <c r="C670" s="5" t="inlineStr">
        <is>
          <t>3726 MARCELO ROCABADO ROJAS</t>
        </is>
      </c>
      <c r="D670" s="15" t="n">
        <v>45133203581</v>
      </c>
      <c r="E670" s="8" t="inlineStr">
        <is>
          <t>BISA-100070031</t>
        </is>
      </c>
      <c r="H670" s="9" t="n">
        <v>1204.44</v>
      </c>
      <c r="I670" s="5" t="inlineStr">
        <is>
          <t>DEPÓSITO BANCARIO</t>
        </is>
      </c>
      <c r="J670" s="5" t="inlineStr">
        <is>
          <t>2276 ESTEBAN MAMANI CATORCENO</t>
        </is>
      </c>
    </row>
    <row r="671">
      <c r="A671" s="5" t="inlineStr">
        <is>
          <t>CCAJ-CB11/45/2023</t>
        </is>
      </c>
      <c r="B671" s="6" t="n">
        <v>44980.90263375</v>
      </c>
      <c r="C671" s="5" t="inlineStr">
        <is>
          <t>3726 MARCELO ROCABADO ROJAS</t>
        </is>
      </c>
      <c r="D671" s="15" t="n">
        <v>45153200581</v>
      </c>
      <c r="E671" s="8" t="inlineStr">
        <is>
          <t>BISA-100070031</t>
        </is>
      </c>
      <c r="H671" s="9" t="n">
        <v>267.42</v>
      </c>
      <c r="I671" s="5" t="inlineStr">
        <is>
          <t>DEPÓSITO BANCARIO</t>
        </is>
      </c>
      <c r="J671" s="5" t="inlineStr">
        <is>
          <t>2276 ESTEBAN MAMANI CATORCENO</t>
        </is>
      </c>
    </row>
    <row r="672">
      <c r="A672" s="5" t="inlineStr">
        <is>
          <t>CCAJ-CB11/45/2023</t>
        </is>
      </c>
      <c r="B672" s="6" t="n">
        <v>44980.90263375</v>
      </c>
      <c r="C672" s="5" t="inlineStr">
        <is>
          <t>3726 MARCELO ROCABADO ROJAS</t>
        </is>
      </c>
      <c r="D672" s="15" t="n">
        <v>45153200647</v>
      </c>
      <c r="E672" s="8" t="inlineStr">
        <is>
          <t>BISA-100070031</t>
        </is>
      </c>
      <c r="H672" s="9" t="n">
        <v>91.56</v>
      </c>
      <c r="I672" s="5" t="inlineStr">
        <is>
          <t>DEPÓSITO BANCARIO</t>
        </is>
      </c>
      <c r="J672" s="5" t="inlineStr">
        <is>
          <t>2276 ESTEBAN MAMANI CATORCENO</t>
        </is>
      </c>
    </row>
    <row r="673">
      <c r="A673" s="5" t="inlineStr">
        <is>
          <t>CCAJ-CB11/45/2023</t>
        </is>
      </c>
      <c r="B673" s="6" t="n">
        <v>44980.90263375</v>
      </c>
      <c r="C673" s="5" t="inlineStr">
        <is>
          <t>3726 MARCELO ROCABADO ROJAS</t>
        </is>
      </c>
      <c r="D673" s="15" t="n">
        <v>45123337973</v>
      </c>
      <c r="E673" s="8" t="inlineStr">
        <is>
          <t>BISA-100070031</t>
        </is>
      </c>
      <c r="H673" s="9" t="n">
        <v>571.4400000000001</v>
      </c>
      <c r="I673" s="5" t="inlineStr">
        <is>
          <t>DEPÓSITO BANCARIO</t>
        </is>
      </c>
      <c r="J673" s="5" t="inlineStr">
        <is>
          <t>2276 ESTEBAN MAMANI CATORCENO</t>
        </is>
      </c>
    </row>
    <row r="674">
      <c r="A674" s="5" t="inlineStr">
        <is>
          <t>CCAJ-CB11/45/2023</t>
        </is>
      </c>
      <c r="B674" s="6" t="n">
        <v>44980.90263375</v>
      </c>
      <c r="C674" s="5" t="inlineStr">
        <is>
          <t>3726 MARCELO ROCABADO ROJAS</t>
        </is>
      </c>
      <c r="D674" s="7" t="n">
        <v>163849</v>
      </c>
      <c r="E674" s="5" t="inlineStr">
        <is>
          <t>MERCANTIL SANTA CRUZ-4010640108</t>
        </is>
      </c>
      <c r="H674" s="9" t="n">
        <v>7795.2</v>
      </c>
      <c r="I674" s="5" t="inlineStr">
        <is>
          <t>DEPÓSITO BANCARIO</t>
        </is>
      </c>
      <c r="J674" s="8" t="inlineStr">
        <is>
          <t>4861 BRIAN ABAD FLORES CRUZ</t>
        </is>
      </c>
    </row>
    <row r="675">
      <c r="A675" s="5" t="inlineStr">
        <is>
          <t>CCAJ-CB11/45/2023</t>
        </is>
      </c>
      <c r="B675" s="6" t="n">
        <v>44980.90263375</v>
      </c>
      <c r="C675" s="5" t="inlineStr">
        <is>
          <t>3726 MARCELO ROCABADO ROJAS</t>
        </is>
      </c>
      <c r="D675" s="7" t="n">
        <v>150304</v>
      </c>
      <c r="E675" s="5" t="inlineStr">
        <is>
          <t>MERCANTIL SANTA CRUZ-4010640108</t>
        </is>
      </c>
      <c r="H675" s="9" t="n">
        <v>696</v>
      </c>
      <c r="I675" s="5" t="inlineStr">
        <is>
          <t>DEPÓSITO BANCARIO</t>
        </is>
      </c>
      <c r="J675" s="5" t="inlineStr">
        <is>
          <t>2281 ANGEL DONATO GONZALES CONDORI</t>
        </is>
      </c>
    </row>
    <row r="676">
      <c r="A676" s="5" t="inlineStr">
        <is>
          <t>CCAJ-CB11/45/2023</t>
        </is>
      </c>
      <c r="B676" s="6" t="n">
        <v>44980.90263375</v>
      </c>
      <c r="C676" s="5" t="inlineStr">
        <is>
          <t>3726 MARCELO ROCABADO ROJAS</t>
        </is>
      </c>
      <c r="D676" s="7" t="n"/>
      <c r="E676" s="8" t="n"/>
      <c r="F676" s="9" t="n">
        <v>8833.9</v>
      </c>
      <c r="I676" s="10" t="inlineStr">
        <is>
          <t>EFECTIVO</t>
        </is>
      </c>
      <c r="J676" s="5" t="inlineStr">
        <is>
          <t>2281 ANGEL DONATO GONZALES CONDORI</t>
        </is>
      </c>
    </row>
    <row r="677">
      <c r="A677" s="5" t="inlineStr">
        <is>
          <t>CCAJ-CB11/45/2023</t>
        </is>
      </c>
      <c r="B677" s="6" t="n">
        <v>44980.90263375</v>
      </c>
      <c r="C677" s="5" t="inlineStr">
        <is>
          <t>3726 MARCELO ROCABADO ROJAS</t>
        </is>
      </c>
      <c r="D677" s="7" t="n"/>
      <c r="E677" s="8" t="n"/>
      <c r="F677" s="9" t="n">
        <v>15136.6</v>
      </c>
      <c r="I677" s="10" t="inlineStr">
        <is>
          <t>EFECTIVO</t>
        </is>
      </c>
      <c r="J677" s="8" t="inlineStr">
        <is>
          <t>2287 OLVER VACA ARCHONDO</t>
        </is>
      </c>
    </row>
    <row r="678">
      <c r="A678" s="5" t="inlineStr">
        <is>
          <t>CCAJ-CB11/45/2023</t>
        </is>
      </c>
      <c r="B678" s="6" t="n">
        <v>44980.90263375</v>
      </c>
      <c r="C678" s="5" t="inlineStr">
        <is>
          <t>3726 MARCELO ROCABADO ROJAS</t>
        </is>
      </c>
      <c r="D678" s="7" t="n"/>
      <c r="E678" s="8" t="n"/>
      <c r="F678" s="9" t="n">
        <v>5156.4</v>
      </c>
      <c r="I678" s="10" t="inlineStr">
        <is>
          <t>EFECTIVO</t>
        </is>
      </c>
      <c r="J678" s="8" t="inlineStr">
        <is>
          <t>2340 NAIN QUIÑONES TIPA</t>
        </is>
      </c>
    </row>
    <row r="679">
      <c r="A679" s="5" t="inlineStr">
        <is>
          <t>CCAJ-CB11/45/2023</t>
        </is>
      </c>
      <c r="B679" s="6" t="n">
        <v>44980.90263375</v>
      </c>
      <c r="C679" s="5" t="inlineStr">
        <is>
          <t>3726 MARCELO ROCABADO ROJAS</t>
        </is>
      </c>
      <c r="D679" s="7" t="n"/>
      <c r="E679" s="8" t="n"/>
      <c r="F679" s="9" t="n">
        <v>95534.10000000001</v>
      </c>
      <c r="I679" s="10" t="inlineStr">
        <is>
          <t>EFECTIVO</t>
        </is>
      </c>
      <c r="J679" s="5" t="inlineStr">
        <is>
          <t>2378 EDDY DAREN JIMENEZ ROJAS</t>
        </is>
      </c>
    </row>
    <row r="680">
      <c r="A680" s="5" t="inlineStr">
        <is>
          <t>CCAJ-CB11/45/2023</t>
        </is>
      </c>
      <c r="B680" s="6" t="n">
        <v>44980.90263375</v>
      </c>
      <c r="C680" s="5" t="inlineStr">
        <is>
          <t>3726 MARCELO ROCABADO ROJAS</t>
        </is>
      </c>
      <c r="D680" s="7" t="n"/>
      <c r="E680" s="8" t="n"/>
      <c r="F680" s="9" t="n">
        <v>9059</v>
      </c>
      <c r="I680" s="10" t="inlineStr">
        <is>
          <t>EFECTIVO</t>
        </is>
      </c>
      <c r="J680" s="8" t="inlineStr">
        <is>
          <t>2383 MAURO FELIPE CARICARI</t>
        </is>
      </c>
    </row>
    <row r="681">
      <c r="A681" s="5" t="inlineStr">
        <is>
          <t>CCAJ-CB11/45/2023</t>
        </is>
      </c>
      <c r="B681" s="6" t="n">
        <v>44980.90263375</v>
      </c>
      <c r="C681" s="5" t="inlineStr">
        <is>
          <t>3726 MARCELO ROCABADO ROJAS</t>
        </is>
      </c>
      <c r="D681" s="7" t="n"/>
      <c r="E681" s="8" t="n"/>
      <c r="F681" s="9" t="n">
        <v>8972.4</v>
      </c>
      <c r="I681" s="10" t="inlineStr">
        <is>
          <t>EFECTIVO</t>
        </is>
      </c>
      <c r="J681" s="5" t="inlineStr">
        <is>
          <t>2537 JUAN CARLOS REVOLLO RODRIGUEZ</t>
        </is>
      </c>
    </row>
    <row r="682">
      <c r="A682" s="5" t="inlineStr">
        <is>
          <t>CCAJ-CB11/45/2023</t>
        </is>
      </c>
      <c r="B682" s="6" t="n">
        <v>44980.90263375</v>
      </c>
      <c r="C682" s="5" t="inlineStr">
        <is>
          <t>3726 MARCELO ROCABADO ROJAS</t>
        </is>
      </c>
      <c r="D682" s="7" t="n"/>
      <c r="E682" s="8" t="n"/>
      <c r="F682" s="9" t="n">
        <v>16717.2</v>
      </c>
      <c r="I682" s="10" t="inlineStr">
        <is>
          <t>EFECTIVO</t>
        </is>
      </c>
      <c r="J682" s="5" t="inlineStr">
        <is>
          <t>2539 JUAN CARLOS ANGULO ROJAS</t>
        </is>
      </c>
    </row>
    <row r="683">
      <c r="A683" s="5" t="inlineStr">
        <is>
          <t>CCAJ-CB11/45/2023</t>
        </is>
      </c>
      <c r="B683" s="6" t="n">
        <v>44980.90263375</v>
      </c>
      <c r="C683" s="5" t="inlineStr">
        <is>
          <t>3726 MARCELO ROCABADO ROJAS</t>
        </is>
      </c>
      <c r="D683" s="7" t="n"/>
      <c r="E683" s="8" t="n"/>
      <c r="F683" s="9" t="n">
        <v>22046.4</v>
      </c>
      <c r="I683" s="10" t="inlineStr">
        <is>
          <t>EFECTIVO</t>
        </is>
      </c>
      <c r="J683" s="5" t="inlineStr">
        <is>
          <t>2676 RUDDY AUGUSTO BASTO ZURITA</t>
        </is>
      </c>
    </row>
    <row r="684">
      <c r="A684" s="5" t="inlineStr">
        <is>
          <t>CCAJ-CB11/45/2023</t>
        </is>
      </c>
      <c r="B684" s="6" t="n">
        <v>44980.90263375</v>
      </c>
      <c r="C684" s="5" t="inlineStr">
        <is>
          <t>3726 MARCELO ROCABADO ROJAS</t>
        </is>
      </c>
      <c r="D684" s="7" t="n"/>
      <c r="E684" s="8" t="n"/>
      <c r="F684" s="9" t="n">
        <v>18977.6</v>
      </c>
      <c r="I684" s="10" t="inlineStr">
        <is>
          <t>EFECTIVO</t>
        </is>
      </c>
      <c r="J684" s="8" t="inlineStr">
        <is>
          <t>2941 EFRAIN MAMANI CAMIÑO</t>
        </is>
      </c>
    </row>
    <row r="685">
      <c r="A685" s="5" t="inlineStr">
        <is>
          <t>CCAJ-CB11/45/2023</t>
        </is>
      </c>
      <c r="B685" s="6" t="n">
        <v>44980.90263375</v>
      </c>
      <c r="C685" s="5" t="inlineStr">
        <is>
          <t>3726 MARCELO ROCABADO ROJAS</t>
        </is>
      </c>
      <c r="D685" s="7" t="n"/>
      <c r="E685" s="8" t="n"/>
      <c r="F685" s="9" t="n">
        <v>17810.3</v>
      </c>
      <c r="I685" s="10" t="inlineStr">
        <is>
          <t>EFECTIVO</t>
        </is>
      </c>
      <c r="J685" s="5" t="inlineStr">
        <is>
          <t>2979 ROBERTO CARLOS QUINTEROS FLORES</t>
        </is>
      </c>
    </row>
    <row r="686">
      <c r="A686" s="5" t="inlineStr">
        <is>
          <t>CCAJ-CB11/45/2023</t>
        </is>
      </c>
      <c r="B686" s="6" t="n">
        <v>44980.90263375</v>
      </c>
      <c r="C686" s="5" t="inlineStr">
        <is>
          <t>3726 MARCELO ROCABADO ROJAS</t>
        </is>
      </c>
      <c r="D686" s="7" t="n"/>
      <c r="E686" s="8" t="n"/>
      <c r="F686" s="9" t="n">
        <v>12460.5</v>
      </c>
      <c r="I686" s="10" t="inlineStr">
        <is>
          <t>EFECTIVO</t>
        </is>
      </c>
      <c r="J686" s="8" t="inlineStr">
        <is>
          <t>4269 JULY GONZALES - T01</t>
        </is>
      </c>
    </row>
    <row r="687">
      <c r="A687" s="5" t="inlineStr">
        <is>
          <t>CCAJ-CB11/45/2023</t>
        </is>
      </c>
      <c r="B687" s="6" t="n">
        <v>44980.90263375</v>
      </c>
      <c r="C687" s="5" t="inlineStr">
        <is>
          <t>3726 MARCELO ROCABADO ROJAS</t>
        </is>
      </c>
      <c r="D687" s="7" t="n"/>
      <c r="E687" s="8" t="n"/>
      <c r="F687" s="9" t="n">
        <v>12817</v>
      </c>
      <c r="I687" s="10" t="inlineStr">
        <is>
          <t>EFECTIVO</t>
        </is>
      </c>
      <c r="J687" s="8" t="inlineStr">
        <is>
          <t>4269 JULY GONZALES - T02</t>
        </is>
      </c>
    </row>
    <row r="688">
      <c r="A688" s="5" t="inlineStr">
        <is>
          <t>CCAJ-CB11/45/2023</t>
        </is>
      </c>
      <c r="B688" s="6" t="n">
        <v>44980.90263375</v>
      </c>
      <c r="C688" s="5" t="inlineStr">
        <is>
          <t>3726 MARCELO ROCABADO ROJAS</t>
        </is>
      </c>
      <c r="D688" s="7" t="n"/>
      <c r="E688" s="8" t="n"/>
      <c r="F688" s="9" t="n">
        <v>903.3</v>
      </c>
      <c r="I688" s="10" t="inlineStr">
        <is>
          <t>EFECTIVO</t>
        </is>
      </c>
      <c r="J688" s="8" t="inlineStr">
        <is>
          <t>4269 JULY GONZALES - T04</t>
        </is>
      </c>
    </row>
    <row r="689">
      <c r="A689" s="5" t="inlineStr">
        <is>
          <t>CCAJ-CB11/45/2023</t>
        </is>
      </c>
      <c r="B689" s="6" t="n">
        <v>44980.90263375</v>
      </c>
      <c r="C689" s="5" t="inlineStr">
        <is>
          <t>3726 MARCELO ROCABADO ROJAS</t>
        </is>
      </c>
      <c r="D689" s="7" t="n"/>
      <c r="E689" s="8" t="n"/>
      <c r="F689" s="9" t="n">
        <v>10723.1</v>
      </c>
      <c r="I689" s="10" t="inlineStr">
        <is>
          <t>EFECTIVO</t>
        </is>
      </c>
      <c r="J689" s="8" t="inlineStr">
        <is>
          <t>4269 JULY GONZALES - T06</t>
        </is>
      </c>
    </row>
    <row r="690">
      <c r="A690" s="5" t="inlineStr">
        <is>
          <t>CCAJ-CB11/45/2023</t>
        </is>
      </c>
      <c r="B690" s="6" t="n">
        <v>44980.90263375</v>
      </c>
      <c r="C690" s="5" t="inlineStr">
        <is>
          <t>3726 MARCELO ROCABADO ROJAS</t>
        </is>
      </c>
      <c r="D690" s="7" t="n"/>
      <c r="E690" s="8" t="n"/>
      <c r="F690" s="9" t="n">
        <v>7139</v>
      </c>
      <c r="I690" s="10" t="inlineStr">
        <is>
          <t>EFECTIVO</t>
        </is>
      </c>
      <c r="J690" s="8" t="inlineStr">
        <is>
          <t>4269 JULY GONZALES - T07</t>
        </is>
      </c>
    </row>
    <row r="691">
      <c r="A691" s="5" t="inlineStr">
        <is>
          <t>CCAJ-CB11/45/2023</t>
        </is>
      </c>
      <c r="B691" s="6" t="n">
        <v>44980.90263375</v>
      </c>
      <c r="C691" s="5" t="inlineStr">
        <is>
          <t>3726 MARCELO ROCABADO ROJAS</t>
        </is>
      </c>
      <c r="D691" s="7" t="n"/>
      <c r="E691" s="8" t="n"/>
      <c r="F691" s="9" t="n">
        <v>96458.89999999999</v>
      </c>
      <c r="I691" s="10" t="inlineStr">
        <is>
          <t>EFECTIVO</t>
        </is>
      </c>
      <c r="J691" s="8" t="inlineStr">
        <is>
          <t>4861 BRIAN ABAD FLORES CRUZ</t>
        </is>
      </c>
    </row>
    <row r="692">
      <c r="A692" s="5" t="inlineStr">
        <is>
          <t>CCAJ-CB11/45/2023</t>
        </is>
      </c>
      <c r="B692" s="6" t="n">
        <v>44980.90263375</v>
      </c>
      <c r="C692" s="5" t="inlineStr">
        <is>
          <t>3726 MARCELO ROCABADO ROJAS</t>
        </is>
      </c>
      <c r="D692" s="7" t="n"/>
      <c r="E692" s="8" t="n"/>
      <c r="F692" s="9" t="n">
        <v>10038</v>
      </c>
      <c r="I692" s="10" t="inlineStr">
        <is>
          <t>EFECTIVO</t>
        </is>
      </c>
      <c r="J692" s="5" t="inlineStr">
        <is>
          <t>4771 CHRISTIAN LEDEZMA - T09</t>
        </is>
      </c>
    </row>
    <row r="693">
      <c r="A693" s="5" t="inlineStr">
        <is>
          <t>CCAJ-CB11/45/2023</t>
        </is>
      </c>
      <c r="B693" s="6" t="n">
        <v>44980.90263375</v>
      </c>
      <c r="C693" s="5" t="inlineStr">
        <is>
          <t>3726 MARCELO ROCABADO ROJAS</t>
        </is>
      </c>
      <c r="D693" s="7" t="n"/>
      <c r="E693" s="8" t="n"/>
      <c r="F693" s="9" t="n">
        <v>17822.2</v>
      </c>
      <c r="I693" s="10" t="inlineStr">
        <is>
          <t>EFECTIVO</t>
        </is>
      </c>
      <c r="J693" s="5" t="inlineStr">
        <is>
          <t>4771 CHRISTIAN LEDEZMA - T11</t>
        </is>
      </c>
    </row>
    <row r="694">
      <c r="A694" s="11" t="inlineStr">
        <is>
          <t>SAP</t>
        </is>
      </c>
      <c r="B694" s="3" t="n"/>
      <c r="C694" s="3" t="n"/>
      <c r="D694" s="7" t="n"/>
      <c r="E694" s="8" t="n"/>
      <c r="F694" s="33">
        <f>SUM(F657:G693)</f>
        <v/>
      </c>
      <c r="H694" s="9" t="n"/>
      <c r="I694" s="10" t="n"/>
      <c r="J694" s="8" t="n"/>
    </row>
    <row r="695" ht="15.75" customHeight="1">
      <c r="A695" s="13" t="inlineStr">
        <is>
          <t>FECHA</t>
        </is>
      </c>
      <c r="B695" s="13" t="inlineStr">
        <is>
          <t>CIERRE DE CAJA</t>
        </is>
      </c>
      <c r="C695" s="13" t="inlineStr">
        <is>
          <t>IMPORTE</t>
        </is>
      </c>
      <c r="D695" s="49" t="inlineStr">
        <is>
          <t>112825700</t>
        </is>
      </c>
      <c r="E695" s="14" t="inlineStr">
        <is>
          <t>112825906</t>
        </is>
      </c>
      <c r="H695" s="9" t="n"/>
      <c r="I695" s="10" t="n"/>
      <c r="J695" s="8" t="n"/>
    </row>
    <row r="696">
      <c r="D696" s="29" t="inlineStr">
        <is>
          <t>BOOT</t>
        </is>
      </c>
    </row>
    <row r="697"/>
    <row r="698">
      <c r="A698" s="1" t="inlineStr">
        <is>
          <t>Cierre Caja</t>
        </is>
      </c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</row>
    <row r="699">
      <c r="A699" s="3" t="inlineStr">
        <is>
          <t>Del 24/02/2023</t>
        </is>
      </c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</row>
    <row r="700">
      <c r="A700" s="74" t="inlineStr">
        <is>
          <t>Cierre Caja</t>
        </is>
      </c>
      <c r="B700" s="74" t="inlineStr">
        <is>
          <t>Fecha</t>
        </is>
      </c>
      <c r="C700" s="74" t="inlineStr">
        <is>
          <t>Cajero</t>
        </is>
      </c>
      <c r="D700" s="74" t="inlineStr">
        <is>
          <t>Nro Voucher</t>
        </is>
      </c>
      <c r="E700" s="74" t="inlineStr">
        <is>
          <t>Nro Cuenta</t>
        </is>
      </c>
      <c r="F700" s="74" t="inlineStr">
        <is>
          <t>Tipo Ingreso</t>
        </is>
      </c>
      <c r="G700" s="75" t="n"/>
      <c r="H700" s="76" t="n"/>
      <c r="I700" s="74" t="inlineStr">
        <is>
          <t>TIPO DE INGRESO</t>
        </is>
      </c>
      <c r="J700" s="74" t="inlineStr">
        <is>
          <t>Cobrador</t>
        </is>
      </c>
    </row>
    <row r="701">
      <c r="A701" s="77" t="n"/>
      <c r="B701" s="77" t="n"/>
      <c r="C701" s="77" t="n"/>
      <c r="D701" s="77" t="n"/>
      <c r="E701" s="77" t="n"/>
      <c r="F701" s="4" t="inlineStr">
        <is>
          <t>EFECTIVO</t>
        </is>
      </c>
      <c r="G701" s="4" t="inlineStr">
        <is>
          <t>CHEQUE</t>
        </is>
      </c>
      <c r="H701" s="4" t="inlineStr">
        <is>
          <t>TRANSFERENCIA</t>
        </is>
      </c>
      <c r="I701" s="77" t="n"/>
      <c r="J701" s="77" t="n"/>
    </row>
    <row r="702">
      <c r="A702" s="5" t="inlineStr">
        <is>
          <t>CCAJ-CB11/46/2023</t>
        </is>
      </c>
      <c r="B702" s="6" t="n">
        <v>44981.90517140046</v>
      </c>
      <c r="C702" s="5" t="inlineStr">
        <is>
          <t>3726 MARCELO ROCABADO ROJAS</t>
        </is>
      </c>
      <c r="D702" s="7" t="n"/>
      <c r="E702" s="8" t="n"/>
      <c r="G702" s="9" t="n">
        <v>3360</v>
      </c>
      <c r="I702" s="10" t="inlineStr">
        <is>
          <t>CHEQUE</t>
        </is>
      </c>
      <c r="J702" s="5" t="inlineStr">
        <is>
          <t>2378 EDDY DAREN JIMENEZ ROJAS</t>
        </is>
      </c>
    </row>
    <row r="703">
      <c r="A703" s="5" t="inlineStr">
        <is>
          <t>CCAJ-CB11/46/2023</t>
        </is>
      </c>
      <c r="B703" s="6" t="n">
        <v>44981.90517140046</v>
      </c>
      <c r="C703" s="5" t="inlineStr">
        <is>
          <t>3726 MARCELO ROCABADO ROJAS</t>
        </is>
      </c>
      <c r="D703" s="7" t="n"/>
      <c r="E703" s="8" t="n"/>
      <c r="G703" s="9" t="n">
        <v>5647.49</v>
      </c>
      <c r="I703" s="10" t="inlineStr">
        <is>
          <t>CHEQUE</t>
        </is>
      </c>
      <c r="J703" s="8" t="inlineStr">
        <is>
          <t>4861 BRIAN ABAD FLORES CRUZ</t>
        </is>
      </c>
    </row>
    <row r="704">
      <c r="A704" s="5" t="inlineStr">
        <is>
          <t>CCAJ-CB11/46/2023</t>
        </is>
      </c>
      <c r="B704" s="6" t="n">
        <v>44981.90517140046</v>
      </c>
      <c r="C704" s="5" t="inlineStr">
        <is>
          <t>3726 MARCELO ROCABADO ROJAS</t>
        </is>
      </c>
      <c r="D704" s="15" t="n">
        <v>45133202541</v>
      </c>
      <c r="E704" s="8" t="inlineStr">
        <is>
          <t>BISA-100070031</t>
        </is>
      </c>
      <c r="H704" s="9" t="n">
        <v>10904</v>
      </c>
      <c r="I704" s="5" t="inlineStr">
        <is>
          <t>DEPÓSITO BANCARIO</t>
        </is>
      </c>
      <c r="J704" s="5" t="inlineStr">
        <is>
          <t>2378 EDDY DAREN JIMENEZ ROJAS</t>
        </is>
      </c>
    </row>
    <row r="705">
      <c r="A705" s="5" t="inlineStr">
        <is>
          <t>CCAJ-CB11/46/2023</t>
        </is>
      </c>
      <c r="B705" s="6" t="n">
        <v>44981.90517140046</v>
      </c>
      <c r="C705" s="5" t="inlineStr">
        <is>
          <t>3726 MARCELO ROCABADO ROJAS</t>
        </is>
      </c>
      <c r="D705" s="15" t="n">
        <v>45163289867</v>
      </c>
      <c r="E705" s="8" t="inlineStr">
        <is>
          <t>BISA-100070031</t>
        </is>
      </c>
      <c r="H705" s="9" t="n">
        <v>800</v>
      </c>
      <c r="I705" s="5" t="inlineStr">
        <is>
          <t>DEPÓSITO BANCARIO</t>
        </is>
      </c>
      <c r="J705" s="5" t="inlineStr">
        <is>
          <t>2276 ESTEBAN MAMANI CATORCENO</t>
        </is>
      </c>
    </row>
    <row r="706">
      <c r="A706" s="5" t="inlineStr">
        <is>
          <t>CCAJ-CB11/46/2023</t>
        </is>
      </c>
      <c r="B706" s="6" t="n">
        <v>44981.90517140046</v>
      </c>
      <c r="C706" s="5" t="inlineStr">
        <is>
          <t>3726 MARCELO ROCABADO ROJAS</t>
        </is>
      </c>
      <c r="D706" s="7" t="n">
        <v>165127</v>
      </c>
      <c r="E706" s="5" t="inlineStr">
        <is>
          <t>MERCANTIL SANTA CRUZ-4010640108</t>
        </is>
      </c>
      <c r="H706" s="9" t="n">
        <v>3480</v>
      </c>
      <c r="I706" s="5" t="inlineStr">
        <is>
          <t>DEPÓSITO BANCARIO</t>
        </is>
      </c>
      <c r="J706" s="8" t="inlineStr">
        <is>
          <t>4861 BRIAN ABAD FLORES CRUZ</t>
        </is>
      </c>
    </row>
    <row r="707">
      <c r="A707" s="5" t="inlineStr">
        <is>
          <t>CCAJ-CB11/46/2023</t>
        </is>
      </c>
      <c r="B707" s="6" t="n">
        <v>44981.90517140046</v>
      </c>
      <c r="C707" s="5" t="inlineStr">
        <is>
          <t>3726 MARCELO ROCABADO ROJAS</t>
        </is>
      </c>
      <c r="D707" s="15" t="n">
        <v>45173260815</v>
      </c>
      <c r="E707" s="8" t="inlineStr">
        <is>
          <t>BISA-100070031</t>
        </is>
      </c>
      <c r="H707" s="9" t="n">
        <v>4385.38</v>
      </c>
      <c r="I707" s="5" t="inlineStr">
        <is>
          <t>DEPÓSITO BANCARIO</t>
        </is>
      </c>
      <c r="J707" s="5" t="inlineStr">
        <is>
          <t>2378 EDDY DAREN JIMENEZ ROJAS</t>
        </is>
      </c>
    </row>
    <row r="708">
      <c r="A708" s="5" t="inlineStr">
        <is>
          <t>CCAJ-CB11/46/2023</t>
        </is>
      </c>
      <c r="B708" s="6" t="n">
        <v>44981.90517140046</v>
      </c>
      <c r="C708" s="5" t="inlineStr">
        <is>
          <t>3726 MARCELO ROCABADO ROJAS</t>
        </is>
      </c>
      <c r="D708" s="15" t="n">
        <v>45163295283</v>
      </c>
      <c r="E708" s="8" t="inlineStr">
        <is>
          <t>BISA-100070031</t>
        </is>
      </c>
      <c r="H708" s="9" t="n">
        <v>3393</v>
      </c>
      <c r="I708" s="5" t="inlineStr">
        <is>
          <t>DEPÓSITO BANCARIO</t>
        </is>
      </c>
      <c r="J708" s="5" t="inlineStr">
        <is>
          <t>2378 EDDY DAREN JIMENEZ ROJAS</t>
        </is>
      </c>
    </row>
    <row r="709">
      <c r="A709" s="5" t="inlineStr">
        <is>
          <t>CCAJ-CB11/46/2023</t>
        </is>
      </c>
      <c r="B709" s="6" t="n">
        <v>44981.90517140046</v>
      </c>
      <c r="C709" s="5" t="inlineStr">
        <is>
          <t>3726 MARCELO ROCABADO ROJAS</t>
        </is>
      </c>
      <c r="D709" s="15" t="n">
        <v>45143569322</v>
      </c>
      <c r="E709" s="8" t="inlineStr">
        <is>
          <t>BISA-100070031</t>
        </is>
      </c>
      <c r="H709" s="9" t="n">
        <v>14400</v>
      </c>
      <c r="I709" s="5" t="inlineStr">
        <is>
          <t>DEPÓSITO BANCARIO</t>
        </is>
      </c>
      <c r="J709" s="5" t="inlineStr">
        <is>
          <t>2378 EDDY DAREN JIMENEZ ROJAS</t>
        </is>
      </c>
    </row>
    <row r="710">
      <c r="A710" s="5" t="inlineStr">
        <is>
          <t>CCAJ-CB11/46/2023</t>
        </is>
      </c>
      <c r="B710" s="6" t="n">
        <v>44981.90517140046</v>
      </c>
      <c r="C710" s="5" t="inlineStr">
        <is>
          <t>3726 MARCELO ROCABADO ROJAS</t>
        </is>
      </c>
      <c r="D710" s="7" t="n">
        <v>122118</v>
      </c>
      <c r="E710" s="5" t="inlineStr">
        <is>
          <t>MERCANTIL SANTA CRUZ-4010640108</t>
        </is>
      </c>
      <c r="H710" s="9" t="n">
        <v>10092</v>
      </c>
      <c r="I710" s="5" t="inlineStr">
        <is>
          <t>DEPÓSITO BANCARIO</t>
        </is>
      </c>
      <c r="J710" s="5" t="inlineStr">
        <is>
          <t>2378 EDDY DAREN JIMENEZ ROJAS</t>
        </is>
      </c>
    </row>
    <row r="711">
      <c r="A711" s="5" t="inlineStr">
        <is>
          <t>CCAJ-CB11/46/2023</t>
        </is>
      </c>
      <c r="B711" s="6" t="n">
        <v>44981.90517140046</v>
      </c>
      <c r="C711" s="5" t="inlineStr">
        <is>
          <t>3726 MARCELO ROCABADO ROJAS</t>
        </is>
      </c>
      <c r="D711" s="15" t="n">
        <v>45123338025</v>
      </c>
      <c r="E711" s="8" t="inlineStr">
        <is>
          <t>BISA-100070031</t>
        </is>
      </c>
      <c r="H711" s="9" t="n">
        <v>1439.48</v>
      </c>
      <c r="I711" s="5" t="inlineStr">
        <is>
          <t>DEPÓSITO BANCARIO</t>
        </is>
      </c>
      <c r="J711" s="5" t="inlineStr">
        <is>
          <t>2276 ESTEBAN MAMANI CATORCENO</t>
        </is>
      </c>
    </row>
    <row r="712">
      <c r="A712" s="5" t="inlineStr">
        <is>
          <t>CCAJ-CB11/46/2023</t>
        </is>
      </c>
      <c r="B712" s="6" t="n">
        <v>44981.90517140046</v>
      </c>
      <c r="C712" s="5" t="inlineStr">
        <is>
          <t>3726 MARCELO ROCABADO ROJAS</t>
        </is>
      </c>
      <c r="D712" s="15" t="n">
        <v>45133203798</v>
      </c>
      <c r="E712" s="8" t="inlineStr">
        <is>
          <t>BISA-100070031</t>
        </is>
      </c>
      <c r="H712" s="9" t="n">
        <v>150.64</v>
      </c>
      <c r="I712" s="5" t="inlineStr">
        <is>
          <t>DEPÓSITO BANCARIO</t>
        </is>
      </c>
      <c r="J712" s="5" t="inlineStr">
        <is>
          <t>2276 ESTEBAN MAMANI CATORCENO</t>
        </is>
      </c>
    </row>
    <row r="713">
      <c r="A713" s="5" t="inlineStr">
        <is>
          <t>CCAJ-CB11/46/2023</t>
        </is>
      </c>
      <c r="B713" s="6" t="n">
        <v>44981.90517140046</v>
      </c>
      <c r="C713" s="5" t="inlineStr">
        <is>
          <t>3726 MARCELO ROCABADO ROJAS</t>
        </is>
      </c>
      <c r="D713" s="15" t="n">
        <v>45133203799</v>
      </c>
      <c r="E713" s="8" t="inlineStr">
        <is>
          <t>BISA-100070031</t>
        </is>
      </c>
      <c r="H713" s="9" t="n">
        <v>156.46</v>
      </c>
      <c r="I713" s="5" t="inlineStr">
        <is>
          <t>DEPÓSITO BANCARIO</t>
        </is>
      </c>
      <c r="J713" s="5" t="inlineStr">
        <is>
          <t>2276 ESTEBAN MAMANI CATORCENO</t>
        </is>
      </c>
    </row>
    <row r="714">
      <c r="A714" s="5" t="inlineStr">
        <is>
          <t>CCAJ-CB11/46/2023</t>
        </is>
      </c>
      <c r="B714" s="6" t="n">
        <v>44981.90517140046</v>
      </c>
      <c r="C714" s="5" t="inlineStr">
        <is>
          <t>3726 MARCELO ROCABADO ROJAS</t>
        </is>
      </c>
      <c r="D714" s="15" t="n">
        <v>53112343512</v>
      </c>
      <c r="E714" s="8" t="inlineStr">
        <is>
          <t>BISA-100070031</t>
        </is>
      </c>
      <c r="H714" s="9" t="n">
        <v>265.53</v>
      </c>
      <c r="I714" s="5" t="inlineStr">
        <is>
          <t>DEPÓSITO BANCARIO</t>
        </is>
      </c>
      <c r="J714" s="5" t="inlineStr">
        <is>
          <t>2276 ESTEBAN MAMANI CATORCENO</t>
        </is>
      </c>
    </row>
    <row r="715">
      <c r="A715" s="5" t="inlineStr">
        <is>
          <t>CCAJ-CB11/46/2023</t>
        </is>
      </c>
      <c r="B715" s="6" t="n">
        <v>44981.90517140046</v>
      </c>
      <c r="C715" s="5" t="inlineStr">
        <is>
          <t>3726 MARCELO ROCABADO ROJAS</t>
        </is>
      </c>
      <c r="D715" s="15" t="n">
        <v>45173260803</v>
      </c>
      <c r="E715" s="8" t="inlineStr">
        <is>
          <t>BISA-100070031</t>
        </is>
      </c>
      <c r="H715" s="9" t="n">
        <v>385</v>
      </c>
      <c r="I715" s="5" t="inlineStr">
        <is>
          <t>DEPÓSITO BANCARIO</t>
        </is>
      </c>
      <c r="J715" s="5" t="inlineStr">
        <is>
          <t>2276 ESTEBAN MAMANI CATORCENO</t>
        </is>
      </c>
    </row>
    <row r="716">
      <c r="A716" s="5" t="inlineStr">
        <is>
          <t>CCAJ-CB11/46/2023</t>
        </is>
      </c>
      <c r="B716" s="6" t="n">
        <v>44981.90517140046</v>
      </c>
      <c r="C716" s="5" t="inlineStr">
        <is>
          <t>3726 MARCELO ROCABADO ROJAS</t>
        </is>
      </c>
      <c r="D716" s="15" t="n">
        <v>45123338326</v>
      </c>
      <c r="E716" s="8" t="inlineStr">
        <is>
          <t>BISA-100070031</t>
        </is>
      </c>
      <c r="H716" s="9" t="n">
        <v>176.53</v>
      </c>
      <c r="I716" s="5" t="inlineStr">
        <is>
          <t>DEPÓSITO BANCARIO</t>
        </is>
      </c>
      <c r="J716" s="5" t="inlineStr">
        <is>
          <t>2276 ESTEBAN MAMANI CATORCENO</t>
        </is>
      </c>
    </row>
    <row r="717">
      <c r="A717" s="5" t="inlineStr">
        <is>
          <t>CCAJ-CB11/46/2023</t>
        </is>
      </c>
      <c r="B717" s="6" t="n">
        <v>44981.90517140046</v>
      </c>
      <c r="C717" s="5" t="inlineStr">
        <is>
          <t>3726 MARCELO ROCABADO ROJAS</t>
        </is>
      </c>
      <c r="D717" s="15" t="n">
        <v>45143567307</v>
      </c>
      <c r="E717" s="8" t="inlineStr">
        <is>
          <t>BISA-100070031</t>
        </is>
      </c>
      <c r="H717" s="9" t="n">
        <v>2780.16</v>
      </c>
      <c r="I717" s="5" t="inlineStr">
        <is>
          <t>DEPÓSITO BANCARIO</t>
        </is>
      </c>
      <c r="J717" s="5" t="inlineStr">
        <is>
          <t>2276 ESTEBAN MAMANI CATORCENO</t>
        </is>
      </c>
    </row>
    <row r="718">
      <c r="A718" s="5" t="inlineStr">
        <is>
          <t>CCAJ-CB11/46/2023</t>
        </is>
      </c>
      <c r="B718" s="6" t="n">
        <v>44981.90517140046</v>
      </c>
      <c r="C718" s="5" t="inlineStr">
        <is>
          <t>3726 MARCELO ROCABADO ROJAS</t>
        </is>
      </c>
      <c r="D718" s="15" t="n">
        <v>53112344163</v>
      </c>
      <c r="E718" s="8" t="inlineStr">
        <is>
          <t>BISA-100070031</t>
        </is>
      </c>
      <c r="H718" s="9" t="n">
        <v>185.58</v>
      </c>
      <c r="I718" s="5" t="inlineStr">
        <is>
          <t>DEPÓSITO BANCARIO</t>
        </is>
      </c>
      <c r="J718" s="5" t="inlineStr">
        <is>
          <t>2276 ESTEBAN MAMANI CATORCENO</t>
        </is>
      </c>
    </row>
    <row r="719">
      <c r="A719" s="5" t="inlineStr">
        <is>
          <t>CCAJ-CB11/46/2023</t>
        </is>
      </c>
      <c r="B719" s="6" t="n">
        <v>44981.90517140046</v>
      </c>
      <c r="C719" s="5" t="inlineStr">
        <is>
          <t>3726 MARCELO ROCABADO ROJAS</t>
        </is>
      </c>
      <c r="D719" s="15" t="n">
        <v>45113355120</v>
      </c>
      <c r="E719" s="8" t="inlineStr">
        <is>
          <t>BISA-100070031</t>
        </is>
      </c>
      <c r="H719" s="9" t="n">
        <v>1813.08</v>
      </c>
      <c r="I719" s="5" t="inlineStr">
        <is>
          <t>DEPÓSITO BANCARIO</t>
        </is>
      </c>
      <c r="J719" s="5" t="inlineStr">
        <is>
          <t>2276 ESTEBAN MAMANI CATORCENO</t>
        </is>
      </c>
    </row>
    <row r="720">
      <c r="A720" s="5" t="inlineStr">
        <is>
          <t>CCAJ-CB11/46/2023</t>
        </is>
      </c>
      <c r="B720" s="6" t="n">
        <v>44981.90517140046</v>
      </c>
      <c r="C720" s="5" t="inlineStr">
        <is>
          <t>3726 MARCELO ROCABADO ROJAS</t>
        </is>
      </c>
      <c r="D720" s="15" t="n">
        <v>45143568401</v>
      </c>
      <c r="E720" s="8" t="inlineStr">
        <is>
          <t>BISA-100070031</t>
        </is>
      </c>
      <c r="H720" s="9" t="n">
        <v>866.15</v>
      </c>
      <c r="I720" s="5" t="inlineStr">
        <is>
          <t>DEPÓSITO BANCARIO</t>
        </is>
      </c>
      <c r="J720" s="5" t="inlineStr">
        <is>
          <t>2276 ESTEBAN MAMANI CATORCENO</t>
        </is>
      </c>
    </row>
    <row r="721">
      <c r="A721" s="5" t="inlineStr">
        <is>
          <t>CCAJ-CB11/46/2023</t>
        </is>
      </c>
      <c r="B721" s="6" t="n">
        <v>44981.90517140046</v>
      </c>
      <c r="C721" s="5" t="inlineStr">
        <is>
          <t>3726 MARCELO ROCABADO ROJAS</t>
        </is>
      </c>
      <c r="D721" s="15" t="n">
        <v>45163294561</v>
      </c>
      <c r="E721" s="8" t="inlineStr">
        <is>
          <t>BISA-100070031</t>
        </is>
      </c>
      <c r="H721" s="9" t="n">
        <v>174.1</v>
      </c>
      <c r="I721" s="5" t="inlineStr">
        <is>
          <t>DEPÓSITO BANCARIO</t>
        </is>
      </c>
      <c r="J721" s="5" t="inlineStr">
        <is>
          <t>2276 ESTEBAN MAMANI CATORCENO</t>
        </is>
      </c>
    </row>
    <row r="722">
      <c r="A722" s="5" t="inlineStr">
        <is>
          <t>CCAJ-CB11/46/2023</t>
        </is>
      </c>
      <c r="B722" s="6" t="n">
        <v>44981.90517140046</v>
      </c>
      <c r="C722" s="5" t="inlineStr">
        <is>
          <t>3726 MARCELO ROCABADO ROJAS</t>
        </is>
      </c>
      <c r="D722" s="15" t="n">
        <v>45123340230</v>
      </c>
      <c r="E722" s="8" t="inlineStr">
        <is>
          <t>BISA-100070031</t>
        </is>
      </c>
      <c r="H722" s="9" t="n">
        <v>140</v>
      </c>
      <c r="I722" s="5" t="inlineStr">
        <is>
          <t>DEPÓSITO BANCARIO</t>
        </is>
      </c>
      <c r="J722" s="5" t="inlineStr">
        <is>
          <t>2276 ESTEBAN MAMANI CATORCENO</t>
        </is>
      </c>
    </row>
    <row r="723">
      <c r="A723" s="5" t="inlineStr">
        <is>
          <t>CCAJ-CB11/46/2023</t>
        </is>
      </c>
      <c r="B723" s="6" t="n">
        <v>44981.90517140046</v>
      </c>
      <c r="C723" s="5" t="inlineStr">
        <is>
          <t>3726 MARCELO ROCABADO ROJAS</t>
        </is>
      </c>
      <c r="D723" s="15" t="n">
        <v>45143569083</v>
      </c>
      <c r="E723" s="8" t="inlineStr">
        <is>
          <t>BISA-100070031</t>
        </is>
      </c>
      <c r="H723" s="9" t="n">
        <v>884</v>
      </c>
      <c r="I723" s="5" t="inlineStr">
        <is>
          <t>DEPÓSITO BANCARIO</t>
        </is>
      </c>
      <c r="J723" s="5" t="inlineStr">
        <is>
          <t>2276 ESTEBAN MAMANI CATORCENO</t>
        </is>
      </c>
    </row>
    <row r="724">
      <c r="A724" s="5" t="inlineStr">
        <is>
          <t>CCAJ-CB11/46/2023</t>
        </is>
      </c>
      <c r="B724" s="6" t="n">
        <v>44981.90517140046</v>
      </c>
      <c r="C724" s="5" t="inlineStr">
        <is>
          <t>3726 MARCELO ROCABADO ROJAS</t>
        </is>
      </c>
      <c r="D724" s="15" t="n">
        <v>45153203263</v>
      </c>
      <c r="E724" s="8" t="inlineStr">
        <is>
          <t>BISA-100070031</t>
        </is>
      </c>
      <c r="H724" s="9" t="n">
        <v>335.15</v>
      </c>
      <c r="I724" s="5" t="inlineStr">
        <is>
          <t>DEPÓSITO BANCARIO</t>
        </is>
      </c>
      <c r="J724" s="5" t="inlineStr">
        <is>
          <t>2276 ESTEBAN MAMANI CATORCENO</t>
        </is>
      </c>
    </row>
    <row r="725">
      <c r="A725" s="5" t="inlineStr">
        <is>
          <t>CCAJ-CB11/46/2023</t>
        </is>
      </c>
      <c r="B725" s="6" t="n">
        <v>44981.90517140046</v>
      </c>
      <c r="C725" s="5" t="inlineStr">
        <is>
          <t>3726 MARCELO ROCABADO ROJAS</t>
        </is>
      </c>
      <c r="D725" s="15" t="n">
        <v>45113356194</v>
      </c>
      <c r="E725" s="8" t="inlineStr">
        <is>
          <t>BISA-100070031</t>
        </is>
      </c>
      <c r="H725" s="9" t="n">
        <v>85</v>
      </c>
      <c r="I725" s="5" t="inlineStr">
        <is>
          <t>DEPÓSITO BANCARIO</t>
        </is>
      </c>
      <c r="J725" s="5" t="inlineStr">
        <is>
          <t>2276 ESTEBAN MAMANI CATORCENO</t>
        </is>
      </c>
    </row>
    <row r="726">
      <c r="A726" s="5" t="inlineStr">
        <is>
          <t>CCAJ-CB11/46/2023</t>
        </is>
      </c>
      <c r="B726" s="6" t="n">
        <v>44981.90517140046</v>
      </c>
      <c r="C726" s="5" t="inlineStr">
        <is>
          <t>3726 MARCELO ROCABADO ROJAS</t>
        </is>
      </c>
      <c r="D726" s="7" t="n">
        <v>39571880</v>
      </c>
      <c r="E726" s="8" t="inlineStr">
        <is>
          <t>BANCO UNION-120271437</t>
        </is>
      </c>
      <c r="H726" s="9" t="n">
        <v>12411.54</v>
      </c>
      <c r="I726" s="5" t="inlineStr">
        <is>
          <t>DEPÓSITO BANCARIO</t>
        </is>
      </c>
      <c r="J726" s="5" t="inlineStr">
        <is>
          <t>2276 ESTEBAN MAMANI CATORCENO</t>
        </is>
      </c>
    </row>
    <row r="727">
      <c r="A727" s="5" t="inlineStr">
        <is>
          <t>CCAJ-CB11/46/2023</t>
        </is>
      </c>
      <c r="B727" s="6" t="n">
        <v>44981.90517140046</v>
      </c>
      <c r="C727" s="5" t="inlineStr">
        <is>
          <t>3726 MARCELO ROCABADO ROJAS</t>
        </is>
      </c>
      <c r="D727" s="7" t="n"/>
      <c r="E727" s="8" t="n"/>
      <c r="F727" s="9" t="n">
        <v>0.2</v>
      </c>
      <c r="I727" s="10" t="inlineStr">
        <is>
          <t>EFECTIVO</t>
        </is>
      </c>
      <c r="J727" s="5" t="inlineStr">
        <is>
          <t>2276 ESTEBAN MAMANI CATORCENO</t>
        </is>
      </c>
    </row>
    <row r="728">
      <c r="A728" s="5" t="inlineStr">
        <is>
          <t>CCAJ-CB11/46/202</t>
        </is>
      </c>
      <c r="B728" s="6" t="n">
        <v>44981.90517140046</v>
      </c>
      <c r="C728" s="5" t="inlineStr">
        <is>
          <t>3726 MARCELO ROCABADO ROJAS</t>
        </is>
      </c>
      <c r="D728" s="7" t="n"/>
      <c r="E728" s="8" t="n"/>
      <c r="F728" s="9" t="n">
        <v>10763.7</v>
      </c>
      <c r="I728" s="10" t="inlineStr">
        <is>
          <t>EFECTIVO</t>
        </is>
      </c>
      <c r="J728" s="5" t="inlineStr">
        <is>
          <t>2979 ROBERTO CARLOS QUINTEROS FLORES</t>
        </is>
      </c>
    </row>
    <row r="729">
      <c r="A729" s="5" t="inlineStr">
        <is>
          <t>CCAJ-CB11/46/2023</t>
        </is>
      </c>
      <c r="B729" s="6" t="n">
        <v>44981.90517140046</v>
      </c>
      <c r="C729" s="5" t="inlineStr">
        <is>
          <t>3726 MARCELO ROCABADO ROJAS</t>
        </is>
      </c>
      <c r="D729" s="7" t="n"/>
      <c r="E729" s="8" t="n"/>
      <c r="F729" s="9" t="n">
        <v>12433.6</v>
      </c>
      <c r="I729" s="10" t="inlineStr">
        <is>
          <t>EFECTIVO</t>
        </is>
      </c>
      <c r="J729" s="5" t="inlineStr">
        <is>
          <t>2281 ANGEL DONATO GONZALES CONDORI</t>
        </is>
      </c>
    </row>
    <row r="730">
      <c r="A730" s="5" t="inlineStr">
        <is>
          <t>CCAJ-CB11/46/2023</t>
        </is>
      </c>
      <c r="B730" s="6" t="n">
        <v>44981.90517140046</v>
      </c>
      <c r="C730" s="5" t="inlineStr">
        <is>
          <t>3726 MARCELO ROCABADO ROJAS</t>
        </is>
      </c>
      <c r="D730" s="7" t="n"/>
      <c r="E730" s="8" t="n"/>
      <c r="F730" s="9" t="n">
        <v>14497</v>
      </c>
      <c r="I730" s="10" t="inlineStr">
        <is>
          <t>EFECTIVO</t>
        </is>
      </c>
      <c r="J730" s="5" t="inlineStr">
        <is>
          <t>2286 JOSE MARCELO NOGALES SUAREZ</t>
        </is>
      </c>
    </row>
    <row r="731">
      <c r="A731" s="5" t="inlineStr">
        <is>
          <t>CCAJ-CB11/46/2023</t>
        </is>
      </c>
      <c r="B731" s="6" t="n">
        <v>44981.90517140046</v>
      </c>
      <c r="C731" s="5" t="inlineStr">
        <is>
          <t>3726 MARCELO ROCABADO ROJAS</t>
        </is>
      </c>
      <c r="D731" s="7" t="n"/>
      <c r="E731" s="8" t="n"/>
      <c r="F731" s="9" t="n">
        <v>35062.7</v>
      </c>
      <c r="I731" s="10" t="inlineStr">
        <is>
          <t>EFECTIVO</t>
        </is>
      </c>
      <c r="J731" s="8" t="inlineStr">
        <is>
          <t>2287 OLVER VACA ARCHONDO</t>
        </is>
      </c>
    </row>
    <row r="732">
      <c r="A732" s="5" t="inlineStr">
        <is>
          <t>CCAJ-CB11/46/2023</t>
        </is>
      </c>
      <c r="B732" s="6" t="n">
        <v>44981.90517140046</v>
      </c>
      <c r="C732" s="5" t="inlineStr">
        <is>
          <t>3726 MARCELO ROCABADO ROJAS</t>
        </is>
      </c>
      <c r="D732" s="7" t="n"/>
      <c r="E732" s="8" t="n"/>
      <c r="F732" s="9" t="n">
        <v>60835.3</v>
      </c>
      <c r="I732" s="10" t="inlineStr">
        <is>
          <t>EFECTIVO</t>
        </is>
      </c>
      <c r="J732" s="5" t="inlineStr">
        <is>
          <t>2378 EDDY DAREN JIMENEZ ROJAS</t>
        </is>
      </c>
    </row>
    <row r="733">
      <c r="A733" s="5" t="inlineStr">
        <is>
          <t>CCAJ-CB11/46/2023</t>
        </is>
      </c>
      <c r="B733" s="6" t="n">
        <v>44981.90517140046</v>
      </c>
      <c r="C733" s="5" t="inlineStr">
        <is>
          <t>3726 MARCELO ROCABADO ROJAS</t>
        </is>
      </c>
      <c r="D733" s="7" t="n"/>
      <c r="E733" s="8" t="n"/>
      <c r="F733" s="9" t="n">
        <v>7125.5</v>
      </c>
      <c r="I733" s="10" t="inlineStr">
        <is>
          <t>EFECTIVO</t>
        </is>
      </c>
      <c r="J733" s="8" t="inlineStr">
        <is>
          <t>2383 MAURO FELIPE CARICARI</t>
        </is>
      </c>
    </row>
    <row r="734">
      <c r="A734" s="5" t="inlineStr">
        <is>
          <t>CCAJ-CB11/46/2023</t>
        </is>
      </c>
      <c r="B734" s="6" t="n">
        <v>44981.90517140046</v>
      </c>
      <c r="C734" s="5" t="inlineStr">
        <is>
          <t>3726 MARCELO ROCABADO ROJAS</t>
        </is>
      </c>
      <c r="D734" s="7" t="n"/>
      <c r="E734" s="8" t="n"/>
      <c r="F734" s="9" t="n">
        <v>20163.9</v>
      </c>
      <c r="I734" s="10" t="inlineStr">
        <is>
          <t>EFECTIVO</t>
        </is>
      </c>
      <c r="J734" s="5" t="inlineStr">
        <is>
          <t>2537 JUAN CARLOS REVOLLO RODRIGUEZ</t>
        </is>
      </c>
    </row>
    <row r="735">
      <c r="A735" s="5" t="inlineStr">
        <is>
          <t>CCAJ-CB11/46/2023</t>
        </is>
      </c>
      <c r="B735" s="6" t="n">
        <v>44981.90517140046</v>
      </c>
      <c r="C735" s="5" t="inlineStr">
        <is>
          <t>3726 MARCELO ROCABADO ROJAS</t>
        </is>
      </c>
      <c r="D735" s="7" t="n"/>
      <c r="E735" s="8" t="n"/>
      <c r="F735" s="9" t="n">
        <v>18098.8</v>
      </c>
      <c r="I735" s="10" t="inlineStr">
        <is>
          <t>EFECTIVO</t>
        </is>
      </c>
      <c r="J735" s="5" t="inlineStr">
        <is>
          <t>2539 JUAN CARLOS ANGULO ROJAS</t>
        </is>
      </c>
    </row>
    <row r="736">
      <c r="A736" s="5" t="inlineStr">
        <is>
          <t>CCAJ-CB11/46/2023</t>
        </is>
      </c>
      <c r="B736" s="6" t="n">
        <v>44981.90517140046</v>
      </c>
      <c r="C736" s="5" t="inlineStr">
        <is>
          <t>3726 MARCELO ROCABADO ROJAS</t>
        </is>
      </c>
      <c r="D736" s="7" t="n"/>
      <c r="E736" s="8" t="n"/>
      <c r="F736" s="9" t="n">
        <v>18020.3</v>
      </c>
      <c r="I736" s="10" t="inlineStr">
        <is>
          <t>EFECTIVO</t>
        </is>
      </c>
      <c r="J736" s="5" t="inlineStr">
        <is>
          <t>2676 RUDDY AUGUSTO BASTO ZURITA</t>
        </is>
      </c>
    </row>
    <row r="737">
      <c r="A737" s="5" t="inlineStr">
        <is>
          <t>CCAJ-CB11/46/2023</t>
        </is>
      </c>
      <c r="B737" s="6" t="n">
        <v>44981.90517140046</v>
      </c>
      <c r="C737" s="5" t="inlineStr">
        <is>
          <t>3726 MARCELO ROCABADO ROJAS</t>
        </is>
      </c>
      <c r="D737" s="7" t="n"/>
      <c r="E737" s="8" t="n"/>
      <c r="F737" s="9" t="n">
        <v>11975.1</v>
      </c>
      <c r="I737" s="10" t="inlineStr">
        <is>
          <t>EFECTIVO</t>
        </is>
      </c>
      <c r="J737" s="8" t="inlineStr">
        <is>
          <t>2941 EFRAIN MAMANI CAMIÑO</t>
        </is>
      </c>
    </row>
    <row r="738">
      <c r="A738" s="5" t="inlineStr">
        <is>
          <t>CCAJ-CB11/46/2023</t>
        </is>
      </c>
      <c r="B738" s="6" t="n">
        <v>44981.90517140046</v>
      </c>
      <c r="C738" s="5" t="inlineStr">
        <is>
          <t>3726 MARCELO ROCABADO ROJAS</t>
        </is>
      </c>
      <c r="D738" s="7" t="n"/>
      <c r="E738" s="8" t="n"/>
      <c r="F738" s="9" t="n">
        <v>11024.7</v>
      </c>
      <c r="I738" s="10" t="inlineStr">
        <is>
          <t>EFECTIVO</t>
        </is>
      </c>
      <c r="J738" s="8" t="inlineStr">
        <is>
          <t>4269 JULY GONZALES - T01</t>
        </is>
      </c>
    </row>
    <row r="739">
      <c r="A739" s="5" t="inlineStr">
        <is>
          <t>CCAJ-CB11/46/2023</t>
        </is>
      </c>
      <c r="B739" s="6" t="n">
        <v>44981.90517140046</v>
      </c>
      <c r="C739" s="5" t="inlineStr">
        <is>
          <t>3726 MARCELO ROCABADO ROJAS</t>
        </is>
      </c>
      <c r="D739" s="7" t="n"/>
      <c r="E739" s="8" t="n"/>
      <c r="F739" s="9" t="n">
        <v>12121.5</v>
      </c>
      <c r="I739" s="10" t="inlineStr">
        <is>
          <t>EFECTIVO</t>
        </is>
      </c>
      <c r="J739" s="8" t="inlineStr">
        <is>
          <t>4269 JULY GONZALES - T02</t>
        </is>
      </c>
    </row>
    <row r="740">
      <c r="A740" s="5" t="inlineStr">
        <is>
          <t>CCAJ-CB11/46/2023</t>
        </is>
      </c>
      <c r="B740" s="6" t="n">
        <v>44981.90517140046</v>
      </c>
      <c r="C740" s="5" t="inlineStr">
        <is>
          <t>3726 MARCELO ROCABADO ROJAS</t>
        </is>
      </c>
      <c r="D740" s="7" t="n"/>
      <c r="E740" s="8" t="n"/>
      <c r="F740" s="9" t="n">
        <v>2540.8</v>
      </c>
      <c r="I740" s="10" t="inlineStr">
        <is>
          <t>EFECTIVO</t>
        </is>
      </c>
      <c r="J740" s="8" t="inlineStr">
        <is>
          <t>4269 JULY GONZALES - T04</t>
        </is>
      </c>
    </row>
    <row r="741">
      <c r="A741" s="5" t="inlineStr">
        <is>
          <t>CCAJ-CB11/46/2023</t>
        </is>
      </c>
      <c r="B741" s="6" t="n">
        <v>44981.90517140046</v>
      </c>
      <c r="C741" s="5" t="inlineStr">
        <is>
          <t>3726 MARCELO ROCABADO ROJAS</t>
        </is>
      </c>
      <c r="D741" s="7" t="n"/>
      <c r="E741" s="8" t="n"/>
      <c r="F741" s="9" t="n">
        <v>54588.4</v>
      </c>
      <c r="I741" s="10" t="inlineStr">
        <is>
          <t>EFECTIVO</t>
        </is>
      </c>
      <c r="J741" s="8" t="inlineStr">
        <is>
          <t>4269 JULY GONZALES - T05</t>
        </is>
      </c>
    </row>
    <row r="742">
      <c r="A742" s="5" t="inlineStr">
        <is>
          <t>CCAJ-CB11/46/2023</t>
        </is>
      </c>
      <c r="B742" s="6" t="n">
        <v>44981.90517140046</v>
      </c>
      <c r="C742" s="5" t="inlineStr">
        <is>
          <t>3726 MARCELO ROCABADO ROJAS</t>
        </is>
      </c>
      <c r="D742" s="7" t="n"/>
      <c r="E742" s="8" t="n"/>
      <c r="F742" s="9" t="n">
        <v>8710.6</v>
      </c>
      <c r="I742" s="10" t="inlineStr">
        <is>
          <t>EFECTIVO</t>
        </is>
      </c>
      <c r="J742" s="8" t="inlineStr">
        <is>
          <t>4269 JULY GONZALES - T07</t>
        </is>
      </c>
    </row>
    <row r="743">
      <c r="A743" s="5" t="inlineStr">
        <is>
          <t>CCAJ-CB11/46/2023</t>
        </is>
      </c>
      <c r="B743" s="6" t="n">
        <v>44981.90517140046</v>
      </c>
      <c r="C743" s="5" t="inlineStr">
        <is>
          <t>3726 MARCELO ROCABADO ROJAS</t>
        </is>
      </c>
      <c r="D743" s="7" t="n"/>
      <c r="E743" s="8" t="n"/>
      <c r="F743" s="9" t="n">
        <v>116966.6</v>
      </c>
      <c r="I743" s="10" t="inlineStr">
        <is>
          <t>EFECTIVO</t>
        </is>
      </c>
      <c r="J743" s="8" t="inlineStr">
        <is>
          <t>4861 BRIAN ABAD FLORES CRUZ</t>
        </is>
      </c>
    </row>
    <row r="744">
      <c r="A744" s="5" t="inlineStr">
        <is>
          <t>CCAJ-CB11/46/2023</t>
        </is>
      </c>
      <c r="B744" s="6" t="n">
        <v>44981.90517140046</v>
      </c>
      <c r="C744" s="5" t="inlineStr">
        <is>
          <t>3726 MARCELO ROCABADO ROJAS</t>
        </is>
      </c>
      <c r="D744" s="7" t="n"/>
      <c r="E744" s="8" t="n"/>
      <c r="F744" s="9" t="n">
        <v>7544.8</v>
      </c>
      <c r="I744" s="10" t="inlineStr">
        <is>
          <t>EFECTIVO</t>
        </is>
      </c>
      <c r="J744" s="5" t="inlineStr">
        <is>
          <t>4771 CHRISTIAN LEDEZMA - T08</t>
        </is>
      </c>
    </row>
    <row r="745">
      <c r="A745" s="5" t="inlineStr">
        <is>
          <t>CCAJ-CB11/46/2023</t>
        </is>
      </c>
      <c r="B745" s="6" t="n">
        <v>44981.90517140046</v>
      </c>
      <c r="C745" s="5" t="inlineStr">
        <is>
          <t>3726 MARCELO ROCABADO ROJAS</t>
        </is>
      </c>
      <c r="D745" s="7" t="n"/>
      <c r="E745" s="8" t="n"/>
      <c r="F745" s="9" t="n">
        <v>8680.799999999999</v>
      </c>
      <c r="I745" s="10" t="inlineStr">
        <is>
          <t>EFECTIVO</t>
        </is>
      </c>
      <c r="J745" s="5" t="inlineStr">
        <is>
          <t>4771 CHRISTIAN LEDEZMA - T10</t>
        </is>
      </c>
    </row>
    <row r="746">
      <c r="A746" s="11" t="inlineStr">
        <is>
          <t>SAP</t>
        </is>
      </c>
      <c r="B746" s="3" t="n"/>
      <c r="C746" s="3" t="n"/>
      <c r="D746" s="7" t="n"/>
      <c r="E746" s="8" t="n"/>
      <c r="F746" s="31">
        <f>SUM(F702:G745)</f>
        <v/>
      </c>
      <c r="H746" s="9" t="n"/>
      <c r="I746" s="10" t="n"/>
      <c r="J746" s="8" t="n"/>
    </row>
    <row r="747" ht="15.75" customHeight="1">
      <c r="A747" s="13" t="inlineStr">
        <is>
          <t>FECHA</t>
        </is>
      </c>
      <c r="B747" s="13" t="inlineStr">
        <is>
          <t>CIERRE DE CAJA</t>
        </is>
      </c>
      <c r="C747" s="13" t="inlineStr">
        <is>
          <t>IMPORTE</t>
        </is>
      </c>
      <c r="D747" s="49" t="inlineStr">
        <is>
          <t>112826182</t>
        </is>
      </c>
      <c r="E747" s="14" t="inlineStr">
        <is>
          <t>112826183</t>
        </is>
      </c>
      <c r="H747" s="9" t="n"/>
      <c r="I747" s="10" t="n"/>
      <c r="J747" s="8" t="n"/>
    </row>
    <row r="748">
      <c r="A748" s="5" t="n"/>
      <c r="B748" s="6" t="n"/>
      <c r="C748" s="5" t="n"/>
      <c r="D748" s="29" t="inlineStr">
        <is>
          <t>BOOT</t>
        </is>
      </c>
      <c r="H748" s="9" t="n"/>
      <c r="I748" s="10" t="n"/>
      <c r="J748" s="8" t="n"/>
    </row>
    <row r="749">
      <c r="A749" s="5" t="n"/>
      <c r="B749" s="6" t="n"/>
      <c r="C749" s="5" t="n"/>
      <c r="D749" s="7" t="n"/>
      <c r="E749" s="8" t="n"/>
      <c r="H749" s="9" t="n"/>
      <c r="I749" s="10" t="n"/>
      <c r="J749" s="8" t="n"/>
    </row>
    <row r="750">
      <c r="A750" s="1" t="inlineStr">
        <is>
          <t>Cierre Caja</t>
        </is>
      </c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</row>
    <row r="751">
      <c r="A751" s="3" t="inlineStr">
        <is>
          <t>Del 25/02/2023</t>
        </is>
      </c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</row>
    <row r="752">
      <c r="A752" s="74" t="inlineStr">
        <is>
          <t>Cierre Caja</t>
        </is>
      </c>
      <c r="B752" s="74" t="inlineStr">
        <is>
          <t>Fecha</t>
        </is>
      </c>
      <c r="C752" s="74" t="inlineStr">
        <is>
          <t>Cajero</t>
        </is>
      </c>
      <c r="D752" s="74" t="inlineStr">
        <is>
          <t>Nro Voucher</t>
        </is>
      </c>
      <c r="E752" s="74" t="inlineStr">
        <is>
          <t>Nro Cuenta</t>
        </is>
      </c>
      <c r="F752" s="74" t="inlineStr">
        <is>
          <t>Tipo Ingreso</t>
        </is>
      </c>
      <c r="G752" s="75" t="n"/>
      <c r="H752" s="76" t="n"/>
      <c r="I752" s="74" t="inlineStr">
        <is>
          <t>TIPO DE INGRESO</t>
        </is>
      </c>
      <c r="J752" s="74" t="inlineStr">
        <is>
          <t>Cobrador</t>
        </is>
      </c>
    </row>
    <row r="753">
      <c r="A753" s="77" t="n"/>
      <c r="B753" s="77" t="n"/>
      <c r="C753" s="77" t="n"/>
      <c r="D753" s="77" t="n"/>
      <c r="E753" s="77" t="n"/>
      <c r="F753" s="4" t="inlineStr">
        <is>
          <t>EFECTIVO</t>
        </is>
      </c>
      <c r="G753" s="4" t="inlineStr">
        <is>
          <t>CHEQUE</t>
        </is>
      </c>
      <c r="H753" s="4" t="inlineStr">
        <is>
          <t>TRANSFERENCIA</t>
        </is>
      </c>
      <c r="I753" s="77" t="n"/>
      <c r="J753" s="77" t="n"/>
    </row>
    <row r="754">
      <c r="A754" s="5" t="inlineStr">
        <is>
          <t>CCAJ-CB11/47/2023</t>
        </is>
      </c>
      <c r="B754" s="6" t="n">
        <v>44982.57536755787</v>
      </c>
      <c r="C754" s="5" t="inlineStr">
        <is>
          <t>3726 MARCELO ROCABADO ROJAS</t>
        </is>
      </c>
      <c r="D754" s="15" t="n">
        <v>45133206572</v>
      </c>
      <c r="E754" s="8" t="inlineStr">
        <is>
          <t>BISA-100070031</t>
        </is>
      </c>
      <c r="H754" s="9" t="n">
        <v>27516.1</v>
      </c>
      <c r="I754" s="5" t="inlineStr">
        <is>
          <t>DEPÓSITO BANCARIO</t>
        </is>
      </c>
      <c r="J754" s="5" t="inlineStr">
        <is>
          <t>2378 EDDY DAREN JIMENEZ ROJAS</t>
        </is>
      </c>
    </row>
    <row r="755">
      <c r="A755" s="5" t="inlineStr">
        <is>
          <t>CCAJ-CB11/47/2023</t>
        </is>
      </c>
      <c r="B755" s="6" t="n">
        <v>44982.57536755787</v>
      </c>
      <c r="C755" s="5" t="inlineStr">
        <is>
          <t>3726 MARCELO ROCABADO ROJAS</t>
        </is>
      </c>
      <c r="D755" s="15" t="n">
        <v>45163295408</v>
      </c>
      <c r="E755" s="8" t="inlineStr">
        <is>
          <t>BISA-100070031</t>
        </is>
      </c>
      <c r="H755" s="9" t="n">
        <v>487.89</v>
      </c>
      <c r="I755" s="5" t="inlineStr">
        <is>
          <t>DEPÓSITO BANCARIO</t>
        </is>
      </c>
      <c r="J755" s="5" t="inlineStr">
        <is>
          <t>2276 ESTEBAN MAMANI CATORCENO</t>
        </is>
      </c>
    </row>
    <row r="756">
      <c r="A756" s="5" t="inlineStr">
        <is>
          <t>CCAJ-CB11/47/2023</t>
        </is>
      </c>
      <c r="B756" s="6" t="n">
        <v>44982.57536755787</v>
      </c>
      <c r="C756" s="5" t="inlineStr">
        <is>
          <t>3726 MARCELO ROCABADO ROJAS</t>
        </is>
      </c>
      <c r="D756" s="15" t="n">
        <v>45143570096</v>
      </c>
      <c r="E756" s="8" t="inlineStr">
        <is>
          <t>BISA-100070031</t>
        </is>
      </c>
      <c r="H756" s="9" t="n">
        <v>8886.85</v>
      </c>
      <c r="I756" s="5" t="inlineStr">
        <is>
          <t>DEPÓSITO BANCARIO</t>
        </is>
      </c>
      <c r="J756" s="5" t="inlineStr">
        <is>
          <t>2276 ESTEBAN MAMANI CATORCENO</t>
        </is>
      </c>
    </row>
    <row r="757">
      <c r="A757" s="5" t="inlineStr">
        <is>
          <t>CCAJ-CB11/47/2023</t>
        </is>
      </c>
      <c r="B757" s="6" t="n">
        <v>44982.57536755787</v>
      </c>
      <c r="C757" s="5" t="inlineStr">
        <is>
          <t>3726 MARCELO ROCABADO ROJAS</t>
        </is>
      </c>
      <c r="D757" s="15" t="n">
        <v>45163295221</v>
      </c>
      <c r="E757" s="8" t="inlineStr">
        <is>
          <t>BISA-100070031</t>
        </is>
      </c>
      <c r="H757" s="9" t="n">
        <v>291.94</v>
      </c>
      <c r="I757" s="5" t="inlineStr">
        <is>
          <t>DEPÓSITO BANCARIO</t>
        </is>
      </c>
      <c r="J757" s="5" t="inlineStr">
        <is>
          <t>2276 ESTEBAN MAMANI CATORCENO</t>
        </is>
      </c>
    </row>
    <row r="758">
      <c r="A758" s="5" t="inlineStr">
        <is>
          <t>CCAJ-CB11/47/2023</t>
        </is>
      </c>
      <c r="B758" s="6" t="n">
        <v>44982.57536755787</v>
      </c>
      <c r="C758" s="5" t="inlineStr">
        <is>
          <t>3726 MARCELO ROCABADO ROJAS</t>
        </is>
      </c>
      <c r="D758" s="15" t="n">
        <v>45123341708</v>
      </c>
      <c r="E758" s="8" t="inlineStr">
        <is>
          <t>BISA-100070031</t>
        </is>
      </c>
      <c r="H758" s="9" t="n">
        <v>166.65</v>
      </c>
      <c r="I758" s="5" t="inlineStr">
        <is>
          <t>DEPÓSITO BANCARIO</t>
        </is>
      </c>
      <c r="J758" s="5" t="inlineStr">
        <is>
          <t>2276 ESTEBAN MAMANI CATORCENO</t>
        </is>
      </c>
    </row>
    <row r="759">
      <c r="A759" s="5" t="inlineStr">
        <is>
          <t>CCAJ-CB11/47/2023</t>
        </is>
      </c>
      <c r="B759" s="6" t="n">
        <v>44982.57536755787</v>
      </c>
      <c r="C759" s="5" t="inlineStr">
        <is>
          <t>3726 MARCELO ROCABADO ROJAS</t>
        </is>
      </c>
      <c r="D759" s="7" t="n">
        <v>95735</v>
      </c>
      <c r="E759" s="8" t="inlineStr">
        <is>
          <t>BISA-100070031</t>
        </is>
      </c>
      <c r="H759" s="9" t="n">
        <v>30618.48</v>
      </c>
      <c r="I759" s="5" t="inlineStr">
        <is>
          <t>DEPÓSITO BANCARIO</t>
        </is>
      </c>
      <c r="J759" s="8" t="inlineStr">
        <is>
          <t>4861 BRIAN ABAD FLORES CRUZ</t>
        </is>
      </c>
    </row>
    <row r="760">
      <c r="A760" s="5" t="inlineStr">
        <is>
          <t>CCAJ-CB11/47/2023</t>
        </is>
      </c>
      <c r="B760" s="6" t="n">
        <v>44982.57536755787</v>
      </c>
      <c r="C760" s="5" t="inlineStr">
        <is>
          <t>3726 MARCELO ROCABADO ROJAS</t>
        </is>
      </c>
      <c r="D760" s="7" t="n">
        <v>60457</v>
      </c>
      <c r="E760" s="8" t="inlineStr">
        <is>
          <t>BISA-100070031</t>
        </is>
      </c>
      <c r="H760" s="9" t="n">
        <v>47434.19</v>
      </c>
      <c r="I760" s="5" t="inlineStr">
        <is>
          <t>DEPÓSITO BANCARIO</t>
        </is>
      </c>
      <c r="J760" s="5" t="inlineStr">
        <is>
          <t>2378 EDDY DAREN JIMENEZ ROJAS</t>
        </is>
      </c>
    </row>
    <row r="761">
      <c r="A761" s="5" t="inlineStr">
        <is>
          <t>CCAJ-CB11/47/2023</t>
        </is>
      </c>
      <c r="B761" s="6" t="n">
        <v>44982.57536755787</v>
      </c>
      <c r="C761" s="5" t="inlineStr">
        <is>
          <t>3726 MARCELO ROCABADO ROJAS</t>
        </is>
      </c>
      <c r="D761" s="7" t="n">
        <v>1794</v>
      </c>
      <c r="E761" s="5" t="inlineStr">
        <is>
          <t>MERCANTIL SANTA CRUZ-4010640108</t>
        </is>
      </c>
      <c r="H761" s="9" t="n">
        <v>3480</v>
      </c>
      <c r="I761" s="5" t="inlineStr">
        <is>
          <t>DEPÓSITO BANCARIO</t>
        </is>
      </c>
      <c r="J761" s="5" t="inlineStr">
        <is>
          <t>2378 EDDY DAREN JIMENEZ ROJAS</t>
        </is>
      </c>
    </row>
    <row r="762">
      <c r="A762" s="5" t="inlineStr">
        <is>
          <t>CCAJ-CB11/47/2023</t>
        </is>
      </c>
      <c r="B762" s="6" t="n">
        <v>44982.57536755787</v>
      </c>
      <c r="C762" s="5" t="inlineStr">
        <is>
          <t>3726 MARCELO ROCABADO ROJAS</t>
        </is>
      </c>
      <c r="D762" s="7" t="n">
        <v>334089</v>
      </c>
      <c r="E762" s="8" t="inlineStr">
        <is>
          <t>BISA-100070031</t>
        </is>
      </c>
      <c r="H762" s="9" t="n">
        <v>19864.06</v>
      </c>
      <c r="I762" s="5" t="inlineStr">
        <is>
          <t>DEPÓSITO BANCARIO</t>
        </is>
      </c>
      <c r="J762" s="8" t="inlineStr">
        <is>
          <t>4269 JULY GONZALES - T06</t>
        </is>
      </c>
    </row>
    <row r="763">
      <c r="A763" s="11" t="inlineStr">
        <is>
          <t>SAP</t>
        </is>
      </c>
      <c r="B763" s="3" t="n"/>
      <c r="C763" s="3" t="n"/>
      <c r="D763" s="7" t="n"/>
      <c r="E763" s="8" t="n"/>
      <c r="H763" s="9" t="n"/>
      <c r="I763" s="10" t="n"/>
      <c r="J763" s="8" t="n"/>
    </row>
    <row r="764">
      <c r="A764" s="13" t="inlineStr">
        <is>
          <t>FECHA</t>
        </is>
      </c>
      <c r="B764" s="13" t="inlineStr">
        <is>
          <t>CIERRE DE CAJA</t>
        </is>
      </c>
      <c r="C764" s="13" t="inlineStr">
        <is>
          <t>IMPORTE</t>
        </is>
      </c>
      <c r="D764" s="7" t="n"/>
      <c r="E764" s="8" t="n"/>
      <c r="H764" s="9" t="n"/>
      <c r="I764" s="10" t="n"/>
      <c r="J764" s="8" t="n"/>
    </row>
    <row r="765">
      <c r="A765" s="34" t="inlineStr">
        <is>
          <t>TODOS FUERON DEPOSITOS</t>
        </is>
      </c>
      <c r="B765" s="35" t="n"/>
      <c r="C765" s="5" t="n"/>
      <c r="D765" s="7" t="n"/>
      <c r="E765" s="8" t="n"/>
      <c r="H765" s="9" t="n"/>
      <c r="I765" s="10" t="n"/>
      <c r="J765" s="8" t="n"/>
    </row>
    <row r="766"/>
    <row r="767">
      <c r="A767" s="1" t="inlineStr">
        <is>
          <t>Cierre Caja</t>
        </is>
      </c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</row>
    <row r="768">
      <c r="A768" s="3" t="inlineStr">
        <is>
          <t>Del 27/02/2023</t>
        </is>
      </c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</row>
    <row r="769">
      <c r="A769" s="74" t="inlineStr">
        <is>
          <t>Cierre Caja</t>
        </is>
      </c>
      <c r="B769" s="74" t="inlineStr">
        <is>
          <t>Fecha</t>
        </is>
      </c>
      <c r="C769" s="74" t="inlineStr">
        <is>
          <t>Cajero</t>
        </is>
      </c>
      <c r="D769" s="74" t="inlineStr">
        <is>
          <t>Nro Voucher</t>
        </is>
      </c>
      <c r="E769" s="74" t="inlineStr">
        <is>
          <t>Nro Cuenta</t>
        </is>
      </c>
      <c r="F769" s="74" t="inlineStr">
        <is>
          <t>Tipo Ingreso</t>
        </is>
      </c>
      <c r="G769" s="75" t="n"/>
      <c r="H769" s="76" t="n"/>
      <c r="I769" s="74" t="inlineStr">
        <is>
          <t>TIPO DE INGRESO</t>
        </is>
      </c>
      <c r="J769" s="74" t="inlineStr">
        <is>
          <t>Cobrador</t>
        </is>
      </c>
    </row>
    <row r="770">
      <c r="A770" s="77" t="n"/>
      <c r="B770" s="77" t="n"/>
      <c r="C770" s="77" t="n"/>
      <c r="D770" s="77" t="n"/>
      <c r="E770" s="77" t="n"/>
      <c r="F770" s="4" t="inlineStr">
        <is>
          <t>EFECTIVO</t>
        </is>
      </c>
      <c r="G770" s="4" t="inlineStr">
        <is>
          <t>CHEQUE</t>
        </is>
      </c>
      <c r="H770" s="4" t="inlineStr">
        <is>
          <t>TRANSFERENCIA</t>
        </is>
      </c>
      <c r="I770" s="77" t="n"/>
      <c r="J770" s="77" t="n"/>
    </row>
    <row r="771">
      <c r="A771" s="5" t="inlineStr">
        <is>
          <t>CCAJ-CB11/48/2023</t>
        </is>
      </c>
      <c r="B771" s="6" t="n">
        <v>44984.83064069445</v>
      </c>
      <c r="C771" s="5" t="inlineStr">
        <is>
          <t>3726 MARCELO ROCABADO ROJAS</t>
        </is>
      </c>
      <c r="D771" s="7" t="n"/>
      <c r="E771" s="8" t="n"/>
      <c r="G771" s="9" t="n">
        <v>585</v>
      </c>
      <c r="I771" s="10" t="inlineStr">
        <is>
          <t>CHEQUE</t>
        </is>
      </c>
      <c r="J771" s="8" t="inlineStr">
        <is>
          <t>4861 BRIAN ABAD FLORES CRUZ</t>
        </is>
      </c>
    </row>
    <row r="772">
      <c r="A772" s="5" t="inlineStr">
        <is>
          <t>CCAJ-CB11/48/2023</t>
        </is>
      </c>
      <c r="B772" s="6" t="n">
        <v>44984.83064069445</v>
      </c>
      <c r="C772" s="5" t="inlineStr">
        <is>
          <t>3726 MARCELO ROCABADO ROJAS</t>
        </is>
      </c>
      <c r="D772" s="7" t="n">
        <v>451133573461</v>
      </c>
      <c r="E772" s="8" t="inlineStr">
        <is>
          <t>BISA-100070031</t>
        </is>
      </c>
      <c r="H772" s="9" t="n">
        <v>16217.09</v>
      </c>
      <c r="I772" s="5" t="inlineStr">
        <is>
          <t>DEPÓSITO BANCARIO</t>
        </is>
      </c>
      <c r="J772" s="5" t="inlineStr">
        <is>
          <t>2276 ESTEBAN MAMANI CATORCENO</t>
        </is>
      </c>
    </row>
    <row r="773">
      <c r="A773" s="5" t="inlineStr">
        <is>
          <t>CCAJ-CB11/48/2023</t>
        </is>
      </c>
      <c r="B773" s="6" t="n">
        <v>44984.83064069445</v>
      </c>
      <c r="C773" s="5" t="inlineStr">
        <is>
          <t>3726 MARCELO ROCABADO ROJAS</t>
        </is>
      </c>
      <c r="D773" s="15" t="n">
        <v>52716865293</v>
      </c>
      <c r="E773" s="8" t="inlineStr">
        <is>
          <t>BISA-100070049</t>
        </is>
      </c>
      <c r="H773" s="9" t="n">
        <v>1216.67</v>
      </c>
      <c r="I773" s="5" t="inlineStr">
        <is>
          <t>DEPÓSITO BANCARIO</t>
        </is>
      </c>
      <c r="J773" s="5" t="inlineStr">
        <is>
          <t>2378 EDDY DAREN JIMENEZ ROJAS</t>
        </is>
      </c>
    </row>
    <row r="774">
      <c r="A774" s="5" t="inlineStr">
        <is>
          <t>CCAJ-CB11/48/2023</t>
        </is>
      </c>
      <c r="B774" s="6" t="n">
        <v>44984.83064069445</v>
      </c>
      <c r="C774" s="5" t="inlineStr">
        <is>
          <t>3726 MARCELO ROCABADO ROJAS</t>
        </is>
      </c>
      <c r="D774" s="15" t="n">
        <v>451532204696</v>
      </c>
      <c r="E774" s="8" t="inlineStr">
        <is>
          <t>BISA-100070031</t>
        </is>
      </c>
      <c r="H774" s="9" t="n">
        <v>931.02</v>
      </c>
      <c r="I774" s="5" t="inlineStr">
        <is>
          <t>DEPÓSITO BANCARIO</t>
        </is>
      </c>
      <c r="J774" s="5" t="inlineStr">
        <is>
          <t>2276 ESTEBAN MAMANI CATORCENO</t>
        </is>
      </c>
    </row>
    <row r="775">
      <c r="A775" s="5" t="inlineStr">
        <is>
          <t>CCAJ-CB11/48/2023</t>
        </is>
      </c>
      <c r="B775" s="6" t="n">
        <v>44984.83064069445</v>
      </c>
      <c r="C775" s="5" t="inlineStr">
        <is>
          <t>3726 MARCELO ROCABADO ROJAS</t>
        </is>
      </c>
      <c r="D775" s="15" t="n">
        <v>53612303634</v>
      </c>
      <c r="E775" s="8" t="inlineStr">
        <is>
          <t>BISA-100070031</t>
        </is>
      </c>
      <c r="H775" s="9" t="n">
        <v>163.68</v>
      </c>
      <c r="I775" s="5" t="inlineStr">
        <is>
          <t>DEPÓSITO BANCARIO</t>
        </is>
      </c>
      <c r="J775" s="5" t="inlineStr">
        <is>
          <t>2276 ESTEBAN MAMANI CATORCENO</t>
        </is>
      </c>
    </row>
    <row r="776">
      <c r="A776" s="5" t="inlineStr">
        <is>
          <t>CCAJ-CB11/48/2023</t>
        </is>
      </c>
      <c r="B776" s="6" t="n">
        <v>44984.83064069445</v>
      </c>
      <c r="C776" s="5" t="inlineStr">
        <is>
          <t>3726 MARCELO ROCABADO ROJAS</t>
        </is>
      </c>
      <c r="D776" s="15" t="n">
        <v>536123036341</v>
      </c>
      <c r="E776" s="8" t="inlineStr">
        <is>
          <t>BISA-100070031</t>
        </is>
      </c>
      <c r="H776" s="9" t="n">
        <v>411.7</v>
      </c>
      <c r="I776" s="5" t="inlineStr">
        <is>
          <t>DEPÓSITO BANCARIO</t>
        </is>
      </c>
      <c r="J776" s="5" t="inlineStr">
        <is>
          <t>2276 ESTEBAN MAMANI CATORCENO</t>
        </is>
      </c>
    </row>
    <row r="777">
      <c r="A777" s="5" t="inlineStr">
        <is>
          <t>CCAJ-CB11/48/2023</t>
        </is>
      </c>
      <c r="B777" s="6" t="n">
        <v>44984.83064069445</v>
      </c>
      <c r="C777" s="5" t="inlineStr">
        <is>
          <t>3726 MARCELO ROCABADO ROJAS</t>
        </is>
      </c>
      <c r="D777" s="15" t="n">
        <v>45123342231</v>
      </c>
      <c r="E777" s="8" t="inlineStr">
        <is>
          <t>BISA-100070031</t>
        </is>
      </c>
      <c r="H777" s="9" t="n">
        <v>53.2</v>
      </c>
      <c r="I777" s="5" t="inlineStr">
        <is>
          <t>DEPÓSITO BANCARIO</t>
        </is>
      </c>
      <c r="J777" s="5" t="inlineStr">
        <is>
          <t>2276 ESTEBAN MAMANI CATORCENO</t>
        </is>
      </c>
    </row>
    <row r="778">
      <c r="A778" s="5" t="inlineStr">
        <is>
          <t>CCAJ-CB11/48/2023</t>
        </is>
      </c>
      <c r="B778" s="6" t="n">
        <v>44984.83064069445</v>
      </c>
      <c r="C778" s="5" t="inlineStr">
        <is>
          <t>3726 MARCELO ROCABADO ROJAS</t>
        </is>
      </c>
      <c r="D778" s="15" t="n">
        <v>451732643511</v>
      </c>
      <c r="E778" s="8" t="inlineStr">
        <is>
          <t>BISA-100070031</t>
        </is>
      </c>
      <c r="H778" s="9" t="n">
        <v>9081.23</v>
      </c>
      <c r="I778" s="5" t="inlineStr">
        <is>
          <t>DEPÓSITO BANCARIO</t>
        </is>
      </c>
      <c r="J778" s="5" t="inlineStr">
        <is>
          <t>2276 ESTEBAN MAMANI CATORCENO</t>
        </is>
      </c>
    </row>
    <row r="779">
      <c r="A779" s="5" t="inlineStr">
        <is>
          <t>CCAJ-CB11/48/2023</t>
        </is>
      </c>
      <c r="B779" s="6" t="n">
        <v>44984.83064069445</v>
      </c>
      <c r="C779" s="5" t="inlineStr">
        <is>
          <t>3726 MARCELO ROCABADO ROJAS</t>
        </is>
      </c>
      <c r="D779" s="15" t="n">
        <v>451732643512</v>
      </c>
      <c r="E779" s="8" t="inlineStr">
        <is>
          <t>BISA-100070031</t>
        </is>
      </c>
      <c r="H779" s="9" t="n">
        <v>2033.03</v>
      </c>
      <c r="I779" s="5" t="inlineStr">
        <is>
          <t>DEPÓSITO BANCARIO</t>
        </is>
      </c>
      <c r="J779" s="5" t="inlineStr">
        <is>
          <t>2276 ESTEBAN MAMANI CATORCENO</t>
        </is>
      </c>
    </row>
    <row r="780">
      <c r="A780" s="5" t="inlineStr">
        <is>
          <t>CCAJ-CB11/48/2023</t>
        </is>
      </c>
      <c r="B780" s="6" t="n">
        <v>44984.83064069445</v>
      </c>
      <c r="C780" s="5" t="inlineStr">
        <is>
          <t>3726 MARCELO ROCABADO ROJAS</t>
        </is>
      </c>
      <c r="D780" s="15" t="n">
        <v>451732643513</v>
      </c>
      <c r="E780" s="8" t="inlineStr">
        <is>
          <t>BISA-100070031</t>
        </is>
      </c>
      <c r="H780" s="9" t="n">
        <v>5987.63</v>
      </c>
      <c r="I780" s="5" t="inlineStr">
        <is>
          <t>DEPÓSITO BANCARIO</t>
        </is>
      </c>
      <c r="J780" s="5" t="inlineStr">
        <is>
          <t>2276 ESTEBAN MAMANI CATORCENO</t>
        </is>
      </c>
    </row>
    <row r="781">
      <c r="A781" s="5" t="inlineStr">
        <is>
          <t>CCAJ-CB11/48/2023</t>
        </is>
      </c>
      <c r="B781" s="6" t="n">
        <v>44984.83064069445</v>
      </c>
      <c r="C781" s="5" t="inlineStr">
        <is>
          <t>3726 MARCELO ROCABADO ROJAS</t>
        </is>
      </c>
      <c r="D781" s="15" t="n">
        <v>451732643514</v>
      </c>
      <c r="E781" s="8" t="inlineStr">
        <is>
          <t>BISA-100070031</t>
        </is>
      </c>
      <c r="H781" s="9" t="n">
        <v>2784.05</v>
      </c>
      <c r="I781" s="5" t="inlineStr">
        <is>
          <t>DEPÓSITO BANCARIO</t>
        </is>
      </c>
      <c r="J781" s="5" t="inlineStr">
        <is>
          <t>2276 ESTEBAN MAMANI CATORCENO</t>
        </is>
      </c>
    </row>
    <row r="782">
      <c r="A782" s="5" t="inlineStr">
        <is>
          <t>CCAJ-CB11/48/2023</t>
        </is>
      </c>
      <c r="B782" s="6" t="n">
        <v>44984.83064069445</v>
      </c>
      <c r="C782" s="5" t="inlineStr">
        <is>
          <t>3726 MARCELO ROCABADO ROJAS</t>
        </is>
      </c>
      <c r="D782" s="15" t="n">
        <v>451732643515</v>
      </c>
      <c r="E782" s="8" t="inlineStr">
        <is>
          <t>BISA-100070031</t>
        </is>
      </c>
      <c r="H782" s="9" t="n">
        <v>5912.21</v>
      </c>
      <c r="I782" s="5" t="inlineStr">
        <is>
          <t>DEPÓSITO BANCARIO</t>
        </is>
      </c>
      <c r="J782" s="5" t="inlineStr">
        <is>
          <t>2276 ESTEBAN MAMANI CATORCENO</t>
        </is>
      </c>
    </row>
    <row r="783">
      <c r="A783" s="5" t="inlineStr">
        <is>
          <t>CCAJ-CB11/48/2023</t>
        </is>
      </c>
      <c r="B783" s="6" t="n">
        <v>44984.83064069445</v>
      </c>
      <c r="C783" s="5" t="inlineStr">
        <is>
          <t>3726 MARCELO ROCABADO ROJAS</t>
        </is>
      </c>
      <c r="D783" s="15" t="n">
        <v>451732643516</v>
      </c>
      <c r="E783" s="8" t="inlineStr">
        <is>
          <t>BISA-100070031</t>
        </is>
      </c>
      <c r="H783" s="9" t="n">
        <v>2376.23</v>
      </c>
      <c r="I783" s="5" t="inlineStr">
        <is>
          <t>DEPÓSITO BANCARIO</t>
        </is>
      </c>
      <c r="J783" s="5" t="inlineStr">
        <is>
          <t>2276 ESTEBAN MAMANI CATORCENO</t>
        </is>
      </c>
    </row>
    <row r="784">
      <c r="A784" s="5" t="inlineStr">
        <is>
          <t>CCAJ-CB11/48/2023</t>
        </is>
      </c>
      <c r="B784" s="6" t="n">
        <v>44984.83064069445</v>
      </c>
      <c r="C784" s="5" t="inlineStr">
        <is>
          <t>3726 MARCELO ROCABADO ROJAS</t>
        </is>
      </c>
      <c r="D784" s="15" t="n">
        <v>451133573462</v>
      </c>
      <c r="E784" s="8" t="inlineStr">
        <is>
          <t>BISA-100070031</t>
        </is>
      </c>
      <c r="H784" s="9" t="n">
        <v>11150.09</v>
      </c>
      <c r="I784" s="5" t="inlineStr">
        <is>
          <t>DEPÓSITO BANCARIO</t>
        </is>
      </c>
      <c r="J784" s="5" t="inlineStr">
        <is>
          <t>2276 ESTEBAN MAMANI CATORCENO</t>
        </is>
      </c>
    </row>
    <row r="785">
      <c r="A785" s="5" t="inlineStr">
        <is>
          <t>CCAJ-CB11/48/2023</t>
        </is>
      </c>
      <c r="B785" s="6" t="n">
        <v>44984.83064069445</v>
      </c>
      <c r="C785" s="5" t="inlineStr">
        <is>
          <t>3726 MARCELO ROCABADO ROJAS</t>
        </is>
      </c>
      <c r="D785" s="15" t="n">
        <v>451133573463</v>
      </c>
      <c r="E785" s="8" t="inlineStr">
        <is>
          <t>BISA-100070031</t>
        </is>
      </c>
      <c r="H785" s="9" t="n">
        <v>13119.5</v>
      </c>
      <c r="I785" s="5" t="inlineStr">
        <is>
          <t>DEPÓSITO BANCARIO</t>
        </is>
      </c>
      <c r="J785" s="5" t="inlineStr">
        <is>
          <t>2276 ESTEBAN MAMANI CATORCENO</t>
        </is>
      </c>
    </row>
    <row r="786">
      <c r="A786" s="5" t="inlineStr">
        <is>
          <t>CCAJ-CB11/48/2023</t>
        </is>
      </c>
      <c r="B786" s="6" t="n">
        <v>44984.83064069445</v>
      </c>
      <c r="C786" s="5" t="inlineStr">
        <is>
          <t>3726 MARCELO ROCABADO ROJAS</t>
        </is>
      </c>
      <c r="D786" s="15" t="n">
        <v>451133573464</v>
      </c>
      <c r="E786" s="8" t="inlineStr">
        <is>
          <t>BISA-100070031</t>
        </is>
      </c>
      <c r="H786" s="9" t="n">
        <v>7598.51</v>
      </c>
      <c r="I786" s="5" t="inlineStr">
        <is>
          <t>DEPÓSITO BANCARIO</t>
        </is>
      </c>
      <c r="J786" s="5" t="inlineStr">
        <is>
          <t>2276 ESTEBAN MAMANI CATORCENO</t>
        </is>
      </c>
    </row>
    <row r="787">
      <c r="A787" s="5" t="inlineStr">
        <is>
          <t>CCAJ-CB11/48/2023</t>
        </is>
      </c>
      <c r="B787" s="6" t="n">
        <v>44984.83064069445</v>
      </c>
      <c r="C787" s="5" t="inlineStr">
        <is>
          <t>3726 MARCELO ROCABADO ROJAS</t>
        </is>
      </c>
      <c r="D787" s="15" t="n">
        <v>451133573465</v>
      </c>
      <c r="E787" s="8" t="inlineStr">
        <is>
          <t>BISA-100070031</t>
        </is>
      </c>
      <c r="H787" s="9" t="n">
        <v>11257.5</v>
      </c>
      <c r="I787" s="5" t="inlineStr">
        <is>
          <t>DEPÓSITO BANCARIO</t>
        </is>
      </c>
      <c r="J787" s="5" t="inlineStr">
        <is>
          <t>2276 ESTEBAN MAMANI CATORCENO</t>
        </is>
      </c>
    </row>
    <row r="788">
      <c r="A788" s="5" t="inlineStr">
        <is>
          <t>CCAJ-CB11/48/2023</t>
        </is>
      </c>
      <c r="B788" s="6" t="n">
        <v>44984.83064069445</v>
      </c>
      <c r="C788" s="5" t="inlineStr">
        <is>
          <t>3726 MARCELO ROCABADO ROJAS</t>
        </is>
      </c>
      <c r="D788" s="15" t="n">
        <v>451133573466</v>
      </c>
      <c r="E788" s="8" t="inlineStr">
        <is>
          <t>BISA-100070031</t>
        </is>
      </c>
      <c r="H788" s="9" t="n">
        <v>8772.700000000001</v>
      </c>
      <c r="I788" s="5" t="inlineStr">
        <is>
          <t>DEPÓSITO BANCARIO</t>
        </is>
      </c>
      <c r="J788" s="5" t="inlineStr">
        <is>
          <t>2276 ESTEBAN MAMANI CATORCENO</t>
        </is>
      </c>
    </row>
    <row r="789">
      <c r="A789" s="5" t="inlineStr">
        <is>
          <t>CCAJ-CB11/48/2023</t>
        </is>
      </c>
      <c r="B789" s="6" t="n">
        <v>44984.83064069445</v>
      </c>
      <c r="C789" s="5" t="inlineStr">
        <is>
          <t>3726 MARCELO ROCABADO ROJAS</t>
        </is>
      </c>
      <c r="D789" s="15" t="n">
        <v>451532063311</v>
      </c>
      <c r="E789" s="8" t="inlineStr">
        <is>
          <t>BISA-100070031</t>
        </is>
      </c>
      <c r="H789" s="9" t="n">
        <v>38102.22</v>
      </c>
      <c r="I789" s="5" t="inlineStr">
        <is>
          <t>DEPÓSITO BANCARIO</t>
        </is>
      </c>
      <c r="J789" s="5" t="inlineStr">
        <is>
          <t>2276 ESTEBAN MAMANI CATORCENO</t>
        </is>
      </c>
    </row>
    <row r="790">
      <c r="A790" s="5" t="inlineStr">
        <is>
          <t>CCAJ-CB11/48/2023</t>
        </is>
      </c>
      <c r="B790" s="6" t="n">
        <v>44984.83064069445</v>
      </c>
      <c r="C790" s="5" t="inlineStr">
        <is>
          <t>3726 MARCELO ROCABADO ROJAS</t>
        </is>
      </c>
      <c r="D790" s="15" t="n">
        <v>451532063312</v>
      </c>
      <c r="E790" s="8" t="inlineStr">
        <is>
          <t>BISA-100070031</t>
        </is>
      </c>
      <c r="H790" s="9" t="n">
        <v>7947.91</v>
      </c>
      <c r="I790" s="5" t="inlineStr">
        <is>
          <t>DEPÓSITO BANCARIO</t>
        </is>
      </c>
      <c r="J790" s="5" t="inlineStr">
        <is>
          <t>2276 ESTEBAN MAMANI CATORCENO</t>
        </is>
      </c>
    </row>
    <row r="791">
      <c r="A791" s="5" t="inlineStr">
        <is>
          <t>CCAJ-CB11/48/2023</t>
        </is>
      </c>
      <c r="B791" s="6" t="n">
        <v>44984.83064069445</v>
      </c>
      <c r="C791" s="5" t="inlineStr">
        <is>
          <t>3726 MARCELO ROCABADO ROJAS</t>
        </is>
      </c>
      <c r="D791" s="15" t="n">
        <v>451532063313</v>
      </c>
      <c r="E791" s="8" t="inlineStr">
        <is>
          <t>BISA-100070031</t>
        </is>
      </c>
      <c r="H791" s="9" t="n">
        <v>27025.87</v>
      </c>
      <c r="I791" s="5" t="inlineStr">
        <is>
          <t>DEPÓSITO BANCARIO</t>
        </is>
      </c>
      <c r="J791" s="5" t="inlineStr">
        <is>
          <t>2276 ESTEBAN MAMANI CATORCENO</t>
        </is>
      </c>
    </row>
    <row r="792">
      <c r="A792" s="5" t="inlineStr">
        <is>
          <t>CCAJ-CB11/48/2023</t>
        </is>
      </c>
      <c r="B792" s="6" t="n">
        <v>44984.83064069445</v>
      </c>
      <c r="C792" s="5" t="inlineStr">
        <is>
          <t>3726 MARCELO ROCABADO ROJAS</t>
        </is>
      </c>
      <c r="D792" s="15" t="n">
        <v>451532063314</v>
      </c>
      <c r="E792" s="8" t="inlineStr">
        <is>
          <t>BISA-100070031</t>
        </is>
      </c>
      <c r="H792" s="9" t="n">
        <v>14579.12</v>
      </c>
      <c r="I792" s="5" t="inlineStr">
        <is>
          <t>DEPÓSITO BANCARIO</t>
        </is>
      </c>
      <c r="J792" s="5" t="inlineStr">
        <is>
          <t>2276 ESTEBAN MAMANI CATORCENO</t>
        </is>
      </c>
    </row>
    <row r="793">
      <c r="A793" s="5" t="inlineStr">
        <is>
          <t>CCAJ-CB11/48/2023</t>
        </is>
      </c>
      <c r="B793" s="6" t="n">
        <v>44984.83064069445</v>
      </c>
      <c r="C793" s="5" t="inlineStr">
        <is>
          <t>3726 MARCELO ROCABADO ROJAS</t>
        </is>
      </c>
      <c r="D793" s="15" t="n">
        <v>451532063315</v>
      </c>
      <c r="E793" s="8" t="inlineStr">
        <is>
          <t>BISA-100070031</t>
        </is>
      </c>
      <c r="H793" s="9" t="n">
        <v>15703.2</v>
      </c>
      <c r="I793" s="5" t="inlineStr">
        <is>
          <t>DEPÓSITO BANCARIO</t>
        </is>
      </c>
      <c r="J793" s="5" t="inlineStr">
        <is>
          <t>2276 ESTEBAN MAMANI CATORCENO</t>
        </is>
      </c>
    </row>
    <row r="794">
      <c r="A794" s="5" t="inlineStr">
        <is>
          <t>CCAJ-CB11/48/2023</t>
        </is>
      </c>
      <c r="B794" s="6" t="n">
        <v>44984.83064069445</v>
      </c>
      <c r="C794" s="5" t="inlineStr">
        <is>
          <t>3726 MARCELO ROCABADO ROJAS</t>
        </is>
      </c>
      <c r="D794" s="15" t="n">
        <v>451532063316</v>
      </c>
      <c r="E794" s="8" t="inlineStr">
        <is>
          <t>BISA-100070031</t>
        </is>
      </c>
      <c r="H794" s="9" t="n">
        <v>8784.120000000001</v>
      </c>
      <c r="I794" s="5" t="inlineStr">
        <is>
          <t>DEPÓSITO BANCARIO</t>
        </is>
      </c>
      <c r="J794" s="5" t="inlineStr">
        <is>
          <t>2276 ESTEBAN MAMANI CATORCENO</t>
        </is>
      </c>
    </row>
    <row r="795">
      <c r="A795" s="5" t="inlineStr">
        <is>
          <t>CCAJ-CB11/48/2023</t>
        </is>
      </c>
      <c r="B795" s="6" t="n">
        <v>44984.83064069445</v>
      </c>
      <c r="C795" s="5" t="inlineStr">
        <is>
          <t>3726 MARCELO ROCABADO ROJAS</t>
        </is>
      </c>
      <c r="D795" s="15" t="n">
        <v>451332103151</v>
      </c>
      <c r="E795" s="8" t="inlineStr">
        <is>
          <t>BISA-100070031</t>
        </is>
      </c>
      <c r="H795" s="9" t="n">
        <v>6326.58</v>
      </c>
      <c r="I795" s="5" t="inlineStr">
        <is>
          <t>DEPÓSITO BANCARIO</t>
        </is>
      </c>
      <c r="J795" s="5" t="inlineStr">
        <is>
          <t>2276 ESTEBAN MAMANI CATORCENO</t>
        </is>
      </c>
    </row>
    <row r="796">
      <c r="A796" s="5" t="inlineStr">
        <is>
          <t>CCAJ-CB11/48/2023</t>
        </is>
      </c>
      <c r="B796" s="6" t="n">
        <v>44984.83064069445</v>
      </c>
      <c r="C796" s="5" t="inlineStr">
        <is>
          <t>3726 MARCELO ROCABADO ROJAS</t>
        </is>
      </c>
      <c r="D796" s="15" t="n">
        <v>451332103152</v>
      </c>
      <c r="E796" s="8" t="inlineStr">
        <is>
          <t>BISA-100070031</t>
        </is>
      </c>
      <c r="H796" s="9" t="n">
        <v>3349.1</v>
      </c>
      <c r="I796" s="5" t="inlineStr">
        <is>
          <t>DEPÓSITO BANCARIO</t>
        </is>
      </c>
      <c r="J796" s="5" t="inlineStr">
        <is>
          <t>2276 ESTEBAN MAMANI CATORCENO</t>
        </is>
      </c>
    </row>
    <row r="797">
      <c r="A797" s="5" t="inlineStr">
        <is>
          <t>CCAJ-CB11/48/2023</t>
        </is>
      </c>
      <c r="B797" s="6" t="n">
        <v>44984.83064069445</v>
      </c>
      <c r="C797" s="5" t="inlineStr">
        <is>
          <t>3726 MARCELO ROCABADO ROJAS</t>
        </is>
      </c>
      <c r="D797" s="15" t="n">
        <v>451332103153</v>
      </c>
      <c r="E797" s="8" t="inlineStr">
        <is>
          <t>BISA-100070031</t>
        </is>
      </c>
      <c r="H797" s="9" t="n">
        <v>10878.71</v>
      </c>
      <c r="I797" s="5" t="inlineStr">
        <is>
          <t>DEPÓSITO BANCARIO</t>
        </is>
      </c>
      <c r="J797" s="5" t="inlineStr">
        <is>
          <t>2276 ESTEBAN MAMANI CATORCENO</t>
        </is>
      </c>
    </row>
    <row r="798">
      <c r="A798" s="5" t="inlineStr">
        <is>
          <t>CCAJ-CB11/48/2023</t>
        </is>
      </c>
      <c r="B798" s="6" t="n">
        <v>44984.83064069445</v>
      </c>
      <c r="C798" s="5" t="inlineStr">
        <is>
          <t>3726 MARCELO ROCABADO ROJAS</t>
        </is>
      </c>
      <c r="D798" s="15" t="n">
        <v>451332103154</v>
      </c>
      <c r="E798" s="8" t="inlineStr">
        <is>
          <t>BISA-100070031</t>
        </is>
      </c>
      <c r="H798" s="9" t="n">
        <v>5657.22</v>
      </c>
      <c r="I798" s="5" t="inlineStr">
        <is>
          <t>DEPÓSITO BANCARIO</t>
        </is>
      </c>
      <c r="J798" s="5" t="inlineStr">
        <is>
          <t>2276 ESTEBAN MAMANI CATORCENO</t>
        </is>
      </c>
    </row>
    <row r="799">
      <c r="A799" s="5" t="inlineStr">
        <is>
          <t>CCAJ-CB11/48/2023</t>
        </is>
      </c>
      <c r="B799" s="6" t="n">
        <v>44984.83064069445</v>
      </c>
      <c r="C799" s="5" t="inlineStr">
        <is>
          <t>3726 MARCELO ROCABADO ROJAS</t>
        </is>
      </c>
      <c r="D799" s="15" t="n">
        <v>45133207582</v>
      </c>
      <c r="E799" s="8" t="inlineStr">
        <is>
          <t>BISA-100070031</t>
        </is>
      </c>
      <c r="H799" s="9" t="n">
        <v>32483.6</v>
      </c>
      <c r="I799" s="5" t="inlineStr">
        <is>
          <t>DEPÓSITO BANCARIO</t>
        </is>
      </c>
      <c r="J799" s="5" t="inlineStr">
        <is>
          <t>2378 EDDY DAREN JIMENEZ ROJAS</t>
        </is>
      </c>
    </row>
    <row r="800">
      <c r="A800" s="5" t="inlineStr">
        <is>
          <t>CCAJ-CB11/48/2023</t>
        </is>
      </c>
      <c r="B800" s="6" t="n">
        <v>44984.83064069445</v>
      </c>
      <c r="C800" s="5" t="inlineStr">
        <is>
          <t>3726 MARCELO ROCABADO ROJAS</t>
        </is>
      </c>
      <c r="D800" s="15" t="n">
        <v>451332103155</v>
      </c>
      <c r="E800" s="8" t="inlineStr">
        <is>
          <t>BISA-100070031</t>
        </is>
      </c>
      <c r="H800" s="9" t="n">
        <v>9845.700000000001</v>
      </c>
      <c r="I800" s="5" t="inlineStr">
        <is>
          <t>DEPÓSITO BANCARIO</t>
        </is>
      </c>
      <c r="J800" s="5" t="inlineStr">
        <is>
          <t>2276 ESTEBAN MAMANI CATORCENO</t>
        </is>
      </c>
    </row>
    <row r="801">
      <c r="A801" s="5" t="inlineStr">
        <is>
          <t>CCAJ-CB11/48/2023</t>
        </is>
      </c>
      <c r="B801" s="6" t="n">
        <v>44984.83064069445</v>
      </c>
      <c r="C801" s="5" t="inlineStr">
        <is>
          <t>3726 MARCELO ROCABADO ROJAS</t>
        </is>
      </c>
      <c r="D801" s="15" t="n">
        <v>451532074861</v>
      </c>
      <c r="E801" s="8" t="inlineStr">
        <is>
          <t>BISA-100070031</t>
        </is>
      </c>
      <c r="H801" s="9" t="n">
        <v>1004.63</v>
      </c>
      <c r="I801" s="5" t="inlineStr">
        <is>
          <t>DEPÓSITO BANCARIO</t>
        </is>
      </c>
      <c r="J801" s="5" t="inlineStr">
        <is>
          <t>2378 EDDY DAREN JIMENEZ ROJAS</t>
        </is>
      </c>
    </row>
    <row r="802">
      <c r="A802" s="5" t="inlineStr">
        <is>
          <t>CCAJ-CB11/48/2023</t>
        </is>
      </c>
      <c r="B802" s="6" t="n">
        <v>44984.83064069445</v>
      </c>
      <c r="C802" s="5" t="inlineStr">
        <is>
          <t>3726 MARCELO ROCABADO ROJAS</t>
        </is>
      </c>
      <c r="D802" s="15" t="n">
        <v>451332103156</v>
      </c>
      <c r="E802" s="8" t="inlineStr">
        <is>
          <t>BISA-100070031</t>
        </is>
      </c>
      <c r="H802" s="9" t="n">
        <v>6379.02</v>
      </c>
      <c r="I802" s="5" t="inlineStr">
        <is>
          <t>DEPÓSITO BANCARIO</t>
        </is>
      </c>
      <c r="J802" s="5" t="inlineStr">
        <is>
          <t>2276 ESTEBAN MAMANI CATORCENO</t>
        </is>
      </c>
    </row>
    <row r="803">
      <c r="A803" s="5" t="inlineStr">
        <is>
          <t>CCAJ-CB11/48/2023</t>
        </is>
      </c>
      <c r="B803" s="6" t="n">
        <v>44984.83064069445</v>
      </c>
      <c r="C803" s="5" t="inlineStr">
        <is>
          <t>3726 MARCELO ROCABADO ROJAS</t>
        </is>
      </c>
      <c r="D803" s="15" t="n">
        <v>451532074862</v>
      </c>
      <c r="E803" s="8" t="inlineStr">
        <is>
          <t>BISA-100070031</t>
        </is>
      </c>
      <c r="H803" s="9" t="n">
        <v>497.8</v>
      </c>
      <c r="I803" s="5" t="inlineStr">
        <is>
          <t>DEPÓSITO BANCARIO</t>
        </is>
      </c>
      <c r="J803" s="5" t="inlineStr">
        <is>
          <t>2378 EDDY DAREN JIMENEZ ROJAS</t>
        </is>
      </c>
    </row>
    <row r="804">
      <c r="A804" s="5" t="inlineStr">
        <is>
          <t>CCAJ-CB11/48/2023</t>
        </is>
      </c>
      <c r="B804" s="6" t="n">
        <v>44984.83064069445</v>
      </c>
      <c r="C804" s="5" t="inlineStr">
        <is>
          <t>3726 MARCELO ROCABADO ROJAS</t>
        </is>
      </c>
      <c r="D804" s="15" t="n">
        <v>23550688306</v>
      </c>
      <c r="E804" s="8" t="inlineStr">
        <is>
          <t>BISA-100070031</t>
        </is>
      </c>
      <c r="H804" s="9" t="n">
        <v>2000</v>
      </c>
      <c r="I804" s="5" t="inlineStr">
        <is>
          <t>DEPÓSITO BANCARIO</t>
        </is>
      </c>
      <c r="J804" s="5" t="inlineStr">
        <is>
          <t>2378 EDDY DAREN JIMENEZ ROJAS</t>
        </is>
      </c>
    </row>
    <row r="805">
      <c r="A805" s="5" t="inlineStr">
        <is>
          <t>CCAJ-CB11/48/2023</t>
        </is>
      </c>
      <c r="B805" s="6" t="n">
        <v>44984.83064069445</v>
      </c>
      <c r="C805" s="5" t="inlineStr">
        <is>
          <t>3726 MARCELO ROCABADO ROJAS</t>
        </is>
      </c>
      <c r="D805" s="15" t="n">
        <v>451332103157</v>
      </c>
      <c r="E805" s="8" t="inlineStr">
        <is>
          <t>BISA-100070031</t>
        </is>
      </c>
      <c r="H805" s="9" t="n">
        <v>1145.3</v>
      </c>
      <c r="I805" s="5" t="inlineStr">
        <is>
          <t>DEPÓSITO BANCARIO</t>
        </is>
      </c>
      <c r="J805" s="5" t="inlineStr">
        <is>
          <t>2276 ESTEBAN MAMANI CATORCENO</t>
        </is>
      </c>
    </row>
    <row r="806">
      <c r="A806" s="5" t="inlineStr">
        <is>
          <t>CCAJ-CB11/48/2023</t>
        </is>
      </c>
      <c r="B806" s="6" t="n">
        <v>44984.83064069445</v>
      </c>
      <c r="C806" s="5" t="inlineStr">
        <is>
          <t>3726 MARCELO ROCABADO ROJAS</t>
        </is>
      </c>
      <c r="D806" s="15" t="n">
        <v>45133209058</v>
      </c>
      <c r="E806" s="8" t="inlineStr">
        <is>
          <t>BISA-100070031</t>
        </is>
      </c>
      <c r="H806" s="9" t="n">
        <v>28</v>
      </c>
      <c r="I806" s="5" t="inlineStr">
        <is>
          <t>DEPÓSITO BANCARIO</t>
        </is>
      </c>
      <c r="J806" s="5" t="inlineStr">
        <is>
          <t>2276 ESTEBAN MAMANI CATORCENO</t>
        </is>
      </c>
    </row>
    <row r="807">
      <c r="A807" s="5" t="inlineStr">
        <is>
          <t>CCAJ-CB11/48/2023</t>
        </is>
      </c>
      <c r="B807" s="6" t="n">
        <v>44984.83064069445</v>
      </c>
      <c r="C807" s="5" t="inlineStr">
        <is>
          <t>3726 MARCELO ROCABADO ROJAS</t>
        </is>
      </c>
      <c r="D807" s="15" t="n">
        <v>45153204837</v>
      </c>
      <c r="E807" s="8" t="inlineStr">
        <is>
          <t>BISA-100070031</t>
        </is>
      </c>
      <c r="H807" s="9" t="n">
        <v>273.6</v>
      </c>
      <c r="I807" s="5" t="inlineStr">
        <is>
          <t>DEPÓSITO BANCARIO</t>
        </is>
      </c>
      <c r="J807" s="5" t="inlineStr">
        <is>
          <t>2276 ESTEBAN MAMANI CATORCENO</t>
        </is>
      </c>
    </row>
    <row r="808">
      <c r="A808" s="5" t="inlineStr">
        <is>
          <t>CCAJ-CB11/48/2023</t>
        </is>
      </c>
      <c r="B808" s="6" t="n">
        <v>44984.83064069445</v>
      </c>
      <c r="C808" s="5" t="inlineStr">
        <is>
          <t>3726 MARCELO ROCABADO ROJAS</t>
        </is>
      </c>
      <c r="D808" s="15" t="n">
        <v>45173266966</v>
      </c>
      <c r="E808" s="8" t="inlineStr">
        <is>
          <t>BISA-100070031</t>
        </is>
      </c>
      <c r="H808" s="9" t="n">
        <v>61</v>
      </c>
      <c r="I808" s="5" t="inlineStr">
        <is>
          <t>DEPÓSITO BANCARIO</t>
        </is>
      </c>
      <c r="J808" s="5" t="inlineStr">
        <is>
          <t>2276 ESTEBAN MAMANI CATORCENO</t>
        </is>
      </c>
    </row>
    <row r="809">
      <c r="A809" s="5" t="inlineStr">
        <is>
          <t>CCAJ-CB11/48/2023</t>
        </is>
      </c>
      <c r="B809" s="6" t="n">
        <v>44984.83064069445</v>
      </c>
      <c r="C809" s="5" t="inlineStr">
        <is>
          <t>3726 MARCELO ROCABADO ROJAS</t>
        </is>
      </c>
      <c r="D809" s="15" t="n">
        <v>45123337865</v>
      </c>
      <c r="E809" s="8" t="inlineStr">
        <is>
          <t>BISA-100070049</t>
        </is>
      </c>
      <c r="H809" s="9" t="n">
        <v>1109.42</v>
      </c>
      <c r="I809" s="5" t="inlineStr">
        <is>
          <t>DEPÓSITO BANCARIO</t>
        </is>
      </c>
      <c r="J809" s="5" t="inlineStr">
        <is>
          <t>2378 EDDY DAREN JIMENEZ ROJAS</t>
        </is>
      </c>
    </row>
    <row r="810">
      <c r="A810" s="5" t="inlineStr">
        <is>
          <t>CCAJ-CB11/48/2023</t>
        </is>
      </c>
      <c r="B810" s="6" t="n">
        <v>44984.83064069445</v>
      </c>
      <c r="C810" s="5" t="inlineStr">
        <is>
          <t>3726 MARCELO ROCABADO ROJAS</t>
        </is>
      </c>
      <c r="D810" s="15" t="n">
        <v>45173267177</v>
      </c>
      <c r="E810" s="8" t="inlineStr">
        <is>
          <t>BISA-100070031</t>
        </is>
      </c>
      <c r="H810" s="9" t="n">
        <v>11570.23</v>
      </c>
      <c r="I810" s="5" t="inlineStr">
        <is>
          <t>DEPÓSITO BANCARIO</t>
        </is>
      </c>
      <c r="J810" s="5" t="inlineStr">
        <is>
          <t>2276 ESTEBAN MAMANI CATORCENO</t>
        </is>
      </c>
    </row>
    <row r="811">
      <c r="A811" s="5" t="inlineStr">
        <is>
          <t>CCAJ-CB11/48/2023</t>
        </is>
      </c>
      <c r="B811" s="6" t="n">
        <v>44984.83064069445</v>
      </c>
      <c r="C811" s="5" t="inlineStr">
        <is>
          <t>3726 MARCELO ROCABADO ROJAS</t>
        </is>
      </c>
      <c r="D811" s="15" t="n">
        <v>45153207515</v>
      </c>
      <c r="E811" s="8" t="inlineStr">
        <is>
          <t>BISA-100070031</t>
        </is>
      </c>
      <c r="H811" s="9" t="n">
        <v>1680.04</v>
      </c>
      <c r="I811" s="5" t="inlineStr">
        <is>
          <t>DEPÓSITO BANCARIO</t>
        </is>
      </c>
      <c r="J811" s="5" t="inlineStr">
        <is>
          <t>2276 ESTEBAN MAMANI CATORCENO</t>
        </is>
      </c>
    </row>
    <row r="812">
      <c r="A812" s="5" t="inlineStr">
        <is>
          <t>CCAJ-CB11/48/2023</t>
        </is>
      </c>
      <c r="B812" s="6" t="n">
        <v>44984.83064069445</v>
      </c>
      <c r="C812" s="5" t="inlineStr">
        <is>
          <t>3726 MARCELO ROCABADO ROJAS</t>
        </is>
      </c>
      <c r="D812" s="7" t="n">
        <v>39792442</v>
      </c>
      <c r="E812" s="8" t="inlineStr">
        <is>
          <t>BANCO UNION-120271437</t>
        </is>
      </c>
      <c r="H812" s="9" t="n">
        <v>11162.59</v>
      </c>
      <c r="I812" s="5" t="inlineStr">
        <is>
          <t>DEPÓSITO BANCARIO</t>
        </is>
      </c>
      <c r="J812" s="5" t="inlineStr">
        <is>
          <t>2276 ESTEBAN MAMANI CATORCENO</t>
        </is>
      </c>
    </row>
    <row r="813">
      <c r="A813" s="5" t="inlineStr">
        <is>
          <t>CCAJ-CB11/48/2023</t>
        </is>
      </c>
      <c r="B813" s="6" t="n">
        <v>44984.83064069445</v>
      </c>
      <c r="C813" s="5" t="inlineStr">
        <is>
          <t>3726 MARCELO ROCABADO ROJAS</t>
        </is>
      </c>
      <c r="D813" s="7" t="n">
        <v>134846</v>
      </c>
      <c r="E813" s="5" t="inlineStr">
        <is>
          <t>MERCANTIL SANTA CRUZ-4010640108</t>
        </is>
      </c>
      <c r="H813" s="9" t="n">
        <v>2088</v>
      </c>
      <c r="I813" s="5" t="inlineStr">
        <is>
          <t>DEPÓSITO BANCARIO</t>
        </is>
      </c>
      <c r="J813" s="5" t="inlineStr">
        <is>
          <t>2378 EDDY DAREN JIMENEZ ROJAS</t>
        </is>
      </c>
    </row>
    <row r="814">
      <c r="A814" s="5" t="inlineStr">
        <is>
          <t>CCAJ-CB11/48/2023</t>
        </is>
      </c>
      <c r="B814" s="6" t="n">
        <v>44984.83064069445</v>
      </c>
      <c r="C814" s="5" t="inlineStr">
        <is>
          <t>3726 MARCELO ROCABADO ROJAS</t>
        </is>
      </c>
      <c r="D814" s="15" t="n">
        <v>45173266029</v>
      </c>
      <c r="E814" s="8" t="inlineStr">
        <is>
          <t>BISA-100070031</t>
        </is>
      </c>
      <c r="H814" s="9" t="n">
        <v>5877</v>
      </c>
      <c r="I814" s="5" t="inlineStr">
        <is>
          <t>DEPÓSITO BANCARIO</t>
        </is>
      </c>
      <c r="J814" s="8" t="inlineStr">
        <is>
          <t>4861 BRIAN ABAD FLORES CRUZ</t>
        </is>
      </c>
    </row>
    <row r="815">
      <c r="A815" s="5" t="inlineStr">
        <is>
          <t>CCAJ-CB11/48/202</t>
        </is>
      </c>
      <c r="B815" s="6" t="n">
        <v>44984.83064069445</v>
      </c>
      <c r="C815" s="5" t="inlineStr">
        <is>
          <t>3726 MARCELO ROCABADO ROJAS</t>
        </is>
      </c>
      <c r="D815" s="7" t="n"/>
      <c r="E815" s="8" t="n"/>
      <c r="F815" s="9" t="n">
        <v>32159.4</v>
      </c>
      <c r="I815" s="10" t="inlineStr">
        <is>
          <t>EFECTIVO</t>
        </is>
      </c>
      <c r="J815" s="5" t="inlineStr">
        <is>
          <t>3791 LIMBERT SALAZAR MALDONADO</t>
        </is>
      </c>
    </row>
    <row r="816">
      <c r="A816" s="5" t="inlineStr">
        <is>
          <t>CCAJ-CB11/48/2023</t>
        </is>
      </c>
      <c r="B816" s="6" t="n">
        <v>44984.83064069445</v>
      </c>
      <c r="C816" s="5" t="inlineStr">
        <is>
          <t>3726 MARCELO ROCABADO ROJAS</t>
        </is>
      </c>
      <c r="D816" s="7" t="n"/>
      <c r="E816" s="8" t="n"/>
      <c r="F816" s="9" t="n">
        <v>17288.8</v>
      </c>
      <c r="I816" s="10" t="inlineStr">
        <is>
          <t>EFECTIVO</t>
        </is>
      </c>
      <c r="J816" s="5" t="inlineStr">
        <is>
          <t>2281 ANGEL DONATO GONZALES CONDORI</t>
        </is>
      </c>
    </row>
    <row r="817">
      <c r="A817" s="5" t="inlineStr">
        <is>
          <t>CCAJ-CB11/48/2023</t>
        </is>
      </c>
      <c r="B817" s="6" t="n">
        <v>44984.83064069445</v>
      </c>
      <c r="C817" s="5" t="inlineStr">
        <is>
          <t>3726 MARCELO ROCABADO ROJAS</t>
        </is>
      </c>
      <c r="D817" s="7" t="n"/>
      <c r="E817" s="8" t="n"/>
      <c r="F817" s="9" t="n">
        <v>25872.8</v>
      </c>
      <c r="I817" s="10" t="inlineStr">
        <is>
          <t>EFECTIVO</t>
        </is>
      </c>
      <c r="J817" s="8" t="inlineStr">
        <is>
          <t>2287 OLVER VACA ARCHONDO</t>
        </is>
      </c>
    </row>
    <row r="818">
      <c r="A818" s="5" t="inlineStr">
        <is>
          <t>CCAJ-CB11/48/2023</t>
        </is>
      </c>
      <c r="B818" s="6" t="n">
        <v>44984.83064069445</v>
      </c>
      <c r="C818" s="5" t="inlineStr">
        <is>
          <t>3726 MARCELO ROCABADO ROJAS</t>
        </is>
      </c>
      <c r="D818" s="7" t="n"/>
      <c r="E818" s="8" t="n"/>
      <c r="F818" s="9" t="n">
        <v>108732.7</v>
      </c>
      <c r="I818" s="10" t="inlineStr">
        <is>
          <t>EFECTIVO</t>
        </is>
      </c>
      <c r="J818" s="5" t="inlineStr">
        <is>
          <t>2378 EDDY DAREN JIMENEZ ROJAS</t>
        </is>
      </c>
    </row>
    <row r="819">
      <c r="A819" s="5" t="inlineStr">
        <is>
          <t>CCAJ-CB11/48/2023</t>
        </is>
      </c>
      <c r="B819" s="6" t="n">
        <v>44984.83064069445</v>
      </c>
      <c r="C819" s="5" t="inlineStr">
        <is>
          <t>3726 MARCELO ROCABADO ROJAS</t>
        </is>
      </c>
      <c r="D819" s="7" t="n"/>
      <c r="E819" s="8" t="n"/>
      <c r="F819" s="9" t="n">
        <v>5236.6</v>
      </c>
      <c r="I819" s="10" t="inlineStr">
        <is>
          <t>EFECTIVO</t>
        </is>
      </c>
      <c r="J819" s="8" t="inlineStr">
        <is>
          <t>2383 MAURO FELIPE CARICARI</t>
        </is>
      </c>
    </row>
    <row r="820">
      <c r="A820" s="5" t="inlineStr">
        <is>
          <t>CCAJ-CB11/48/2023</t>
        </is>
      </c>
      <c r="B820" s="6" t="n">
        <v>44984.83064069445</v>
      </c>
      <c r="C820" s="5" t="inlineStr">
        <is>
          <t>3726 MARCELO ROCABADO ROJAS</t>
        </is>
      </c>
      <c r="D820" s="7" t="n"/>
      <c r="E820" s="8" t="n"/>
      <c r="F820" s="9" t="n">
        <v>15770</v>
      </c>
      <c r="I820" s="10" t="inlineStr">
        <is>
          <t>EFECTIVO</t>
        </is>
      </c>
      <c r="J820" s="5" t="inlineStr">
        <is>
          <t>2537 JUAN CARLOS REVOLLO RODRIGUEZ</t>
        </is>
      </c>
    </row>
    <row r="821">
      <c r="A821" s="5" t="inlineStr">
        <is>
          <t>CCAJ-CB11/48/2023</t>
        </is>
      </c>
      <c r="B821" s="6" t="n">
        <v>44984.83064069445</v>
      </c>
      <c r="C821" s="5" t="inlineStr">
        <is>
          <t>3726 MARCELO ROCABADO ROJAS</t>
        </is>
      </c>
      <c r="D821" s="7" t="n"/>
      <c r="E821" s="8" t="n"/>
      <c r="F821" s="9" t="n">
        <v>11455.4</v>
      </c>
      <c r="I821" s="10" t="inlineStr">
        <is>
          <t>EFECTIVO</t>
        </is>
      </c>
      <c r="J821" s="5" t="inlineStr">
        <is>
          <t>2539 JUAN CARLOS ANGULO ROJAS</t>
        </is>
      </c>
    </row>
    <row r="822">
      <c r="A822" s="5" t="inlineStr">
        <is>
          <t>CCAJ-CB11/48/2023</t>
        </is>
      </c>
      <c r="B822" s="6" t="n">
        <v>44984.83064069445</v>
      </c>
      <c r="C822" s="5" t="inlineStr">
        <is>
          <t>3726 MARCELO ROCABADO ROJAS</t>
        </is>
      </c>
      <c r="D822" s="7" t="n"/>
      <c r="E822" s="8" t="n"/>
      <c r="F822" s="9" t="n">
        <v>8945.799999999999</v>
      </c>
      <c r="I822" s="10" t="inlineStr">
        <is>
          <t>EFECTIVO</t>
        </is>
      </c>
      <c r="J822" s="5" t="inlineStr">
        <is>
          <t>2676 RUDDY AUGUSTO BASTO ZURITA</t>
        </is>
      </c>
    </row>
    <row r="823">
      <c r="A823" s="5" t="inlineStr">
        <is>
          <t>CCAJ-CB11/48/2023</t>
        </is>
      </c>
      <c r="B823" s="6" t="n">
        <v>44984.83064069445</v>
      </c>
      <c r="C823" s="5" t="inlineStr">
        <is>
          <t>3726 MARCELO ROCABADO ROJAS</t>
        </is>
      </c>
      <c r="D823" s="7" t="n"/>
      <c r="E823" s="8" t="n"/>
      <c r="F823" s="9" t="n">
        <v>18534.7</v>
      </c>
      <c r="I823" s="10" t="inlineStr">
        <is>
          <t>EFECTIVO</t>
        </is>
      </c>
      <c r="J823" s="8" t="inlineStr">
        <is>
          <t>2941 EFRAIN MAMANI CAMIÑO</t>
        </is>
      </c>
    </row>
    <row r="824">
      <c r="A824" s="5" t="inlineStr">
        <is>
          <t>CCAJ-CB11/48/2023</t>
        </is>
      </c>
      <c r="B824" s="6" t="n">
        <v>44984.83064069445</v>
      </c>
      <c r="C824" s="5" t="inlineStr">
        <is>
          <t>3726 MARCELO ROCABADO ROJAS</t>
        </is>
      </c>
      <c r="D824" s="7" t="n"/>
      <c r="E824" s="8" t="n"/>
      <c r="F824" s="9" t="n">
        <v>14587.3</v>
      </c>
      <c r="I824" s="10" t="inlineStr">
        <is>
          <t>EFECTIVO</t>
        </is>
      </c>
      <c r="J824" s="5" t="inlineStr">
        <is>
          <t>2979 ROBERTO CARLOS QUINTEROS FLORES</t>
        </is>
      </c>
    </row>
    <row r="825">
      <c r="A825" s="5" t="inlineStr">
        <is>
          <t>CCAJ-CB11/48/2023</t>
        </is>
      </c>
      <c r="B825" s="6" t="n">
        <v>44984.83064069445</v>
      </c>
      <c r="C825" s="5" t="inlineStr">
        <is>
          <t>3726 MARCELO ROCABADO ROJAS</t>
        </is>
      </c>
      <c r="D825" s="7" t="n"/>
      <c r="E825" s="8" t="n"/>
      <c r="F825" s="9" t="n">
        <v>18979</v>
      </c>
      <c r="I825" s="10" t="inlineStr">
        <is>
          <t>EFECTIVO</t>
        </is>
      </c>
      <c r="J825" s="8" t="inlineStr">
        <is>
          <t>4269 JULY GONZALES - T01</t>
        </is>
      </c>
    </row>
    <row r="826">
      <c r="A826" s="5" t="inlineStr">
        <is>
          <t>CCAJ-CB11/48/2023</t>
        </is>
      </c>
      <c r="B826" s="6" t="n">
        <v>44984.83064069445</v>
      </c>
      <c r="C826" s="5" t="inlineStr">
        <is>
          <t>3726 MARCELO ROCABADO ROJAS</t>
        </is>
      </c>
      <c r="D826" s="7" t="n"/>
      <c r="E826" s="8" t="n"/>
      <c r="F826" s="9" t="n">
        <v>15261.1</v>
      </c>
      <c r="I826" s="10" t="inlineStr">
        <is>
          <t>EFECTIVO</t>
        </is>
      </c>
      <c r="J826" s="8" t="inlineStr">
        <is>
          <t>4269 JULY GONZALES - T02</t>
        </is>
      </c>
    </row>
    <row r="827">
      <c r="A827" s="5" t="inlineStr">
        <is>
          <t>CCAJ-CB11/48/2023</t>
        </is>
      </c>
      <c r="B827" s="6" t="n">
        <v>44984.83064069445</v>
      </c>
      <c r="C827" s="5" t="inlineStr">
        <is>
          <t>3726 MARCELO ROCABADO ROJAS</t>
        </is>
      </c>
      <c r="D827" s="7" t="n"/>
      <c r="E827" s="8" t="n"/>
      <c r="F827" s="9" t="n">
        <v>1273</v>
      </c>
      <c r="I827" s="10" t="inlineStr">
        <is>
          <t>EFECTIVO</t>
        </is>
      </c>
      <c r="J827" s="8" t="inlineStr">
        <is>
          <t>4269 JULY GONZALES - T04</t>
        </is>
      </c>
    </row>
    <row r="828">
      <c r="A828" s="5" t="inlineStr">
        <is>
          <t>CCAJ-CB11/48/2023</t>
        </is>
      </c>
      <c r="B828" s="6" t="n">
        <v>44984.83064069445</v>
      </c>
      <c r="C828" s="5" t="inlineStr">
        <is>
          <t>3726 MARCELO ROCABADO ROJAS</t>
        </is>
      </c>
      <c r="D828" s="7" t="n"/>
      <c r="E828" s="8" t="n"/>
      <c r="F828" s="9" t="n">
        <v>23843.9</v>
      </c>
      <c r="I828" s="10" t="inlineStr">
        <is>
          <t>EFECTIVO</t>
        </is>
      </c>
      <c r="J828" s="8" t="inlineStr">
        <is>
          <t>4269 JULY GONZALES - T05</t>
        </is>
      </c>
    </row>
    <row r="829">
      <c r="A829" s="5" t="inlineStr">
        <is>
          <t>CCAJ-CB11/48/2023</t>
        </is>
      </c>
      <c r="B829" s="6" t="n">
        <v>44984.83064069445</v>
      </c>
      <c r="C829" s="5" t="inlineStr">
        <is>
          <t>3726 MARCELO ROCABADO ROJAS</t>
        </is>
      </c>
      <c r="D829" s="7" t="n"/>
      <c r="E829" s="8" t="n"/>
      <c r="F829" s="9" t="n">
        <v>19142</v>
      </c>
      <c r="I829" s="10" t="inlineStr">
        <is>
          <t>EFECTIVO</t>
        </is>
      </c>
      <c r="J829" s="8" t="inlineStr">
        <is>
          <t>4269 JULY GONZALES - T06</t>
        </is>
      </c>
    </row>
    <row r="830">
      <c r="A830" s="5" t="inlineStr">
        <is>
          <t>CCAJ-CB11/48/2023</t>
        </is>
      </c>
      <c r="B830" s="6" t="n">
        <v>44984.83064069445</v>
      </c>
      <c r="C830" s="5" t="inlineStr">
        <is>
          <t>3726 MARCELO ROCABADO ROJAS</t>
        </is>
      </c>
      <c r="D830" s="7" t="n"/>
      <c r="E830" s="8" t="n"/>
      <c r="F830" s="9" t="n">
        <v>12850.4</v>
      </c>
      <c r="I830" s="10" t="inlineStr">
        <is>
          <t>EFECTIVO</t>
        </is>
      </c>
      <c r="J830" s="8" t="inlineStr">
        <is>
          <t>4269 JULY GONZALES - T07</t>
        </is>
      </c>
    </row>
    <row r="831">
      <c r="A831" s="5" t="inlineStr">
        <is>
          <t>CCAJ-CB11/48/2023</t>
        </is>
      </c>
      <c r="B831" s="6" t="n">
        <v>44984.83064069445</v>
      </c>
      <c r="C831" s="5" t="inlineStr">
        <is>
          <t>3726 MARCELO ROCABADO ROJAS</t>
        </is>
      </c>
      <c r="D831" s="7" t="n"/>
      <c r="E831" s="8" t="n"/>
      <c r="F831" s="9" t="n">
        <v>302744.2</v>
      </c>
      <c r="I831" s="10" t="inlineStr">
        <is>
          <t>EFECTIVO</t>
        </is>
      </c>
      <c r="J831" s="8" t="inlineStr">
        <is>
          <t>4861 BRIAN ABAD FLORES CRUZ</t>
        </is>
      </c>
    </row>
    <row r="832">
      <c r="A832" s="5" t="inlineStr">
        <is>
          <t>CCAJ-CB11/48/2023</t>
        </is>
      </c>
      <c r="B832" s="6" t="n">
        <v>44984.83064069445</v>
      </c>
      <c r="C832" s="5" t="inlineStr">
        <is>
          <t>3726 MARCELO ROCABADO ROJAS</t>
        </is>
      </c>
      <c r="D832" s="7" t="n"/>
      <c r="E832" s="8" t="n"/>
      <c r="F832" s="9" t="n">
        <v>21354.2</v>
      </c>
      <c r="I832" s="10" t="inlineStr">
        <is>
          <t>EFECTIVO</t>
        </is>
      </c>
      <c r="J832" s="5" t="inlineStr">
        <is>
          <t>4771 CHRISTIAN LEDEZMA - T08</t>
        </is>
      </c>
    </row>
    <row r="833">
      <c r="A833" s="5" t="inlineStr">
        <is>
          <t>CCAJ-CB11/48/2023</t>
        </is>
      </c>
      <c r="B833" s="6" t="n">
        <v>44984.83064069445</v>
      </c>
      <c r="C833" s="5" t="inlineStr">
        <is>
          <t>3726 MARCELO ROCABADO ROJAS</t>
        </is>
      </c>
      <c r="D833" s="7" t="n"/>
      <c r="E833" s="8" t="n"/>
      <c r="F833" s="9" t="n">
        <v>8788.1</v>
      </c>
      <c r="I833" s="10" t="inlineStr">
        <is>
          <t>EFECTIVO</t>
        </is>
      </c>
      <c r="J833" s="5" t="inlineStr">
        <is>
          <t>4771 CHRISTIAN LEDEZMA - T10</t>
        </is>
      </c>
    </row>
    <row r="834">
      <c r="A834" s="11" t="inlineStr">
        <is>
          <t>SAP</t>
        </is>
      </c>
      <c r="B834" s="3" t="n"/>
      <c r="C834" s="3" t="n"/>
      <c r="D834" s="7" t="n"/>
      <c r="E834" s="8" t="n"/>
      <c r="F834" s="12">
        <f>SUM(F771:G833)</f>
        <v/>
      </c>
      <c r="H834" s="9" t="n"/>
      <c r="I834" s="10" t="n"/>
      <c r="J834" s="8" t="n"/>
    </row>
    <row r="835">
      <c r="A835" s="13" t="inlineStr">
        <is>
          <t>FECHA</t>
        </is>
      </c>
      <c r="B835" s="13" t="inlineStr">
        <is>
          <t>CIERRE DE CAJA</t>
        </is>
      </c>
      <c r="C835" s="13" t="inlineStr">
        <is>
          <t>IMPORTE</t>
        </is>
      </c>
      <c r="D835" s="7" t="inlineStr">
        <is>
          <t>112846604</t>
        </is>
      </c>
      <c r="E835" s="8" t="n"/>
      <c r="H835" s="9" t="n"/>
      <c r="I835" s="10" t="n"/>
      <c r="J835" s="8" t="n"/>
    </row>
  </sheetData>
  <mergeCells count="184">
    <mergeCell ref="I769:I770"/>
    <mergeCell ref="J769:J770"/>
    <mergeCell ref="A769:A770"/>
    <mergeCell ref="B769:B770"/>
    <mergeCell ref="C769:C770"/>
    <mergeCell ref="D769:D770"/>
    <mergeCell ref="E769:E770"/>
    <mergeCell ref="F769:H769"/>
    <mergeCell ref="I700:I701"/>
    <mergeCell ref="J700:J701"/>
    <mergeCell ref="A752:A753"/>
    <mergeCell ref="B752:B753"/>
    <mergeCell ref="C752:C753"/>
    <mergeCell ref="D752:D753"/>
    <mergeCell ref="E752:E753"/>
    <mergeCell ref="F752:H752"/>
    <mergeCell ref="I752:I753"/>
    <mergeCell ref="J752:J753"/>
    <mergeCell ref="A700:A701"/>
    <mergeCell ref="B700:B701"/>
    <mergeCell ref="C700:C701"/>
    <mergeCell ref="D700:D701"/>
    <mergeCell ref="E700:E701"/>
    <mergeCell ref="F700:H700"/>
    <mergeCell ref="I334:I335"/>
    <mergeCell ref="J334:J335"/>
    <mergeCell ref="A392:A393"/>
    <mergeCell ref="B392:B393"/>
    <mergeCell ref="C392:C393"/>
    <mergeCell ref="D392:D393"/>
    <mergeCell ref="E392:E393"/>
    <mergeCell ref="F392:H392"/>
    <mergeCell ref="I520:I521"/>
    <mergeCell ref="J520:J521"/>
    <mergeCell ref="A291:A292"/>
    <mergeCell ref="B291:B292"/>
    <mergeCell ref="C291:C292"/>
    <mergeCell ref="D291:D292"/>
    <mergeCell ref="E291:E292"/>
    <mergeCell ref="F291:H291"/>
    <mergeCell ref="I474:I475"/>
    <mergeCell ref="J474:J475"/>
    <mergeCell ref="A474:A475"/>
    <mergeCell ref="B474:B475"/>
    <mergeCell ref="C474:C475"/>
    <mergeCell ref="D474:D475"/>
    <mergeCell ref="E474:E475"/>
    <mergeCell ref="F474:H474"/>
    <mergeCell ref="I419:I420"/>
    <mergeCell ref="J419:J420"/>
    <mergeCell ref="A419:A420"/>
    <mergeCell ref="B419:B420"/>
    <mergeCell ref="C419:C420"/>
    <mergeCell ref="D419:D420"/>
    <mergeCell ref="E419:E420"/>
    <mergeCell ref="F419:H419"/>
    <mergeCell ref="I392:I393"/>
    <mergeCell ref="J392:J393"/>
    <mergeCell ref="I211:I212"/>
    <mergeCell ref="J211:J212"/>
    <mergeCell ref="A211:A212"/>
    <mergeCell ref="B211:B212"/>
    <mergeCell ref="C211:C212"/>
    <mergeCell ref="D211:D212"/>
    <mergeCell ref="E211:E212"/>
    <mergeCell ref="F211:H211"/>
    <mergeCell ref="I176:I177"/>
    <mergeCell ref="J176:J177"/>
    <mergeCell ref="A176:A177"/>
    <mergeCell ref="B176:B177"/>
    <mergeCell ref="C176:C177"/>
    <mergeCell ref="D176:D177"/>
    <mergeCell ref="E176:E177"/>
    <mergeCell ref="F176:H176"/>
    <mergeCell ref="I135:I136"/>
    <mergeCell ref="J135:J136"/>
    <mergeCell ref="A135:A136"/>
    <mergeCell ref="B135:B136"/>
    <mergeCell ref="C135:C136"/>
    <mergeCell ref="D135:D136"/>
    <mergeCell ref="E135:E136"/>
    <mergeCell ref="F135:H135"/>
    <mergeCell ref="I3:I4"/>
    <mergeCell ref="J3:J4"/>
    <mergeCell ref="A3:A4"/>
    <mergeCell ref="B3:B4"/>
    <mergeCell ref="C3:C4"/>
    <mergeCell ref="D3:D4"/>
    <mergeCell ref="E3:E4"/>
    <mergeCell ref="F3:H3"/>
    <mergeCell ref="E39:E40"/>
    <mergeCell ref="F39:H39"/>
    <mergeCell ref="I39:I40"/>
    <mergeCell ref="J39:J40"/>
    <mergeCell ref="A39:A40"/>
    <mergeCell ref="B39:B40"/>
    <mergeCell ref="C39:C40"/>
    <mergeCell ref="D39:D40"/>
    <mergeCell ref="D123:D124"/>
    <mergeCell ref="E123:E124"/>
    <mergeCell ref="F123:H123"/>
    <mergeCell ref="I123:I124"/>
    <mergeCell ref="J123:J124"/>
    <mergeCell ref="A79:A80"/>
    <mergeCell ref="B79:B80"/>
    <mergeCell ref="C79:C80"/>
    <mergeCell ref="D79:D80"/>
    <mergeCell ref="E79:E80"/>
    <mergeCell ref="F79:H79"/>
    <mergeCell ref="I79:I80"/>
    <mergeCell ref="J79:J80"/>
    <mergeCell ref="A123:A124"/>
    <mergeCell ref="B123:B124"/>
    <mergeCell ref="C123:C124"/>
    <mergeCell ref="I248:I249"/>
    <mergeCell ref="J248:J249"/>
    <mergeCell ref="A248:A249"/>
    <mergeCell ref="B248:B249"/>
    <mergeCell ref="C248:C249"/>
    <mergeCell ref="D248:D249"/>
    <mergeCell ref="E248:E249"/>
    <mergeCell ref="F248:H248"/>
    <mergeCell ref="I347:I348"/>
    <mergeCell ref="J347:J348"/>
    <mergeCell ref="A347:A348"/>
    <mergeCell ref="B347:B348"/>
    <mergeCell ref="C347:C348"/>
    <mergeCell ref="D347:D348"/>
    <mergeCell ref="E347:E348"/>
    <mergeCell ref="F347:H347"/>
    <mergeCell ref="I291:I292"/>
    <mergeCell ref="J291:J292"/>
    <mergeCell ref="A334:A335"/>
    <mergeCell ref="B334:B335"/>
    <mergeCell ref="C334:C335"/>
    <mergeCell ref="D334:D335"/>
    <mergeCell ref="E334:E335"/>
    <mergeCell ref="F334:H334"/>
    <mergeCell ref="I563:I564"/>
    <mergeCell ref="J563:J564"/>
    <mergeCell ref="A520:A521"/>
    <mergeCell ref="B520:B521"/>
    <mergeCell ref="C520:C521"/>
    <mergeCell ref="D520:D521"/>
    <mergeCell ref="E520:E521"/>
    <mergeCell ref="F520:H520"/>
    <mergeCell ref="A580:A581"/>
    <mergeCell ref="B580:B581"/>
    <mergeCell ref="C580:C581"/>
    <mergeCell ref="D580:D581"/>
    <mergeCell ref="E580:E581"/>
    <mergeCell ref="F580:H580"/>
    <mergeCell ref="I580:I581"/>
    <mergeCell ref="J580:J581"/>
    <mergeCell ref="A563:A564"/>
    <mergeCell ref="B563:B564"/>
    <mergeCell ref="C563:C564"/>
    <mergeCell ref="D563:D564"/>
    <mergeCell ref="E563:E564"/>
    <mergeCell ref="F563:H563"/>
    <mergeCell ref="A588:A589"/>
    <mergeCell ref="B588:B589"/>
    <mergeCell ref="C588:C589"/>
    <mergeCell ref="D588:D589"/>
    <mergeCell ref="E588:E589"/>
    <mergeCell ref="F588:H588"/>
    <mergeCell ref="I588:I589"/>
    <mergeCell ref="J588:J589"/>
    <mergeCell ref="I655:I656"/>
    <mergeCell ref="J655:J656"/>
    <mergeCell ref="A655:A656"/>
    <mergeCell ref="B655:B656"/>
    <mergeCell ref="C655:C656"/>
    <mergeCell ref="D655:D656"/>
    <mergeCell ref="E655:E656"/>
    <mergeCell ref="F655:H655"/>
    <mergeCell ref="I597:I598"/>
    <mergeCell ref="J597:J598"/>
    <mergeCell ref="A597:A598"/>
    <mergeCell ref="B597:B598"/>
    <mergeCell ref="C597:C598"/>
    <mergeCell ref="D597:D598"/>
    <mergeCell ref="E597:E598"/>
    <mergeCell ref="F597:H597"/>
  </mergeCells>
  <pageMargins left="0.7" right="0.7" top="0.75" bottom="0.75" header="0.3" footer="0.3"/>
  <pageSetup orientation="portrait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326"/>
  <sheetViews>
    <sheetView topLeftCell="A310" workbookViewId="0">
      <selection activeCell="D311" sqref="D311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01/02/2023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74" t="inlineStr">
        <is>
          <t>Cierre Caja</t>
        </is>
      </c>
      <c r="B3" s="74" t="inlineStr">
        <is>
          <t>Fecha</t>
        </is>
      </c>
      <c r="C3" s="74" t="inlineStr">
        <is>
          <t>Cajero</t>
        </is>
      </c>
      <c r="D3" s="74" t="inlineStr">
        <is>
          <t>Nro Voucher</t>
        </is>
      </c>
      <c r="E3" s="74" t="inlineStr">
        <is>
          <t>Nro Cuenta</t>
        </is>
      </c>
      <c r="F3" s="74" t="inlineStr">
        <is>
          <t>Tipo Ingreso</t>
        </is>
      </c>
      <c r="G3" s="75" t="n"/>
      <c r="H3" s="76" t="n"/>
      <c r="I3" s="74" t="inlineStr">
        <is>
          <t>TIPO DE INGRESO</t>
        </is>
      </c>
      <c r="J3" s="74" t="inlineStr">
        <is>
          <t>Cobrador</t>
        </is>
      </c>
    </row>
    <row r="4">
      <c r="A4" s="77" t="n"/>
      <c r="B4" s="77" t="n"/>
      <c r="C4" s="77" t="n"/>
      <c r="D4" s="77" t="n"/>
      <c r="E4" s="77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77" t="n"/>
      <c r="J4" s="77" t="n"/>
    </row>
    <row r="5">
      <c r="A5" s="5" t="inlineStr">
        <is>
          <t>CCAJ-CB12/32/23</t>
        </is>
      </c>
      <c r="B5" s="6" t="n">
        <v>44958.67086561343</v>
      </c>
      <c r="C5" s="5" t="inlineStr">
        <is>
          <t>2362 MARILYN LESLIE VIDAL RIOS</t>
        </is>
      </c>
      <c r="D5" s="10" t="n"/>
      <c r="E5" s="8" t="n"/>
      <c r="F5" s="9" t="n">
        <v>4469.44</v>
      </c>
      <c r="I5" s="10" t="inlineStr">
        <is>
          <t>EFECTIVO</t>
        </is>
      </c>
      <c r="J5" s="5" t="inlineStr">
        <is>
          <t>2362 MARILYN LESLIE VIDAL RIOS</t>
        </is>
      </c>
    </row>
    <row r="6">
      <c r="A6" s="5" t="inlineStr">
        <is>
          <t>CCAJ-CB12/32/23</t>
        </is>
      </c>
      <c r="B6" s="6" t="n">
        <v>44958.67086561343</v>
      </c>
      <c r="C6" s="5" t="inlineStr">
        <is>
          <t>2362 MARILYN LESLIE VIDAL RIOS</t>
        </is>
      </c>
      <c r="D6" s="10" t="n"/>
      <c r="E6" s="8" t="n"/>
      <c r="H6" s="9" t="n">
        <v>49</v>
      </c>
      <c r="I6" s="5" t="inlineStr">
        <is>
          <t>TARJETA DE DÉBITO/CRÉDITO</t>
        </is>
      </c>
      <c r="J6" s="5" t="inlineStr">
        <is>
          <t>2362 MARILYN LESLIE VIDAL RIOS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H7" s="9" t="n"/>
      <c r="I7" s="10" t="n"/>
      <c r="J7" s="8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49" t="n">
        <v>112695140</v>
      </c>
      <c r="E8" s="14" t="n">
        <v>112695371</v>
      </c>
      <c r="H8" s="9" t="n"/>
      <c r="I8" s="10" t="n"/>
      <c r="J8" s="8" t="n"/>
    </row>
    <row r="9">
      <c r="A9" s="5" t="n"/>
      <c r="B9" s="6" t="n"/>
      <c r="C9" s="5" t="n"/>
      <c r="D9" s="29" t="inlineStr">
        <is>
          <t>BOOT</t>
        </is>
      </c>
      <c r="E9" s="8" t="n"/>
      <c r="H9" s="9" t="n"/>
      <c r="I9" s="10" t="n"/>
      <c r="J9" s="8" t="n"/>
    </row>
    <row r="10">
      <c r="A10" s="5" t="n"/>
      <c r="B10" s="6" t="n"/>
      <c r="C10" s="5" t="n"/>
      <c r="D10" s="7" t="n"/>
      <c r="E10" s="8" t="n"/>
      <c r="H10" s="9" t="n"/>
      <c r="I10" s="10" t="n"/>
      <c r="J10" s="8" t="n"/>
    </row>
    <row r="11">
      <c r="A11" s="5" t="inlineStr">
        <is>
          <t>CCAJ-CB12/33/23</t>
        </is>
      </c>
      <c r="B11" s="6" t="n">
        <v>44958.79866153935</v>
      </c>
      <c r="C11" s="5" t="inlineStr">
        <is>
          <t>2279 GIOVANNA ALCOCER PEREDO</t>
        </is>
      </c>
      <c r="D11" s="7" t="n"/>
      <c r="E11" s="8" t="n"/>
      <c r="F11" s="9" t="n">
        <v>6072.68</v>
      </c>
      <c r="I11" s="10" t="inlineStr">
        <is>
          <t>EFECTIVO</t>
        </is>
      </c>
      <c r="J11" s="5" t="inlineStr">
        <is>
          <t>2279 GIOVANNA ALCOCER PEREDO</t>
        </is>
      </c>
    </row>
    <row r="12">
      <c r="A12" s="11" t="inlineStr">
        <is>
          <t>SAP</t>
        </is>
      </c>
      <c r="B12" s="3" t="n"/>
      <c r="C12" s="3" t="n"/>
      <c r="D12" s="7" t="n"/>
      <c r="E12" s="8" t="n"/>
      <c r="H12" s="9" t="n"/>
      <c r="I12" s="10" t="n"/>
      <c r="J12" s="8" t="n"/>
    </row>
    <row r="13" ht="15.75" customHeight="1">
      <c r="A13" s="13" t="inlineStr">
        <is>
          <t>FECHA</t>
        </is>
      </c>
      <c r="B13" s="13" t="inlineStr">
        <is>
          <t>CIERRE DE CAJA</t>
        </is>
      </c>
      <c r="C13" s="13" t="inlineStr">
        <is>
          <t>IMPORTE</t>
        </is>
      </c>
      <c r="D13" s="49" t="n">
        <v>112695141</v>
      </c>
      <c r="E13" s="14" t="n">
        <v>112695372</v>
      </c>
      <c r="H13" s="9" t="n"/>
      <c r="I13" s="10" t="n"/>
      <c r="J13" s="8" t="n"/>
    </row>
    <row r="14">
      <c r="D14" s="29" t="inlineStr">
        <is>
          <t>BOOT</t>
        </is>
      </c>
    </row>
    <row r="16">
      <c r="A16" s="1" t="inlineStr">
        <is>
          <t>Cierre Caja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3" t="inlineStr">
        <is>
          <t>Del 02/02/2023</t>
        </is>
      </c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</row>
    <row r="18">
      <c r="A18" s="74" t="inlineStr">
        <is>
          <t>Cierre Caja</t>
        </is>
      </c>
      <c r="B18" s="74" t="inlineStr">
        <is>
          <t>Fecha</t>
        </is>
      </c>
      <c r="C18" s="74" t="inlineStr">
        <is>
          <t>Cajero</t>
        </is>
      </c>
      <c r="D18" s="74" t="inlineStr">
        <is>
          <t>Nro Voucher</t>
        </is>
      </c>
      <c r="E18" s="74" t="inlineStr">
        <is>
          <t>Nro Cuenta</t>
        </is>
      </c>
      <c r="F18" s="74" t="inlineStr">
        <is>
          <t>Tipo Ingreso</t>
        </is>
      </c>
      <c r="G18" s="75" t="n"/>
      <c r="H18" s="76" t="n"/>
      <c r="I18" s="74" t="inlineStr">
        <is>
          <t>TIPO DE INGRESO</t>
        </is>
      </c>
      <c r="J18" s="74" t="inlineStr">
        <is>
          <t>Cobrador</t>
        </is>
      </c>
    </row>
    <row r="19">
      <c r="A19" s="77" t="n"/>
      <c r="B19" s="77" t="n"/>
      <c r="C19" s="77" t="n"/>
      <c r="D19" s="77" t="n"/>
      <c r="E19" s="77" t="n"/>
      <c r="F19" s="4" t="inlineStr">
        <is>
          <t>EFECTIVO</t>
        </is>
      </c>
      <c r="G19" s="4" t="inlineStr">
        <is>
          <t>CHEQUE</t>
        </is>
      </c>
      <c r="H19" s="4" t="inlineStr">
        <is>
          <t>TRANSFERENCIA</t>
        </is>
      </c>
      <c r="I19" s="77" t="n"/>
      <c r="J19" s="77" t="n"/>
    </row>
    <row r="20">
      <c r="A20" s="5" t="inlineStr">
        <is>
          <t>CCAJ-CB12/34/23</t>
        </is>
      </c>
      <c r="B20" s="6" t="n">
        <v>44959.67242803241</v>
      </c>
      <c r="C20" s="5" t="inlineStr">
        <is>
          <t>2362 MARILYN LESLIE VIDAL RIOS</t>
        </is>
      </c>
      <c r="D20" s="7" t="n"/>
      <c r="E20" s="8" t="n"/>
      <c r="F20" s="9" t="n">
        <v>4023.34</v>
      </c>
      <c r="I20" s="10" t="inlineStr">
        <is>
          <t>EFECTIVO</t>
        </is>
      </c>
      <c r="J20" s="5" t="inlineStr">
        <is>
          <t>2362 MARILYN LESLIE VIDAL RIOS</t>
        </is>
      </c>
    </row>
    <row r="21">
      <c r="A21" s="5" t="inlineStr">
        <is>
          <t>CCAJ-CB12/34/23</t>
        </is>
      </c>
      <c r="B21" s="6" t="n">
        <v>44959.67242803241</v>
      </c>
      <c r="C21" s="5" t="inlineStr">
        <is>
          <t>2362 MARILYN LESLIE VIDAL RIOS</t>
        </is>
      </c>
      <c r="D21" s="7" t="n"/>
      <c r="E21" s="8" t="n"/>
      <c r="H21" s="9" t="n">
        <v>65.3</v>
      </c>
      <c r="I21" s="10" t="inlineStr">
        <is>
          <t>CÓDIGO QR</t>
        </is>
      </c>
      <c r="J21" s="5" t="inlineStr">
        <is>
          <t>2362 MARILYN LESLIE VIDAL RIOS</t>
        </is>
      </c>
    </row>
    <row r="22">
      <c r="A22" s="11" t="inlineStr">
        <is>
          <t>SAP</t>
        </is>
      </c>
      <c r="B22" s="3" t="n"/>
      <c r="C22" s="3" t="n"/>
      <c r="D22" s="7" t="n"/>
      <c r="E22" s="8" t="n"/>
      <c r="H22" s="9" t="n"/>
      <c r="I22" s="10" t="n"/>
      <c r="J22" s="5" t="n"/>
    </row>
    <row r="23" ht="15.75" customHeight="1">
      <c r="A23" s="13" t="inlineStr">
        <is>
          <t>FECHA</t>
        </is>
      </c>
      <c r="B23" s="13" t="inlineStr">
        <is>
          <t>CIERRE DE CAJA</t>
        </is>
      </c>
      <c r="C23" s="13" t="inlineStr">
        <is>
          <t>IMPORTE</t>
        </is>
      </c>
      <c r="D23" s="49" t="n">
        <v>112728644</v>
      </c>
      <c r="E23" s="14" t="n">
        <v>112728985</v>
      </c>
      <c r="H23" s="9" t="n"/>
      <c r="I23" s="10" t="n"/>
      <c r="J23" s="5" t="n"/>
    </row>
    <row r="24">
      <c r="A24" s="5" t="n"/>
      <c r="B24" s="6" t="n"/>
      <c r="C24" s="5" t="n"/>
      <c r="D24" s="29" t="inlineStr">
        <is>
          <t>BOOT</t>
        </is>
      </c>
      <c r="E24" s="8" t="n"/>
      <c r="H24" s="9" t="n"/>
      <c r="I24" s="10" t="n"/>
      <c r="J24" s="5" t="n"/>
    </row>
    <row r="25">
      <c r="A25" s="5" t="n"/>
      <c r="B25" s="6" t="n"/>
      <c r="C25" s="5" t="n"/>
      <c r="D25" s="7" t="n"/>
      <c r="E25" s="8" t="n"/>
      <c r="H25" s="9" t="n"/>
      <c r="I25" s="10" t="n"/>
      <c r="J25" s="5" t="n"/>
    </row>
    <row r="26">
      <c r="A26" s="5" t="inlineStr">
        <is>
          <t>CCAJ-CB12/35/23</t>
        </is>
      </c>
      <c r="B26" s="6" t="n">
        <v>44959.79786254629</v>
      </c>
      <c r="C26" s="5" t="inlineStr">
        <is>
          <t>2279 GIOVANNA ALCOCER PEREDO</t>
        </is>
      </c>
      <c r="D26" s="7" t="n"/>
      <c r="E26" s="8" t="n"/>
      <c r="F26" s="9" t="n">
        <v>7602.05</v>
      </c>
      <c r="I26" s="10" t="inlineStr">
        <is>
          <t>EFECTIVO</t>
        </is>
      </c>
      <c r="J26" s="5" t="inlineStr">
        <is>
          <t>2279 GIOVANNA ALCOCER PEREDO</t>
        </is>
      </c>
    </row>
    <row r="27">
      <c r="A27" s="11" t="inlineStr">
        <is>
          <t>SAP</t>
        </is>
      </c>
      <c r="B27" s="3" t="n"/>
      <c r="C27" s="3" t="n"/>
      <c r="D27" s="7" t="n"/>
      <c r="E27" s="8" t="n"/>
      <c r="H27" s="9" t="n"/>
      <c r="I27" s="10" t="n"/>
      <c r="J27" s="5" t="n"/>
    </row>
    <row r="28" ht="15.75" customHeight="1">
      <c r="A28" s="13" t="inlineStr">
        <is>
          <t>FECHA</t>
        </is>
      </c>
      <c r="B28" s="13" t="inlineStr">
        <is>
          <t>CIERRE DE CAJA</t>
        </is>
      </c>
      <c r="C28" s="13" t="inlineStr">
        <is>
          <t>IMPORTE</t>
        </is>
      </c>
      <c r="D28" s="49" t="n">
        <v>112728645</v>
      </c>
      <c r="E28" s="14" t="n">
        <v>112728986</v>
      </c>
      <c r="H28" s="9" t="n"/>
      <c r="I28" s="10" t="n"/>
      <c r="J28" s="5" t="n"/>
    </row>
    <row r="29">
      <c r="A29" s="5" t="n"/>
      <c r="B29" s="6" t="n"/>
      <c r="C29" s="5" t="n"/>
      <c r="D29" s="29" t="inlineStr">
        <is>
          <t>BOOT</t>
        </is>
      </c>
      <c r="E29" s="8" t="n"/>
      <c r="H29" s="9" t="n"/>
      <c r="I29" s="10" t="n"/>
      <c r="J29" s="5" t="n"/>
    </row>
    <row r="31">
      <c r="A31" s="1" t="inlineStr">
        <is>
          <t>Cierre Caja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</row>
    <row r="32">
      <c r="A32" s="3" t="inlineStr">
        <is>
          <t>Del 03/02/2023</t>
        </is>
      </c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</row>
    <row r="33">
      <c r="A33" s="74" t="inlineStr">
        <is>
          <t>Cierre Caja</t>
        </is>
      </c>
      <c r="B33" s="74" t="inlineStr">
        <is>
          <t>Fecha</t>
        </is>
      </c>
      <c r="C33" s="74" t="inlineStr">
        <is>
          <t>Cajero</t>
        </is>
      </c>
      <c r="D33" s="74" t="inlineStr">
        <is>
          <t>Nro Voucher</t>
        </is>
      </c>
      <c r="E33" s="74" t="inlineStr">
        <is>
          <t>Nro Cuenta</t>
        </is>
      </c>
      <c r="F33" s="74" t="inlineStr">
        <is>
          <t>Tipo Ingreso</t>
        </is>
      </c>
      <c r="G33" s="75" t="n"/>
      <c r="H33" s="76" t="n"/>
      <c r="I33" s="74" t="inlineStr">
        <is>
          <t>TIPO DE INGRESO</t>
        </is>
      </c>
      <c r="J33" s="74" t="inlineStr">
        <is>
          <t>Cobrador</t>
        </is>
      </c>
    </row>
    <row r="34">
      <c r="A34" s="77" t="n"/>
      <c r="B34" s="77" t="n"/>
      <c r="C34" s="77" t="n"/>
      <c r="D34" s="77" t="n"/>
      <c r="E34" s="77" t="n"/>
      <c r="F34" s="4" t="inlineStr">
        <is>
          <t>EFECTIVO</t>
        </is>
      </c>
      <c r="G34" s="4" t="inlineStr">
        <is>
          <t>CHEQUE</t>
        </is>
      </c>
      <c r="H34" s="4" t="inlineStr">
        <is>
          <t>TRANSFERENCIA</t>
        </is>
      </c>
      <c r="I34" s="77" t="n"/>
      <c r="J34" s="77" t="n"/>
    </row>
    <row r="35">
      <c r="A35" s="5" t="inlineStr">
        <is>
          <t>CCAJ-CB12/36/23</t>
        </is>
      </c>
      <c r="B35" s="6" t="n">
        <v>44960.66972201389</v>
      </c>
      <c r="C35" s="5" t="inlineStr">
        <is>
          <t>2362 MARILYN LESLIE VIDAL RIOS</t>
        </is>
      </c>
      <c r="D35" s="7" t="n"/>
      <c r="E35" s="8" t="n"/>
      <c r="F35" s="9" t="n">
        <v>4276.27</v>
      </c>
      <c r="I35" s="10" t="inlineStr">
        <is>
          <t>EFECTIVO</t>
        </is>
      </c>
      <c r="J35" s="5" t="inlineStr">
        <is>
          <t>2362 MARILYN LESLIE VIDAL RIOS</t>
        </is>
      </c>
    </row>
    <row r="36">
      <c r="A36" s="5" t="inlineStr">
        <is>
          <t>CCAJ-CB12/36/23</t>
        </is>
      </c>
      <c r="B36" s="6" t="n">
        <v>44960.66972201389</v>
      </c>
      <c r="C36" s="5" t="inlineStr">
        <is>
          <t>2362 MARILYN LESLIE VIDAL RIOS</t>
        </is>
      </c>
      <c r="D36" s="7" t="n"/>
      <c r="E36" s="8" t="n"/>
      <c r="H36" s="9" t="n">
        <v>32.9</v>
      </c>
      <c r="I36" s="5" t="inlineStr">
        <is>
          <t>TARJETA DE DÉBITO/CRÉDITO</t>
        </is>
      </c>
      <c r="J36" s="5" t="inlineStr">
        <is>
          <t>2362 MARILYN LESLIE VIDAL RIOS</t>
        </is>
      </c>
    </row>
    <row r="37">
      <c r="A37" s="5" t="inlineStr">
        <is>
          <t>CCAJ-CB12/36/23</t>
        </is>
      </c>
      <c r="B37" s="6" t="n">
        <v>44960.66972201389</v>
      </c>
      <c r="C37" s="5" t="inlineStr">
        <is>
          <t>2362 MARILYN LESLIE VIDAL RIOS</t>
        </is>
      </c>
      <c r="D37" s="7" t="n"/>
      <c r="E37" s="8" t="n"/>
      <c r="H37" s="9" t="n">
        <v>100</v>
      </c>
      <c r="I37" s="10" t="inlineStr">
        <is>
          <t>CÓDIGO QR</t>
        </is>
      </c>
      <c r="J37" s="5" t="inlineStr">
        <is>
          <t>2362 MARILYN LESLIE VIDAL RIOS</t>
        </is>
      </c>
    </row>
    <row r="38">
      <c r="A38" s="11" t="inlineStr">
        <is>
          <t>SAP</t>
        </is>
      </c>
      <c r="B38" s="3" t="n"/>
      <c r="C38" s="3" t="n"/>
      <c r="D38" s="7" t="n"/>
      <c r="E38" s="8" t="n"/>
      <c r="H38" s="9" t="n"/>
      <c r="I38" s="10" t="n"/>
      <c r="J38" s="5" t="n"/>
    </row>
    <row r="39" ht="15.75" customHeight="1">
      <c r="A39" s="13" t="inlineStr">
        <is>
          <t>FECHA</t>
        </is>
      </c>
      <c r="B39" s="13" t="inlineStr">
        <is>
          <t>CIERRE DE CAJA</t>
        </is>
      </c>
      <c r="C39" s="13" t="inlineStr">
        <is>
          <t>IMPORTE</t>
        </is>
      </c>
      <c r="D39" s="49" t="n">
        <v>112728714</v>
      </c>
      <c r="E39" s="14" t="n">
        <v>112728988</v>
      </c>
      <c r="H39" s="9" t="n"/>
      <c r="I39" s="10" t="n"/>
      <c r="J39" s="5" t="n"/>
    </row>
    <row r="40">
      <c r="A40" s="5" t="n"/>
      <c r="B40" s="6" t="n"/>
      <c r="C40" s="5" t="n"/>
      <c r="D40" s="29" t="inlineStr">
        <is>
          <t>BOOT</t>
        </is>
      </c>
      <c r="E40" s="8" t="n"/>
      <c r="H40" s="9" t="n"/>
      <c r="I40" s="10" t="n"/>
      <c r="J40" s="5" t="n"/>
    </row>
    <row r="41">
      <c r="A41" s="5" t="n"/>
      <c r="B41" s="6" t="n"/>
      <c r="C41" s="5" t="n"/>
      <c r="D41" s="7" t="n"/>
      <c r="E41" s="8" t="n"/>
      <c r="H41" s="9" t="n"/>
      <c r="I41" s="10" t="n"/>
      <c r="J41" s="5" t="n"/>
    </row>
    <row r="42">
      <c r="A42" s="5" t="inlineStr">
        <is>
          <t>CCAJ-CB12/37/23</t>
        </is>
      </c>
      <c r="B42" s="6" t="n">
        <v>44960.79898883102</v>
      </c>
      <c r="C42" s="5" t="inlineStr">
        <is>
          <t>2279 GIOVANNA ALCOCER PEREDO</t>
        </is>
      </c>
      <c r="D42" s="7" t="n"/>
      <c r="E42" s="8" t="n"/>
      <c r="F42" s="9" t="n">
        <v>6774.02</v>
      </c>
      <c r="I42" s="10" t="inlineStr">
        <is>
          <t>EFECTIVO</t>
        </is>
      </c>
      <c r="J42" s="5" t="inlineStr">
        <is>
          <t>2279 GIOVANNA ALCOCER PEREDO</t>
        </is>
      </c>
    </row>
    <row r="43">
      <c r="A43" s="11" t="inlineStr">
        <is>
          <t>SAP</t>
        </is>
      </c>
      <c r="B43" s="3" t="n"/>
      <c r="C43" s="3" t="n"/>
      <c r="D43" s="7" t="n"/>
      <c r="E43" s="8" t="n"/>
      <c r="H43" s="9" t="n"/>
      <c r="I43" s="10" t="n"/>
      <c r="J43" s="5" t="n"/>
    </row>
    <row r="44" ht="15.75" customHeight="1">
      <c r="A44" s="13" t="inlineStr">
        <is>
          <t>FECHA</t>
        </is>
      </c>
      <c r="B44" s="13" t="inlineStr">
        <is>
          <t>CIERRE DE CAJA</t>
        </is>
      </c>
      <c r="C44" s="13" t="inlineStr">
        <is>
          <t>IMPORTE</t>
        </is>
      </c>
      <c r="D44" s="49" t="n">
        <v>112728715</v>
      </c>
      <c r="E44" s="14" t="n">
        <v>112728989</v>
      </c>
      <c r="H44" s="9" t="n"/>
      <c r="I44" s="10" t="n"/>
      <c r="J44" s="5" t="n"/>
    </row>
    <row r="45">
      <c r="D45" s="29" t="inlineStr">
        <is>
          <t>BOOT</t>
        </is>
      </c>
    </row>
    <row r="47">
      <c r="A47" s="1" t="inlineStr">
        <is>
          <t>Cierre Caja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3" t="inlineStr">
        <is>
          <t>Del 04/02/2023</t>
        </is>
      </c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</row>
    <row r="49">
      <c r="A49" s="74" t="inlineStr">
        <is>
          <t>Cierre Caja</t>
        </is>
      </c>
      <c r="B49" s="74" t="inlineStr">
        <is>
          <t>Fecha</t>
        </is>
      </c>
      <c r="C49" s="74" t="inlineStr">
        <is>
          <t>Cajero</t>
        </is>
      </c>
      <c r="D49" s="74" t="inlineStr">
        <is>
          <t>Nro Voucher</t>
        </is>
      </c>
      <c r="E49" s="74" t="inlineStr">
        <is>
          <t>Nro Cuenta</t>
        </is>
      </c>
      <c r="F49" s="74" t="inlineStr">
        <is>
          <t>Tipo Ingreso</t>
        </is>
      </c>
      <c r="G49" s="75" t="n"/>
      <c r="H49" s="76" t="n"/>
      <c r="I49" s="74" t="inlineStr">
        <is>
          <t>TIPO DE INGRESO</t>
        </is>
      </c>
      <c r="J49" s="74" t="inlineStr">
        <is>
          <t>Cobrador</t>
        </is>
      </c>
    </row>
    <row r="50">
      <c r="A50" s="77" t="n"/>
      <c r="B50" s="77" t="n"/>
      <c r="C50" s="77" t="n"/>
      <c r="D50" s="77" t="n"/>
      <c r="E50" s="77" t="n"/>
      <c r="F50" s="4" t="inlineStr">
        <is>
          <t>EFECTIVO</t>
        </is>
      </c>
      <c r="G50" s="4" t="inlineStr">
        <is>
          <t>CHEQUE</t>
        </is>
      </c>
      <c r="H50" s="4" t="inlineStr">
        <is>
          <t>TRANSFERENCIA</t>
        </is>
      </c>
      <c r="I50" s="77" t="n"/>
      <c r="J50" s="77" t="n"/>
    </row>
    <row r="51">
      <c r="A51" s="5" t="inlineStr">
        <is>
          <t>CCAJ-CB12/38/23</t>
        </is>
      </c>
      <c r="B51" s="6" t="n">
        <v>44961.58747306713</v>
      </c>
      <c r="C51" s="5" t="inlineStr">
        <is>
          <t>2362 MARILYN LESLIE VIDAL RIOS</t>
        </is>
      </c>
      <c r="D51" s="7" t="n"/>
      <c r="E51" s="8" t="n"/>
      <c r="F51" s="9" t="n">
        <v>4715.79</v>
      </c>
      <c r="I51" s="10" t="inlineStr">
        <is>
          <t>EFECTIVO</t>
        </is>
      </c>
      <c r="J51" s="5" t="inlineStr">
        <is>
          <t>2362 MARILYN LESLIE VIDAL RIOS</t>
        </is>
      </c>
    </row>
    <row r="52">
      <c r="A52" s="5" t="inlineStr">
        <is>
          <t>CCAJ-CB12/38/23</t>
        </is>
      </c>
      <c r="B52" s="6" t="n">
        <v>44961.58747306713</v>
      </c>
      <c r="C52" s="5" t="inlineStr">
        <is>
          <t>2362 MARILYN LESLIE VIDAL RIOS</t>
        </is>
      </c>
      <c r="D52" s="7" t="n"/>
      <c r="E52" s="8" t="n"/>
      <c r="H52" s="9" t="n">
        <v>243.52</v>
      </c>
      <c r="I52" s="5" t="inlineStr">
        <is>
          <t>TARJETA DE DÉBITO/CRÉDITO</t>
        </is>
      </c>
      <c r="J52" s="5" t="inlineStr">
        <is>
          <t>2362 MARILYN LESLIE VIDAL RIOS</t>
        </is>
      </c>
    </row>
    <row r="53">
      <c r="A53" s="11" t="inlineStr">
        <is>
          <t>SAP</t>
        </is>
      </c>
      <c r="B53" s="3" t="n"/>
      <c r="C53" s="3" t="n"/>
      <c r="D53" s="7" t="n"/>
      <c r="E53" s="8" t="n"/>
      <c r="H53" s="9" t="n"/>
      <c r="I53" s="10" t="n"/>
      <c r="J53" s="5" t="n"/>
    </row>
    <row r="54" ht="15.75" customHeight="1">
      <c r="A54" s="13" t="inlineStr">
        <is>
          <t>FECHA</t>
        </is>
      </c>
      <c r="B54" s="13" t="inlineStr">
        <is>
          <t>CIERRE DE CAJA</t>
        </is>
      </c>
      <c r="C54" s="13" t="inlineStr">
        <is>
          <t>IMPORTE</t>
        </is>
      </c>
      <c r="D54" s="49" t="n">
        <v>112728769</v>
      </c>
      <c r="E54" s="14" t="n">
        <v>112728990</v>
      </c>
      <c r="H54" s="9" t="n"/>
      <c r="I54" s="10" t="n"/>
      <c r="J54" s="5" t="n"/>
    </row>
    <row r="55">
      <c r="A55" s="5" t="n"/>
      <c r="B55" s="6" t="n"/>
      <c r="C55" s="5" t="n"/>
      <c r="D55" s="29" t="inlineStr">
        <is>
          <t>BOOT</t>
        </is>
      </c>
      <c r="E55" s="8" t="n"/>
      <c r="H55" s="9" t="n"/>
      <c r="I55" s="10" t="n"/>
      <c r="J55" s="5" t="n"/>
    </row>
    <row r="56">
      <c r="A56" s="5" t="n"/>
      <c r="B56" s="6" t="n"/>
      <c r="C56" s="5" t="n"/>
      <c r="D56" s="7" t="n"/>
      <c r="E56" s="8" t="n"/>
      <c r="H56" s="9" t="n"/>
      <c r="I56" s="10" t="n"/>
      <c r="J56" s="5" t="n"/>
    </row>
    <row r="57">
      <c r="A57" s="5" t="inlineStr">
        <is>
          <t>CCAJ-CB12/39/23</t>
        </is>
      </c>
      <c r="B57" s="6" t="n">
        <v>44961.59022023148</v>
      </c>
      <c r="C57" s="5" t="inlineStr">
        <is>
          <t>2279 GIOVANNA ALCOCER PEREDO</t>
        </is>
      </c>
      <c r="D57" s="7" t="n"/>
      <c r="E57" s="8" t="n"/>
      <c r="F57" s="9" t="n">
        <v>6571.08</v>
      </c>
      <c r="I57" s="10" t="inlineStr">
        <is>
          <t>EFECTIVO</t>
        </is>
      </c>
      <c r="J57" s="5" t="inlineStr">
        <is>
          <t>2279 GIOVANNA ALCOCER PEREDO</t>
        </is>
      </c>
    </row>
    <row r="58">
      <c r="A58" s="11" t="inlineStr">
        <is>
          <t>SAP</t>
        </is>
      </c>
      <c r="B58" s="3" t="n"/>
      <c r="C58" s="3" t="n"/>
      <c r="D58" s="7" t="n"/>
      <c r="E58" s="8" t="n"/>
      <c r="H58" s="9" t="n"/>
      <c r="I58" s="10" t="n"/>
      <c r="J58" s="5" t="n"/>
    </row>
    <row r="59" ht="15.75" customHeight="1">
      <c r="A59" s="13" t="inlineStr">
        <is>
          <t>FECHA</t>
        </is>
      </c>
      <c r="B59" s="13" t="inlineStr">
        <is>
          <t>CIERRE DE CAJA</t>
        </is>
      </c>
      <c r="C59" s="13" t="inlineStr">
        <is>
          <t>IMPORTE</t>
        </is>
      </c>
      <c r="D59" s="49" t="n">
        <v>112728770</v>
      </c>
      <c r="E59" s="14" t="n">
        <v>112728991</v>
      </c>
      <c r="H59" s="9" t="n"/>
      <c r="I59" s="10" t="n"/>
      <c r="J59" s="5" t="n"/>
    </row>
    <row r="60">
      <c r="A60" s="5" t="n"/>
      <c r="B60" s="6" t="n"/>
      <c r="C60" s="5" t="n"/>
      <c r="D60" s="29" t="inlineStr">
        <is>
          <t>BOOT</t>
        </is>
      </c>
      <c r="E60" s="8" t="n"/>
      <c r="H60" s="9" t="n"/>
      <c r="I60" s="10" t="n"/>
      <c r="J60" s="5" t="n"/>
    </row>
    <row r="62">
      <c r="A62" s="1" t="inlineStr">
        <is>
          <t>Cierre Caja</t>
        </is>
      </c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</row>
    <row r="63">
      <c r="A63" s="3" t="inlineStr">
        <is>
          <t>Del 06/02/2023</t>
        </is>
      </c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</row>
    <row r="64">
      <c r="A64" s="74" t="inlineStr">
        <is>
          <t>Cierre Caja</t>
        </is>
      </c>
      <c r="B64" s="74" t="inlineStr">
        <is>
          <t>Fecha</t>
        </is>
      </c>
      <c r="C64" s="74" t="inlineStr">
        <is>
          <t>Cajero</t>
        </is>
      </c>
      <c r="D64" s="74" t="inlineStr">
        <is>
          <t>Nro Voucher</t>
        </is>
      </c>
      <c r="E64" s="74" t="inlineStr">
        <is>
          <t>Nro Cuenta</t>
        </is>
      </c>
      <c r="F64" s="74" t="inlineStr">
        <is>
          <t>Tipo Ingreso</t>
        </is>
      </c>
      <c r="G64" s="75" t="n"/>
      <c r="H64" s="76" t="n"/>
      <c r="I64" s="74" t="inlineStr">
        <is>
          <t>TIPO DE INGRESO</t>
        </is>
      </c>
      <c r="J64" s="74" t="inlineStr">
        <is>
          <t>Cobrador</t>
        </is>
      </c>
    </row>
    <row r="65">
      <c r="A65" s="77" t="n"/>
      <c r="B65" s="77" t="n"/>
      <c r="C65" s="77" t="n"/>
      <c r="D65" s="77" t="n"/>
      <c r="E65" s="77" t="n"/>
      <c r="F65" s="4" t="inlineStr">
        <is>
          <t>EFECTIVO</t>
        </is>
      </c>
      <c r="G65" s="4" t="inlineStr">
        <is>
          <t>CHEQUE</t>
        </is>
      </c>
      <c r="H65" s="4" t="inlineStr">
        <is>
          <t>TRANSFERENCIA</t>
        </is>
      </c>
      <c r="I65" s="77" t="n"/>
      <c r="J65" s="77" t="n"/>
    </row>
    <row r="66">
      <c r="A66" s="5" t="inlineStr">
        <is>
          <t>CCAJ-CB12/40/23</t>
        </is>
      </c>
      <c r="B66" s="6" t="n">
        <v>44963.67066896991</v>
      </c>
      <c r="C66" s="5" t="inlineStr">
        <is>
          <t>2362 MARILYN LESLIE VIDAL RIOS</t>
        </is>
      </c>
      <c r="D66" s="7" t="n"/>
      <c r="E66" s="8" t="n"/>
      <c r="F66" s="9" t="n">
        <v>2937.73</v>
      </c>
      <c r="I66" s="10" t="inlineStr">
        <is>
          <t>EFECTIVO</t>
        </is>
      </c>
      <c r="J66" s="5" t="inlineStr">
        <is>
          <t>2362 MARILYN LESLIE VIDAL RIOS</t>
        </is>
      </c>
    </row>
    <row r="67">
      <c r="A67" s="5" t="inlineStr">
        <is>
          <t>CCAJ-CB12/40/23</t>
        </is>
      </c>
      <c r="B67" s="6" t="n">
        <v>44963.67066896991</v>
      </c>
      <c r="C67" s="5" t="inlineStr">
        <is>
          <t>2362 MARILYN LESLIE VIDAL RIOS</t>
        </is>
      </c>
      <c r="D67" s="7" t="n"/>
      <c r="E67" s="8" t="n"/>
      <c r="H67" s="9" t="n">
        <v>39.9</v>
      </c>
      <c r="I67" s="5" t="inlineStr">
        <is>
          <t>TARJETA DE DÉBITO/CRÉDITO</t>
        </is>
      </c>
      <c r="J67" s="5" t="inlineStr">
        <is>
          <t>2362 MARILYN LESLIE VIDAL RIOS</t>
        </is>
      </c>
    </row>
    <row r="68">
      <c r="A68" s="11" t="inlineStr">
        <is>
          <t>SAP</t>
        </is>
      </c>
      <c r="B68" s="3" t="n"/>
      <c r="C68" s="3" t="n"/>
      <c r="D68" s="7" t="n"/>
      <c r="E68" s="8" t="n"/>
      <c r="H68" s="9" t="n"/>
      <c r="I68" s="10" t="n"/>
      <c r="J68" s="5" t="n"/>
    </row>
    <row r="69" ht="15.75" customHeight="1">
      <c r="A69" s="13" t="inlineStr">
        <is>
          <t>FECHA</t>
        </is>
      </c>
      <c r="B69" s="13" t="inlineStr">
        <is>
          <t>CIERRE DE CAJA</t>
        </is>
      </c>
      <c r="C69" s="13" t="inlineStr">
        <is>
          <t>IMPORTE</t>
        </is>
      </c>
      <c r="D69" s="49" t="n">
        <v>112730357</v>
      </c>
      <c r="E69" s="14" t="n">
        <v>112730473</v>
      </c>
      <c r="H69" s="9" t="n"/>
      <c r="I69" s="10" t="n"/>
      <c r="J69" s="5" t="n"/>
    </row>
    <row r="70">
      <c r="A70" s="5" t="n"/>
      <c r="B70" s="6" t="n"/>
      <c r="C70" s="5" t="n"/>
      <c r="D70" s="29" t="inlineStr">
        <is>
          <t>BOOT</t>
        </is>
      </c>
      <c r="E70" s="8" t="n"/>
      <c r="H70" s="9" t="n"/>
      <c r="I70" s="10" t="n"/>
      <c r="J70" s="5" t="n"/>
    </row>
    <row r="71">
      <c r="A71" s="5" t="n"/>
      <c r="B71" s="6" t="n"/>
      <c r="C71" s="5" t="n"/>
      <c r="D71" s="7" t="n"/>
      <c r="E71" s="8" t="n"/>
      <c r="H71" s="9" t="n"/>
      <c r="I71" s="10" t="n"/>
      <c r="J71" s="5" t="n"/>
    </row>
    <row r="72">
      <c r="A72" s="5" t="inlineStr">
        <is>
          <t>CCAJ-CB12/41/23</t>
        </is>
      </c>
      <c r="B72" s="6" t="n">
        <v>44963.79604385416</v>
      </c>
      <c r="C72" s="5" t="inlineStr">
        <is>
          <t>2279 GIOVANNA ALCOCER PEREDO</t>
        </is>
      </c>
      <c r="D72" s="7" t="n"/>
      <c r="E72" s="8" t="n"/>
      <c r="F72" s="9" t="n">
        <v>6072.9</v>
      </c>
      <c r="I72" s="10" t="inlineStr">
        <is>
          <t>EFECTIVO</t>
        </is>
      </c>
      <c r="J72" s="5" t="inlineStr">
        <is>
          <t>2279 GIOVANNA ALCOCER PEREDO</t>
        </is>
      </c>
    </row>
    <row r="73">
      <c r="A73" s="5" t="inlineStr">
        <is>
          <t>CCAJ-CB12/41/23</t>
        </is>
      </c>
      <c r="B73" s="6" t="n">
        <v>44963.79604385416</v>
      </c>
      <c r="C73" s="5" t="inlineStr">
        <is>
          <t>2279 GIOVANNA ALCOCER PEREDO</t>
        </is>
      </c>
      <c r="D73" s="7" t="n"/>
      <c r="E73" s="8" t="n"/>
      <c r="H73" s="9" t="n">
        <v>64</v>
      </c>
      <c r="I73" s="10" t="inlineStr">
        <is>
          <t>CÓDIGO QR</t>
        </is>
      </c>
      <c r="J73" s="5" t="inlineStr">
        <is>
          <t>2279 GIOVANNA ALCOCER PEREDO</t>
        </is>
      </c>
    </row>
    <row r="74">
      <c r="A74" s="11" t="inlineStr">
        <is>
          <t>SAP</t>
        </is>
      </c>
      <c r="B74" s="3" t="n"/>
      <c r="C74" s="3" t="n"/>
      <c r="D74" s="7" t="n"/>
      <c r="E74" s="8" t="n"/>
      <c r="H74" s="9" t="n"/>
      <c r="I74" s="10" t="n"/>
      <c r="J74" s="5" t="n"/>
    </row>
    <row r="75" ht="15.75" customHeight="1">
      <c r="A75" s="13" t="inlineStr">
        <is>
          <t>FECHA</t>
        </is>
      </c>
      <c r="B75" s="13" t="inlineStr">
        <is>
          <t>CIERRE DE CAJA</t>
        </is>
      </c>
      <c r="C75" s="13" t="inlineStr">
        <is>
          <t>IMPORTE</t>
        </is>
      </c>
      <c r="D75" s="49" t="n">
        <v>112730358</v>
      </c>
      <c r="E75" s="14" t="n">
        <v>112730475</v>
      </c>
      <c r="H75" s="9" t="n"/>
      <c r="I75" s="10" t="n"/>
      <c r="J75" s="5" t="n"/>
    </row>
    <row r="76">
      <c r="D76" s="29" t="inlineStr">
        <is>
          <t>BOOT</t>
        </is>
      </c>
    </row>
    <row r="78">
      <c r="A78" s="1" t="inlineStr">
        <is>
          <t>Cierre Caja</t>
        </is>
      </c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</row>
    <row r="79">
      <c r="A79" s="3" t="inlineStr">
        <is>
          <t>Del 07/02/2023</t>
        </is>
      </c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</row>
    <row r="80">
      <c r="A80" s="74" t="inlineStr">
        <is>
          <t>Cierre Caja</t>
        </is>
      </c>
      <c r="B80" s="74" t="inlineStr">
        <is>
          <t>Fecha</t>
        </is>
      </c>
      <c r="C80" s="74" t="inlineStr">
        <is>
          <t>Cajero</t>
        </is>
      </c>
      <c r="D80" s="74" t="inlineStr">
        <is>
          <t>Nro Voucher</t>
        </is>
      </c>
      <c r="E80" s="74" t="inlineStr">
        <is>
          <t>Nro Cuenta</t>
        </is>
      </c>
      <c r="F80" s="74" t="inlineStr">
        <is>
          <t>Tipo Ingreso</t>
        </is>
      </c>
      <c r="G80" s="75" t="n"/>
      <c r="H80" s="76" t="n"/>
      <c r="I80" s="74" t="inlineStr">
        <is>
          <t>TIPO DE INGRESO</t>
        </is>
      </c>
      <c r="J80" s="74" t="inlineStr">
        <is>
          <t>Cobrador</t>
        </is>
      </c>
    </row>
    <row r="81">
      <c r="A81" s="77" t="n"/>
      <c r="B81" s="77" t="n"/>
      <c r="C81" s="77" t="n"/>
      <c r="D81" s="77" t="n"/>
      <c r="E81" s="77" t="n"/>
      <c r="F81" s="4" t="inlineStr">
        <is>
          <t>EFECTIVO</t>
        </is>
      </c>
      <c r="G81" s="4" t="inlineStr">
        <is>
          <t>CHEQUE</t>
        </is>
      </c>
      <c r="H81" s="4" t="inlineStr">
        <is>
          <t>TRANSFERENCIA</t>
        </is>
      </c>
      <c r="I81" s="77" t="n"/>
      <c r="J81" s="77" t="n"/>
    </row>
    <row r="82">
      <c r="A82" s="5" t="inlineStr">
        <is>
          <t>CCAJ-CB12/42/23</t>
        </is>
      </c>
      <c r="B82" s="6" t="n">
        <v>44964.67000395833</v>
      </c>
      <c r="C82" s="5" t="inlineStr">
        <is>
          <t>2362 MARILYN LESLIE VIDAL RIOS</t>
        </is>
      </c>
      <c r="D82" s="7" t="n"/>
      <c r="E82" s="8" t="n"/>
      <c r="F82" s="9" t="n">
        <v>2289.24</v>
      </c>
      <c r="I82" s="10" t="inlineStr">
        <is>
          <t>EFECTIVO</t>
        </is>
      </c>
      <c r="J82" s="5" t="inlineStr">
        <is>
          <t>2362 MARILYN LESLIE VIDAL RIOS</t>
        </is>
      </c>
    </row>
    <row r="83">
      <c r="A83" s="11" t="inlineStr">
        <is>
          <t>SAP</t>
        </is>
      </c>
      <c r="B83" s="3" t="n"/>
      <c r="C83" s="3" t="n"/>
      <c r="D83" s="7" t="n"/>
      <c r="E83" s="8" t="n"/>
      <c r="H83" s="9" t="n"/>
      <c r="I83" s="10" t="n"/>
      <c r="J83" s="5" t="n"/>
    </row>
    <row r="84" ht="15.75" customHeight="1">
      <c r="A84" s="13" t="inlineStr">
        <is>
          <t>FECHA</t>
        </is>
      </c>
      <c r="B84" s="13" t="inlineStr">
        <is>
          <t>CIERRE DE CAJA</t>
        </is>
      </c>
      <c r="C84" s="13" t="inlineStr">
        <is>
          <t>IMPORTE</t>
        </is>
      </c>
      <c r="D84" s="49" t="n">
        <v>112732209</v>
      </c>
      <c r="E84" s="14" t="n">
        <v>112732509</v>
      </c>
      <c r="H84" s="9" t="n"/>
      <c r="I84" s="10" t="n"/>
      <c r="J84" s="5" t="n"/>
    </row>
    <row r="85">
      <c r="A85" s="5" t="n"/>
      <c r="B85" s="6" t="n"/>
      <c r="C85" s="5" t="n"/>
      <c r="D85" s="29" t="inlineStr">
        <is>
          <t>BOOT</t>
        </is>
      </c>
      <c r="E85" s="8" t="n"/>
      <c r="H85" s="9" t="n"/>
      <c r="I85" s="10" t="n"/>
      <c r="J85" s="5" t="n"/>
    </row>
    <row r="86">
      <c r="A86" s="5" t="n"/>
      <c r="B86" s="6" t="n"/>
      <c r="C86" s="5" t="n"/>
      <c r="D86" s="7" t="n"/>
      <c r="E86" s="8" t="n"/>
      <c r="H86" s="9" t="n"/>
      <c r="I86" s="10" t="n"/>
      <c r="J86" s="5" t="n"/>
    </row>
    <row r="87">
      <c r="A87" s="5" t="inlineStr">
        <is>
          <t>CCAJ-CB12/43/23</t>
        </is>
      </c>
      <c r="B87" s="6" t="n">
        <v>44964.79694043982</v>
      </c>
      <c r="C87" s="5" t="inlineStr">
        <is>
          <t>2279 GIOVANNA ALCOCER PEREDO</t>
        </is>
      </c>
      <c r="D87" s="7" t="n"/>
      <c r="E87" s="8" t="n"/>
      <c r="F87" s="9" t="n">
        <v>6258.99</v>
      </c>
      <c r="I87" s="10" t="inlineStr">
        <is>
          <t>EFECTIVO</t>
        </is>
      </c>
      <c r="J87" s="5" t="inlineStr">
        <is>
          <t>2279 GIOVANNA ALCOCER PEREDO</t>
        </is>
      </c>
    </row>
    <row r="88">
      <c r="A88" s="11" t="inlineStr">
        <is>
          <t>SAP</t>
        </is>
      </c>
      <c r="B88" s="3" t="n"/>
      <c r="C88" s="3" t="n"/>
      <c r="D88" s="7" t="n"/>
      <c r="E88" s="8" t="n"/>
      <c r="H88" s="9" t="n"/>
      <c r="I88" s="10" t="n"/>
      <c r="J88" s="5" t="n"/>
    </row>
    <row r="89" ht="15.75" customHeight="1">
      <c r="A89" s="13" t="inlineStr">
        <is>
          <t>FECHA</t>
        </is>
      </c>
      <c r="B89" s="13" t="inlineStr">
        <is>
          <t>CIERRE DE CAJA</t>
        </is>
      </c>
      <c r="C89" s="13" t="inlineStr">
        <is>
          <t>IMPORTE</t>
        </is>
      </c>
      <c r="D89" s="49" t="n">
        <v>112732210</v>
      </c>
      <c r="E89" s="14" t="n">
        <v>112732510</v>
      </c>
      <c r="H89" s="9" t="n"/>
      <c r="I89" s="10" t="n"/>
      <c r="J89" s="5" t="n"/>
    </row>
    <row r="90">
      <c r="D90" s="29" t="inlineStr">
        <is>
          <t>BOOT</t>
        </is>
      </c>
    </row>
    <row r="92">
      <c r="A92" s="1" t="inlineStr">
        <is>
          <t>Cierre Caja</t>
        </is>
      </c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</row>
    <row r="93">
      <c r="A93" s="3" t="inlineStr">
        <is>
          <t>Del 08/02/2023</t>
        </is>
      </c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74" t="inlineStr">
        <is>
          <t>Cierre Caja</t>
        </is>
      </c>
      <c r="B94" s="74" t="inlineStr">
        <is>
          <t>Fecha</t>
        </is>
      </c>
      <c r="C94" s="74" t="inlineStr">
        <is>
          <t>Cajero</t>
        </is>
      </c>
      <c r="D94" s="74" t="inlineStr">
        <is>
          <t>Nro Voucher</t>
        </is>
      </c>
      <c r="E94" s="74" t="inlineStr">
        <is>
          <t>Nro Cuenta</t>
        </is>
      </c>
      <c r="F94" s="74" t="inlineStr">
        <is>
          <t>Tipo Ingreso</t>
        </is>
      </c>
      <c r="G94" s="75" t="n"/>
      <c r="H94" s="76" t="n"/>
      <c r="I94" s="74" t="inlineStr">
        <is>
          <t>TIPO DE INGRESO</t>
        </is>
      </c>
      <c r="J94" s="74" t="inlineStr">
        <is>
          <t>Cobrador</t>
        </is>
      </c>
    </row>
    <row r="95">
      <c r="A95" s="77" t="n"/>
      <c r="B95" s="77" t="n"/>
      <c r="C95" s="77" t="n"/>
      <c r="D95" s="77" t="n"/>
      <c r="E95" s="77" t="n"/>
      <c r="F95" s="4" t="inlineStr">
        <is>
          <t>EFECTIVO</t>
        </is>
      </c>
      <c r="G95" s="4" t="inlineStr">
        <is>
          <t>CHEQUE</t>
        </is>
      </c>
      <c r="H95" s="4" t="inlineStr">
        <is>
          <t>TRANSFERENCIA</t>
        </is>
      </c>
      <c r="I95" s="77" t="n"/>
      <c r="J95" s="77" t="n"/>
    </row>
    <row r="96">
      <c r="A96" s="5" t="inlineStr">
        <is>
          <t>CCAJ-CB12/44/23</t>
        </is>
      </c>
      <c r="B96" s="6" t="n">
        <v>44965.67976418982</v>
      </c>
      <c r="C96" s="5" t="inlineStr">
        <is>
          <t>2362 MARILYN LESLIE VIDAL RIOS</t>
        </is>
      </c>
      <c r="D96" s="7" t="n"/>
      <c r="E96" s="8" t="n"/>
      <c r="F96" s="9" t="n">
        <v>5270.03</v>
      </c>
      <c r="I96" s="10" t="inlineStr">
        <is>
          <t>EFECTIVO</t>
        </is>
      </c>
      <c r="J96" s="5" t="inlineStr">
        <is>
          <t>2362 MARILYN LESLIE VIDAL RIOS</t>
        </is>
      </c>
    </row>
    <row r="97">
      <c r="A97" s="5" t="inlineStr">
        <is>
          <t>CCAJ-CB12/44/23</t>
        </is>
      </c>
      <c r="B97" s="6" t="n">
        <v>44965.67976418982</v>
      </c>
      <c r="C97" s="5" t="inlineStr">
        <is>
          <t>2362 MARILYN LESLIE VIDAL RIOS</t>
        </is>
      </c>
      <c r="D97" s="7" t="n"/>
      <c r="E97" s="8" t="n"/>
      <c r="H97" s="9" t="n">
        <v>244.14</v>
      </c>
      <c r="I97" s="5" t="inlineStr">
        <is>
          <t>TARJETA DE DÉBITO/CRÉDITO</t>
        </is>
      </c>
      <c r="J97" s="5" t="inlineStr">
        <is>
          <t>2362 MARILYN LESLIE VIDAL RIOS</t>
        </is>
      </c>
    </row>
    <row r="98">
      <c r="A98" s="11" t="inlineStr">
        <is>
          <t>SAP</t>
        </is>
      </c>
      <c r="B98" s="3" t="n"/>
      <c r="C98" s="3" t="n"/>
      <c r="D98" s="7" t="n"/>
      <c r="E98" s="8" t="n"/>
      <c r="F98" s="9" t="n"/>
      <c r="I98" s="10" t="n"/>
      <c r="J98" s="5" t="n"/>
    </row>
    <row r="99" ht="15.75" customHeight="1">
      <c r="A99" s="13" t="inlineStr">
        <is>
          <t>FECHA</t>
        </is>
      </c>
      <c r="B99" s="13" t="inlineStr">
        <is>
          <t>CIERRE DE CAJA</t>
        </is>
      </c>
      <c r="C99" s="13" t="inlineStr">
        <is>
          <t>IMPORTE</t>
        </is>
      </c>
      <c r="D99" s="49" t="n">
        <v>112733917</v>
      </c>
      <c r="E99" s="14" t="n">
        <v>112734088</v>
      </c>
      <c r="F99" s="9" t="n"/>
      <c r="I99" s="10" t="n"/>
      <c r="J99" s="5" t="n"/>
    </row>
    <row r="100">
      <c r="A100" s="5" t="n"/>
      <c r="B100" s="6" t="n"/>
      <c r="C100" s="5" t="n"/>
      <c r="D100" s="29" t="inlineStr">
        <is>
          <t>BOOT</t>
        </is>
      </c>
      <c r="E100" s="8" t="n"/>
      <c r="F100" s="9" t="n"/>
      <c r="I100" s="10" t="n"/>
      <c r="J100" s="5" t="n"/>
    </row>
    <row r="101">
      <c r="A101" s="5" t="n"/>
      <c r="B101" s="6" t="n"/>
      <c r="C101" s="5" t="n"/>
      <c r="D101" s="7" t="n"/>
      <c r="E101" s="8" t="n"/>
      <c r="F101" s="9" t="n"/>
      <c r="I101" s="10" t="n"/>
      <c r="J101" s="5" t="n"/>
    </row>
    <row r="102">
      <c r="A102" s="5" t="inlineStr">
        <is>
          <t>CCAJ-CB12/45/23</t>
        </is>
      </c>
      <c r="B102" s="6" t="n">
        <v>44965.80111237268</v>
      </c>
      <c r="C102" s="5" t="inlineStr">
        <is>
          <t>2279 GIOVANNA ALCOCER PEREDO</t>
        </is>
      </c>
      <c r="D102" s="7" t="n"/>
      <c r="E102" s="8" t="n"/>
      <c r="F102" s="9" t="n">
        <v>6472.13</v>
      </c>
      <c r="I102" s="10" t="inlineStr">
        <is>
          <t>EFECTIVO</t>
        </is>
      </c>
      <c r="J102" s="5" t="inlineStr">
        <is>
          <t>2279 GIOVANNA ALCOCER PEREDO</t>
        </is>
      </c>
    </row>
    <row r="103">
      <c r="A103" s="11" t="inlineStr">
        <is>
          <t>SAP</t>
        </is>
      </c>
      <c r="B103" s="3" t="n"/>
      <c r="C103" s="3" t="n"/>
      <c r="D103" s="7" t="n"/>
      <c r="E103" s="8" t="n"/>
      <c r="F103" s="9" t="n"/>
      <c r="I103" s="10" t="n"/>
      <c r="J103" s="5" t="n"/>
    </row>
    <row r="104" ht="15.75" customHeight="1">
      <c r="A104" s="13" t="inlineStr">
        <is>
          <t>FECHA</t>
        </is>
      </c>
      <c r="B104" s="13" t="inlineStr">
        <is>
          <t>CIERRE DE CAJA</t>
        </is>
      </c>
      <c r="C104" s="13" t="inlineStr">
        <is>
          <t>IMPORTE</t>
        </is>
      </c>
      <c r="D104" s="49" t="n">
        <v>112733918</v>
      </c>
      <c r="E104" s="14" t="n">
        <v>112734089</v>
      </c>
      <c r="F104" s="9" t="n"/>
      <c r="I104" s="10" t="n"/>
      <c r="J104" s="5" t="n"/>
    </row>
    <row r="105">
      <c r="D105" s="29" t="inlineStr">
        <is>
          <t>BOOT</t>
        </is>
      </c>
    </row>
    <row r="107">
      <c r="A107" s="1" t="inlineStr">
        <is>
          <t>Cierre Caja</t>
        </is>
      </c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</row>
    <row r="108">
      <c r="A108" s="3" t="inlineStr">
        <is>
          <t>Del 09/02/2023</t>
        </is>
      </c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</row>
    <row r="109">
      <c r="A109" s="74" t="inlineStr">
        <is>
          <t>Cierre Caja</t>
        </is>
      </c>
      <c r="B109" s="74" t="inlineStr">
        <is>
          <t>Fecha</t>
        </is>
      </c>
      <c r="C109" s="74" t="inlineStr">
        <is>
          <t>Cajero</t>
        </is>
      </c>
      <c r="D109" s="74" t="inlineStr">
        <is>
          <t>Nro Voucher</t>
        </is>
      </c>
      <c r="E109" s="74" t="inlineStr">
        <is>
          <t>Nro Cuenta</t>
        </is>
      </c>
      <c r="F109" s="74" t="inlineStr">
        <is>
          <t>Tipo Ingreso</t>
        </is>
      </c>
      <c r="G109" s="75" t="n"/>
      <c r="H109" s="76" t="n"/>
      <c r="I109" s="74" t="inlineStr">
        <is>
          <t>TIPO DE INGRESO</t>
        </is>
      </c>
      <c r="J109" s="74" t="inlineStr">
        <is>
          <t>Cobrador</t>
        </is>
      </c>
    </row>
    <row r="110">
      <c r="A110" s="77" t="n"/>
      <c r="B110" s="77" t="n"/>
      <c r="C110" s="77" t="n"/>
      <c r="D110" s="77" t="n"/>
      <c r="E110" s="77" t="n"/>
      <c r="F110" s="4" t="inlineStr">
        <is>
          <t>EFECTIVO</t>
        </is>
      </c>
      <c r="G110" s="4" t="inlineStr">
        <is>
          <t>CHEQUE</t>
        </is>
      </c>
      <c r="H110" s="4" t="inlineStr">
        <is>
          <t>TRANSFERENCIA</t>
        </is>
      </c>
      <c r="I110" s="77" t="n"/>
      <c r="J110" s="77" t="n"/>
    </row>
    <row r="111">
      <c r="A111" s="5" t="inlineStr">
        <is>
          <t>CCAJ-CB12/46/23</t>
        </is>
      </c>
      <c r="B111" s="6" t="n">
        <v>44966.67643615741</v>
      </c>
      <c r="C111" s="5" t="inlineStr">
        <is>
          <t>2362 MARILYN LESLIE VIDAL RIOS</t>
        </is>
      </c>
      <c r="D111" s="7" t="n"/>
      <c r="E111" s="8" t="n"/>
      <c r="F111" s="9" t="n">
        <v>4008.11</v>
      </c>
      <c r="I111" s="10" t="inlineStr">
        <is>
          <t>EFECTIVO</t>
        </is>
      </c>
      <c r="J111" s="5" t="inlineStr">
        <is>
          <t>2362 MARILYN LESLIE VIDAL RIOS</t>
        </is>
      </c>
    </row>
    <row r="112">
      <c r="A112" s="11" t="inlineStr">
        <is>
          <t>SAP</t>
        </is>
      </c>
      <c r="B112" s="3" t="n"/>
      <c r="C112" s="3" t="n"/>
      <c r="D112" s="7" t="n"/>
      <c r="E112" s="8" t="n"/>
      <c r="G112" s="9" t="n"/>
      <c r="I112" s="10" t="n"/>
      <c r="J112" s="8" t="n"/>
    </row>
    <row r="113" ht="15.75" customHeight="1">
      <c r="A113" s="13" t="inlineStr">
        <is>
          <t>FECHA</t>
        </is>
      </c>
      <c r="B113" s="13" t="inlineStr">
        <is>
          <t>CIERRE DE CAJA</t>
        </is>
      </c>
      <c r="C113" s="13" t="inlineStr">
        <is>
          <t>IMPORTE</t>
        </is>
      </c>
      <c r="D113" s="24" t="n">
        <v>112736302</v>
      </c>
      <c r="E113" s="14" t="n">
        <v>112736379</v>
      </c>
      <c r="G113" s="9" t="n"/>
      <c r="I113" s="10" t="n"/>
      <c r="J113" s="8" t="n"/>
    </row>
    <row r="114">
      <c r="A114" s="5" t="n"/>
      <c r="B114" s="6" t="n"/>
      <c r="C114" s="5" t="n"/>
      <c r="D114" s="45" t="n"/>
      <c r="E114" s="8" t="n"/>
      <c r="G114" s="9" t="n"/>
      <c r="I114" s="10" t="n"/>
      <c r="J114" s="8" t="n"/>
    </row>
    <row r="115">
      <c r="A115" s="5" t="n"/>
      <c r="B115" s="6" t="n"/>
      <c r="C115" s="5" t="n"/>
      <c r="D115" s="7" t="n"/>
      <c r="E115" s="8" t="n"/>
      <c r="G115" s="9" t="n"/>
      <c r="I115" s="10" t="n"/>
      <c r="J115" s="8" t="n"/>
    </row>
    <row r="116">
      <c r="A116" s="5" t="inlineStr">
        <is>
          <t>CCAJ-CB12/47/23</t>
        </is>
      </c>
      <c r="B116" s="6" t="n">
        <v>44966.79865366898</v>
      </c>
      <c r="C116" s="5" t="inlineStr">
        <is>
          <t>2279 GIOVANNA ALCOCER PEREDO</t>
        </is>
      </c>
      <c r="D116" s="7" t="n"/>
      <c r="E116" s="8" t="n"/>
      <c r="F116" s="9" t="n">
        <v>6154.95</v>
      </c>
      <c r="I116" s="10" t="inlineStr">
        <is>
          <t>EFECTIVO</t>
        </is>
      </c>
      <c r="J116" s="5" t="inlineStr">
        <is>
          <t>2279 GIOVANNA ALCOCER PEREDO</t>
        </is>
      </c>
    </row>
    <row r="117">
      <c r="A117" s="11" t="inlineStr">
        <is>
          <t>SAP</t>
        </is>
      </c>
      <c r="B117" s="3" t="n"/>
      <c r="C117" s="3" t="n"/>
      <c r="D117" s="7" t="n"/>
      <c r="E117" s="8" t="n"/>
      <c r="G117" s="9" t="n"/>
      <c r="I117" s="10" t="n"/>
      <c r="J117" s="8" t="n"/>
    </row>
    <row r="118" ht="15.75" customHeight="1">
      <c r="A118" s="13" t="inlineStr">
        <is>
          <t>FECHA</t>
        </is>
      </c>
      <c r="B118" s="13" t="inlineStr">
        <is>
          <t>CIERRE DE CAJA</t>
        </is>
      </c>
      <c r="C118" s="13" t="inlineStr">
        <is>
          <t>IMPORTE</t>
        </is>
      </c>
      <c r="D118" s="24" t="n">
        <v>112736308</v>
      </c>
      <c r="E118" s="14" t="n">
        <v>112736380</v>
      </c>
      <c r="G118" s="9" t="n"/>
      <c r="I118" s="10" t="n"/>
      <c r="J118" s="8" t="n"/>
    </row>
    <row r="119">
      <c r="A119" s="5" t="n"/>
      <c r="B119" s="6" t="n"/>
      <c r="C119" s="5" t="n"/>
      <c r="D119" s="45" t="n"/>
      <c r="E119" s="8" t="n"/>
      <c r="G119" s="9" t="n"/>
      <c r="I119" s="10" t="n"/>
      <c r="J119" s="8" t="n"/>
    </row>
    <row r="121">
      <c r="A121" s="1" t="inlineStr">
        <is>
          <t>Cierre Caja</t>
        </is>
      </c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</row>
    <row r="122">
      <c r="A122" s="3" t="inlineStr">
        <is>
          <t>Del 10/02/2023</t>
        </is>
      </c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</row>
    <row r="123">
      <c r="A123" s="74" t="inlineStr">
        <is>
          <t>Cierre Caja</t>
        </is>
      </c>
      <c r="B123" s="74" t="inlineStr">
        <is>
          <t>Fecha</t>
        </is>
      </c>
      <c r="C123" s="74" t="inlineStr">
        <is>
          <t>Cajero</t>
        </is>
      </c>
      <c r="D123" s="74" t="inlineStr">
        <is>
          <t>Nro Voucher</t>
        </is>
      </c>
      <c r="E123" s="74" t="inlineStr">
        <is>
          <t>Nro Cuenta</t>
        </is>
      </c>
      <c r="F123" s="74" t="inlineStr">
        <is>
          <t>Tipo Ingreso</t>
        </is>
      </c>
      <c r="G123" s="75" t="n"/>
      <c r="H123" s="76" t="n"/>
      <c r="I123" s="74" t="inlineStr">
        <is>
          <t>TIPO DE INGRESO</t>
        </is>
      </c>
      <c r="J123" s="74" t="inlineStr">
        <is>
          <t>Cobrador</t>
        </is>
      </c>
    </row>
    <row r="124">
      <c r="A124" s="77" t="n"/>
      <c r="B124" s="77" t="n"/>
      <c r="C124" s="77" t="n"/>
      <c r="D124" s="77" t="n"/>
      <c r="E124" s="77" t="n"/>
      <c r="F124" s="4" t="inlineStr">
        <is>
          <t>EFECTIVO</t>
        </is>
      </c>
      <c r="G124" s="4" t="inlineStr">
        <is>
          <t>CHEQUE</t>
        </is>
      </c>
      <c r="H124" s="4" t="inlineStr">
        <is>
          <t>TRANSFERENCIA</t>
        </is>
      </c>
      <c r="I124" s="77" t="n"/>
      <c r="J124" s="77" t="n"/>
    </row>
    <row r="125">
      <c r="A125" s="5" t="inlineStr">
        <is>
          <t>CCAJ-CB12/48/23</t>
        </is>
      </c>
      <c r="B125" s="6" t="n">
        <v>44967.67240983796</v>
      </c>
      <c r="C125" s="5" t="inlineStr">
        <is>
          <t>2362 MARILYN LESLIE VIDAL RIOS</t>
        </is>
      </c>
      <c r="D125" s="10" t="n"/>
      <c r="E125" s="8" t="n"/>
      <c r="F125" s="9" t="n">
        <v>3571.16</v>
      </c>
      <c r="I125" s="10" t="inlineStr">
        <is>
          <t>EFECTIVO</t>
        </is>
      </c>
      <c r="J125" s="5" t="inlineStr">
        <is>
          <t>2362 MARILYN LESLIE VIDAL RIOS</t>
        </is>
      </c>
    </row>
    <row r="126">
      <c r="A126" s="11" t="inlineStr">
        <is>
          <t>SAP</t>
        </is>
      </c>
      <c r="B126" s="3" t="n"/>
      <c r="C126" s="3" t="n"/>
      <c r="D126" s="7" t="n"/>
      <c r="E126" s="8" t="n"/>
      <c r="H126" s="9" t="n"/>
      <c r="I126" s="10" t="n"/>
      <c r="J126" s="5" t="n"/>
    </row>
    <row r="127" ht="15.75" customHeight="1">
      <c r="A127" s="13" t="inlineStr">
        <is>
          <t>FECHA</t>
        </is>
      </c>
      <c r="B127" s="13" t="inlineStr">
        <is>
          <t>CIERRE DE CAJA</t>
        </is>
      </c>
      <c r="C127" s="13" t="inlineStr">
        <is>
          <t>IMPORTE</t>
        </is>
      </c>
      <c r="D127" s="49" t="n">
        <v>112736211</v>
      </c>
      <c r="E127" s="14" t="n">
        <v>112736381</v>
      </c>
      <c r="H127" s="9" t="n"/>
      <c r="I127" s="10" t="n"/>
      <c r="J127" s="5" t="n"/>
    </row>
    <row r="128">
      <c r="A128" s="5" t="n"/>
      <c r="B128" s="6" t="n"/>
      <c r="C128" s="5" t="n"/>
      <c r="D128" s="29" t="inlineStr">
        <is>
          <t>BOOT</t>
        </is>
      </c>
      <c r="E128" s="8" t="n"/>
      <c r="H128" s="9" t="n"/>
      <c r="I128" s="10" t="n"/>
      <c r="J128" s="5" t="n"/>
    </row>
    <row r="129">
      <c r="A129" s="5" t="n"/>
      <c r="B129" s="6" t="n"/>
      <c r="C129" s="5" t="n"/>
      <c r="D129" s="7" t="n"/>
      <c r="E129" s="8" t="n"/>
      <c r="H129" s="9" t="n"/>
      <c r="I129" s="10" t="n"/>
      <c r="J129" s="5" t="n"/>
    </row>
    <row r="130">
      <c r="A130" s="5" t="inlineStr">
        <is>
          <t>CCAJ-CB12/49/23</t>
        </is>
      </c>
      <c r="B130" s="6" t="n">
        <v>44967.82317788195</v>
      </c>
      <c r="C130" s="5" t="inlineStr">
        <is>
          <t>2279 GIOVANNA ALCOCER PEREDO</t>
        </is>
      </c>
      <c r="D130" s="7" t="n"/>
      <c r="E130" s="8" t="n"/>
      <c r="F130" s="9" t="n">
        <v>5523.73</v>
      </c>
      <c r="I130" s="10" t="inlineStr">
        <is>
          <t>EFECTIVO</t>
        </is>
      </c>
      <c r="J130" s="5" t="inlineStr">
        <is>
          <t>2279 GIOVANNA ALCOCER PEREDO</t>
        </is>
      </c>
    </row>
    <row r="131">
      <c r="A131" s="5" t="inlineStr">
        <is>
          <t>CCAJ-CB12/49/23</t>
        </is>
      </c>
      <c r="B131" s="6" t="n">
        <v>44967.82317788195</v>
      </c>
      <c r="C131" s="5" t="inlineStr">
        <is>
          <t>2279 GIOVANNA ALCOCER PEREDO</t>
        </is>
      </c>
      <c r="D131" s="7" t="n"/>
      <c r="E131" s="8" t="n"/>
      <c r="H131" s="9" t="n">
        <v>158.3</v>
      </c>
      <c r="I131" s="10" t="inlineStr">
        <is>
          <t>CÓDIGO QR</t>
        </is>
      </c>
      <c r="J131" s="5" t="inlineStr">
        <is>
          <t>2279 GIOVANNA ALCOCER PEREDO</t>
        </is>
      </c>
    </row>
    <row r="132">
      <c r="A132" s="11" t="inlineStr">
        <is>
          <t>SAP</t>
        </is>
      </c>
      <c r="B132" s="3" t="n"/>
      <c r="C132" s="3" t="n"/>
      <c r="E132" s="8" t="n"/>
      <c r="H132" s="9" t="n"/>
      <c r="I132" s="10" t="n"/>
      <c r="J132" s="5" t="n"/>
    </row>
    <row r="133" ht="15.75" customHeight="1">
      <c r="A133" s="13" t="inlineStr">
        <is>
          <t>FECHA</t>
        </is>
      </c>
      <c r="B133" s="13" t="inlineStr">
        <is>
          <t>CIERRE DE CAJA</t>
        </is>
      </c>
      <c r="C133" s="13" t="inlineStr">
        <is>
          <t>IMPORTE</t>
        </is>
      </c>
      <c r="D133" s="49" t="n">
        <v>112736212</v>
      </c>
      <c r="E133" s="14" t="n">
        <v>112736382</v>
      </c>
      <c r="H133" s="9" t="n"/>
      <c r="I133" s="10" t="n"/>
      <c r="J133" s="5" t="n"/>
    </row>
    <row r="134">
      <c r="D134" s="29" t="inlineStr">
        <is>
          <t>BOOT</t>
        </is>
      </c>
    </row>
    <row r="136">
      <c r="A136" s="1" t="inlineStr">
        <is>
          <t>Cierre Caja</t>
        </is>
      </c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</row>
    <row r="137">
      <c r="A137" s="3" t="inlineStr">
        <is>
          <t>Del 11/02/2023</t>
        </is>
      </c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</row>
    <row r="138">
      <c r="A138" s="74" t="inlineStr">
        <is>
          <t>Cierre Caja</t>
        </is>
      </c>
      <c r="B138" s="74" t="inlineStr">
        <is>
          <t>Fecha</t>
        </is>
      </c>
      <c r="C138" s="74" t="inlineStr">
        <is>
          <t>Cajero</t>
        </is>
      </c>
      <c r="D138" s="74" t="inlineStr">
        <is>
          <t>Nro Voucher</t>
        </is>
      </c>
      <c r="E138" s="74" t="inlineStr">
        <is>
          <t>Nro Cuenta</t>
        </is>
      </c>
      <c r="F138" s="74" t="inlineStr">
        <is>
          <t>Tipo Ingreso</t>
        </is>
      </c>
      <c r="G138" s="75" t="n"/>
      <c r="H138" s="76" t="n"/>
      <c r="I138" s="74" t="inlineStr">
        <is>
          <t>TIPO DE INGRESO</t>
        </is>
      </c>
      <c r="J138" s="74" t="inlineStr">
        <is>
          <t>Cobrador</t>
        </is>
      </c>
    </row>
    <row r="139">
      <c r="A139" s="77" t="n"/>
      <c r="B139" s="77" t="n"/>
      <c r="C139" s="77" t="n"/>
      <c r="D139" s="77" t="n"/>
      <c r="E139" s="77" t="n"/>
      <c r="F139" s="4" t="inlineStr">
        <is>
          <t>EFECTIVO</t>
        </is>
      </c>
      <c r="G139" s="4" t="inlineStr">
        <is>
          <t>CHEQUE</t>
        </is>
      </c>
      <c r="H139" s="4" t="inlineStr">
        <is>
          <t>TRANSFERENCIA</t>
        </is>
      </c>
      <c r="I139" s="77" t="n"/>
      <c r="J139" s="77" t="n"/>
    </row>
    <row r="140">
      <c r="A140" s="5" t="inlineStr">
        <is>
          <t>CCAJ-CB12/50/23</t>
        </is>
      </c>
      <c r="B140" s="6" t="n">
        <v>44968.58884001157</v>
      </c>
      <c r="C140" s="5" t="inlineStr">
        <is>
          <t>2279 GIOVANNA ALCOCER PEREDO</t>
        </is>
      </c>
      <c r="D140" s="7" t="n"/>
      <c r="E140" s="8" t="n"/>
      <c r="F140" s="9" t="n">
        <v>6824.01</v>
      </c>
      <c r="I140" s="10" t="inlineStr">
        <is>
          <t>EFECTIVO</t>
        </is>
      </c>
      <c r="J140" s="5" t="inlineStr">
        <is>
          <t>2279 GIOVANNA ALCOCER PEREDO</t>
        </is>
      </c>
    </row>
    <row r="141">
      <c r="A141" s="5" t="inlineStr">
        <is>
          <t>CCAJ-CB12/50/23</t>
        </is>
      </c>
      <c r="B141" s="6" t="n">
        <v>44968.58884001157</v>
      </c>
      <c r="C141" s="5" t="inlineStr">
        <is>
          <t>2279 GIOVANNA ALCOCER PEREDO</t>
        </is>
      </c>
      <c r="D141" s="7" t="n"/>
      <c r="E141" s="8" t="n"/>
      <c r="H141" s="9" t="n">
        <v>101.52</v>
      </c>
      <c r="I141" s="10" t="inlineStr">
        <is>
          <t>CÓDIGO QR</t>
        </is>
      </c>
      <c r="J141" s="5" t="inlineStr">
        <is>
          <t>2279 GIOVANNA ALCOCER PEREDO</t>
        </is>
      </c>
    </row>
    <row r="142">
      <c r="A142" s="11" t="inlineStr">
        <is>
          <t>SAP</t>
        </is>
      </c>
      <c r="B142" s="3" t="n"/>
      <c r="C142" s="3" t="n"/>
      <c r="D142" s="7" t="n"/>
      <c r="E142" s="8" t="n"/>
      <c r="H142" s="9" t="n"/>
      <c r="I142" s="10" t="n"/>
      <c r="J142" s="5" t="n"/>
    </row>
    <row r="143" ht="15.75" customHeight="1">
      <c r="A143" s="13" t="inlineStr">
        <is>
          <t>FECHA</t>
        </is>
      </c>
      <c r="B143" s="13" t="inlineStr">
        <is>
          <t>CIERRE DE CAJA</t>
        </is>
      </c>
      <c r="C143" s="13" t="inlineStr">
        <is>
          <t>IMPORTE</t>
        </is>
      </c>
      <c r="D143" s="49" t="n">
        <v>112744272</v>
      </c>
      <c r="E143" s="14" t="n">
        <v>112761127</v>
      </c>
      <c r="H143" s="9" t="n"/>
      <c r="I143" s="10" t="n"/>
      <c r="J143" s="5" t="n"/>
    </row>
    <row r="144">
      <c r="A144" s="5" t="n"/>
      <c r="B144" s="6" t="n"/>
      <c r="C144" s="5" t="n"/>
      <c r="D144" s="29" t="inlineStr">
        <is>
          <t>BOOT</t>
        </is>
      </c>
      <c r="E144" s="8" t="n"/>
      <c r="H144" s="9" t="n"/>
      <c r="I144" s="10" t="n"/>
      <c r="J144" s="5" t="n"/>
    </row>
    <row r="145">
      <c r="A145" s="5" t="n"/>
      <c r="B145" s="6" t="n"/>
      <c r="C145" s="5" t="n"/>
      <c r="D145" s="7" t="n"/>
      <c r="E145" s="8" t="n"/>
      <c r="H145" s="9" t="n"/>
      <c r="I145" s="10" t="n"/>
      <c r="J145" s="5" t="n"/>
    </row>
    <row r="146">
      <c r="A146" s="5" t="inlineStr">
        <is>
          <t>CCAJ-CB12/51/23</t>
        </is>
      </c>
      <c r="B146" s="6" t="n">
        <v>44968.59956828703</v>
      </c>
      <c r="C146" s="5" t="inlineStr">
        <is>
          <t>2362 MARILYN LESLIE VIDAL RIOS</t>
        </is>
      </c>
      <c r="D146" s="7" t="n"/>
      <c r="E146" s="8" t="n"/>
      <c r="F146" s="9" t="n">
        <v>6682.85</v>
      </c>
      <c r="I146" s="10" t="inlineStr">
        <is>
          <t>EFECTIVO</t>
        </is>
      </c>
      <c r="J146" s="5" t="inlineStr">
        <is>
          <t>2362 MARILYN LESLIE VIDAL RIOS</t>
        </is>
      </c>
    </row>
    <row r="147">
      <c r="A147" s="5" t="inlineStr">
        <is>
          <t>CCAJ-CB12/51/23</t>
        </is>
      </c>
      <c r="B147" s="6" t="n">
        <v>44968.59956828703</v>
      </c>
      <c r="C147" s="5" t="inlineStr">
        <is>
          <t>2362 MARILYN LESLIE VIDAL RIOS</t>
        </is>
      </c>
      <c r="D147" s="7" t="n"/>
      <c r="E147" s="8" t="n"/>
      <c r="H147" s="9" t="n">
        <v>211.4</v>
      </c>
      <c r="I147" s="5" t="inlineStr">
        <is>
          <t>TARJETA DE DÉBITO/CRÉDITO</t>
        </is>
      </c>
      <c r="J147" s="5" t="inlineStr">
        <is>
          <t>2362 MARILYN LESLIE VIDAL RIOS</t>
        </is>
      </c>
    </row>
    <row r="148">
      <c r="A148" s="11" t="inlineStr">
        <is>
          <t>SAP</t>
        </is>
      </c>
      <c r="B148" s="3" t="n"/>
      <c r="C148" s="3" t="n"/>
      <c r="D148" s="7" t="n"/>
      <c r="E148" s="8" t="n"/>
      <c r="H148" s="9" t="n"/>
      <c r="I148" s="10" t="n"/>
      <c r="J148" s="5" t="n"/>
    </row>
    <row r="149" ht="15.75" customHeight="1">
      <c r="A149" s="13" t="inlineStr">
        <is>
          <t>FECHA</t>
        </is>
      </c>
      <c r="B149" s="13" t="inlineStr">
        <is>
          <t>CIERRE DE CAJA</t>
        </is>
      </c>
      <c r="C149" s="13" t="inlineStr">
        <is>
          <t>IMPORTE</t>
        </is>
      </c>
      <c r="D149" s="49" t="n">
        <v>112744293</v>
      </c>
      <c r="E149" s="14" t="n">
        <v>112761129</v>
      </c>
      <c r="H149" s="9" t="n"/>
      <c r="I149" s="10" t="n"/>
      <c r="J149" s="5" t="n"/>
    </row>
    <row r="150">
      <c r="D150" s="29" t="inlineStr">
        <is>
          <t>BOOT</t>
        </is>
      </c>
    </row>
    <row r="152">
      <c r="A152" s="1" t="inlineStr">
        <is>
          <t>Cierre Caja</t>
        </is>
      </c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</row>
    <row r="153">
      <c r="A153" s="3" t="inlineStr">
        <is>
          <t>Del 13/02/2023</t>
        </is>
      </c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</row>
    <row r="154">
      <c r="A154" s="74" t="inlineStr">
        <is>
          <t>Cierre Caja</t>
        </is>
      </c>
      <c r="B154" s="74" t="inlineStr">
        <is>
          <t>Fecha</t>
        </is>
      </c>
      <c r="C154" s="74" t="inlineStr">
        <is>
          <t>Cajero</t>
        </is>
      </c>
      <c r="D154" s="74" t="inlineStr">
        <is>
          <t>Nro Voucher</t>
        </is>
      </c>
      <c r="E154" s="74" t="inlineStr">
        <is>
          <t>Nro Cuenta</t>
        </is>
      </c>
      <c r="F154" s="74" t="inlineStr">
        <is>
          <t>Tipo Ingreso</t>
        </is>
      </c>
      <c r="G154" s="75" t="n"/>
      <c r="H154" s="76" t="n"/>
      <c r="I154" s="74" t="inlineStr">
        <is>
          <t>TIPO DE INGRESO</t>
        </is>
      </c>
      <c r="J154" s="74" t="inlineStr">
        <is>
          <t>Cobrador</t>
        </is>
      </c>
    </row>
    <row r="155">
      <c r="A155" s="77" t="n"/>
      <c r="B155" s="77" t="n"/>
      <c r="C155" s="77" t="n"/>
      <c r="D155" s="77" t="n"/>
      <c r="E155" s="77" t="n"/>
      <c r="F155" s="4" t="inlineStr">
        <is>
          <t>EFECTIVO</t>
        </is>
      </c>
      <c r="G155" s="4" t="inlineStr">
        <is>
          <t>CHEQUE</t>
        </is>
      </c>
      <c r="H155" s="4" t="inlineStr">
        <is>
          <t>TRANSFERENCIA</t>
        </is>
      </c>
      <c r="I155" s="77" t="n"/>
      <c r="J155" s="77" t="n"/>
    </row>
    <row r="156">
      <c r="A156" s="5" t="inlineStr">
        <is>
          <t>CCAJ-CB12/52/23</t>
        </is>
      </c>
      <c r="B156" s="6" t="n">
        <v>44970.67506589121</v>
      </c>
      <c r="C156" s="5" t="inlineStr">
        <is>
          <t>2362 MARILYN LESLIE VIDAL RIOS</t>
        </is>
      </c>
      <c r="D156" s="7" t="n"/>
      <c r="E156" s="8" t="n"/>
      <c r="F156" s="9" t="n">
        <v>3379.99</v>
      </c>
      <c r="I156" s="10" t="inlineStr">
        <is>
          <t>EFECTIVO</t>
        </is>
      </c>
      <c r="J156" s="5" t="inlineStr">
        <is>
          <t>2362 MARILYN LESLIE VIDAL RIOS</t>
        </is>
      </c>
    </row>
    <row r="157">
      <c r="A157" s="11" t="inlineStr">
        <is>
          <t>SAP</t>
        </is>
      </c>
      <c r="B157" s="3" t="n"/>
      <c r="C157" s="3" t="n"/>
      <c r="D157" s="7" t="n"/>
      <c r="E157" s="8" t="n"/>
      <c r="H157" s="9" t="n"/>
      <c r="I157" s="10" t="n"/>
      <c r="J157" s="5" t="n"/>
    </row>
    <row r="158" ht="15.75" customHeight="1">
      <c r="A158" s="13" t="inlineStr">
        <is>
          <t>FECHA</t>
        </is>
      </c>
      <c r="B158" s="13" t="inlineStr">
        <is>
          <t>CIERRE DE CAJA</t>
        </is>
      </c>
      <c r="C158" s="13" t="inlineStr">
        <is>
          <t>IMPORTE</t>
        </is>
      </c>
      <c r="D158" s="49" t="n">
        <v>112774010</v>
      </c>
      <c r="E158" s="14" t="n">
        <v>112774142</v>
      </c>
      <c r="H158" s="9" t="n"/>
      <c r="I158" s="10" t="n"/>
      <c r="J158" s="5" t="n"/>
    </row>
    <row r="159">
      <c r="A159" s="5" t="n"/>
      <c r="B159" s="6" t="n"/>
      <c r="C159" s="5" t="n"/>
      <c r="D159" s="29" t="inlineStr">
        <is>
          <t>BOOT</t>
        </is>
      </c>
      <c r="E159" s="8" t="n"/>
      <c r="H159" s="9" t="n"/>
      <c r="I159" s="10" t="n"/>
      <c r="J159" s="5" t="n"/>
    </row>
    <row r="160">
      <c r="A160" s="5" t="n"/>
      <c r="B160" s="6" t="n"/>
      <c r="C160" s="5" t="n"/>
      <c r="D160" s="7" t="n"/>
      <c r="E160" s="8" t="n"/>
      <c r="H160" s="9" t="n"/>
      <c r="I160" s="10" t="n"/>
      <c r="J160" s="5" t="n"/>
    </row>
    <row r="161">
      <c r="A161" s="5" t="inlineStr">
        <is>
          <t>CCAJ-CB12/53/23</t>
        </is>
      </c>
      <c r="B161" s="6" t="n">
        <v>44970.80977222222</v>
      </c>
      <c r="C161" s="5" t="inlineStr">
        <is>
          <t>2279 GIOVANNA ALCOCER PEREDO</t>
        </is>
      </c>
      <c r="D161" s="7" t="n"/>
      <c r="E161" s="8" t="n"/>
      <c r="F161" s="9" t="n">
        <v>5691.73</v>
      </c>
      <c r="I161" s="10" t="inlineStr">
        <is>
          <t>EFECTIVO</t>
        </is>
      </c>
      <c r="J161" s="5" t="inlineStr">
        <is>
          <t>2279 GIOVANNA ALCOCER PEREDO</t>
        </is>
      </c>
    </row>
    <row r="162">
      <c r="A162" s="5" t="inlineStr">
        <is>
          <t>CCAJ-CB12/53/23</t>
        </is>
      </c>
      <c r="B162" s="6" t="n">
        <v>44970.80977222222</v>
      </c>
      <c r="C162" s="5" t="inlineStr">
        <is>
          <t>2279 GIOVANNA ALCOCER PEREDO</t>
        </is>
      </c>
      <c r="D162" s="7" t="n"/>
      <c r="E162" s="8" t="n"/>
      <c r="H162" s="9" t="n">
        <v>113.43</v>
      </c>
      <c r="I162" s="10" t="inlineStr">
        <is>
          <t>CÓDIGO QR</t>
        </is>
      </c>
      <c r="J162" s="5" t="inlineStr">
        <is>
          <t>2279 GIOVANNA ALCOCER PEREDO</t>
        </is>
      </c>
    </row>
    <row r="163">
      <c r="A163" s="11" t="inlineStr">
        <is>
          <t>SAP</t>
        </is>
      </c>
      <c r="B163" s="3" t="n"/>
      <c r="C163" s="3" t="n"/>
      <c r="D163" s="7" t="n"/>
      <c r="E163" s="8" t="n"/>
      <c r="H163" s="9" t="n"/>
      <c r="I163" s="10" t="n"/>
      <c r="J163" s="5" t="n"/>
    </row>
    <row r="164" ht="15.75" customHeight="1">
      <c r="A164" s="13" t="inlineStr">
        <is>
          <t>FECHA</t>
        </is>
      </c>
      <c r="B164" s="13" t="inlineStr">
        <is>
          <t>CIERRE DE CAJA</t>
        </is>
      </c>
      <c r="C164" s="13" t="inlineStr">
        <is>
          <t>IMPORTE</t>
        </is>
      </c>
      <c r="D164" s="49" t="n">
        <v>112774011</v>
      </c>
      <c r="E164" s="14" t="n">
        <v>112774145</v>
      </c>
      <c r="H164" s="9" t="n"/>
      <c r="I164" s="10" t="n"/>
      <c r="J164" s="5" t="n"/>
    </row>
    <row r="165">
      <c r="D165" s="29" t="inlineStr">
        <is>
          <t>BOOT</t>
        </is>
      </c>
    </row>
    <row r="167">
      <c r="A167" s="1" t="inlineStr">
        <is>
          <t>Cierre Caja</t>
        </is>
      </c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</row>
    <row r="168">
      <c r="A168" s="3" t="inlineStr">
        <is>
          <t>Del 14/02/2023</t>
        </is>
      </c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</row>
    <row r="169">
      <c r="A169" s="74" t="inlineStr">
        <is>
          <t>Cierre Caja</t>
        </is>
      </c>
      <c r="B169" s="74" t="inlineStr">
        <is>
          <t>Fecha</t>
        </is>
      </c>
      <c r="C169" s="74" t="inlineStr">
        <is>
          <t>Cajero</t>
        </is>
      </c>
      <c r="D169" s="74" t="inlineStr">
        <is>
          <t>Nro Voucher</t>
        </is>
      </c>
      <c r="E169" s="74" t="inlineStr">
        <is>
          <t>Nro Cuenta</t>
        </is>
      </c>
      <c r="F169" s="74" t="inlineStr">
        <is>
          <t>Tipo Ingreso</t>
        </is>
      </c>
      <c r="G169" s="75" t="n"/>
      <c r="H169" s="76" t="n"/>
      <c r="I169" s="74" t="inlineStr">
        <is>
          <t>TIPO DE INGRESO</t>
        </is>
      </c>
      <c r="J169" s="74" t="inlineStr">
        <is>
          <t>Cobrador</t>
        </is>
      </c>
    </row>
    <row r="170">
      <c r="A170" s="77" t="n"/>
      <c r="B170" s="77" t="n"/>
      <c r="C170" s="77" t="n"/>
      <c r="D170" s="77" t="n"/>
      <c r="E170" s="77" t="n"/>
      <c r="F170" s="4" t="inlineStr">
        <is>
          <t>EFECTIVO</t>
        </is>
      </c>
      <c r="G170" s="4" t="inlineStr">
        <is>
          <t>CHEQUE</t>
        </is>
      </c>
      <c r="H170" s="4" t="inlineStr">
        <is>
          <t>TRANSFERENCIA</t>
        </is>
      </c>
      <c r="I170" s="77" t="n"/>
      <c r="J170" s="77" t="n"/>
    </row>
    <row r="171">
      <c r="A171" s="5" t="inlineStr">
        <is>
          <t>CCAJ-CB12/54/23</t>
        </is>
      </c>
      <c r="B171" s="6" t="n">
        <v>44971.67770905093</v>
      </c>
      <c r="C171" s="5" t="inlineStr">
        <is>
          <t>2362 MARILYN LESLIE VIDAL RIOS</t>
        </is>
      </c>
      <c r="D171" s="7" t="n"/>
      <c r="E171" s="8" t="n"/>
      <c r="F171" s="9" t="n">
        <v>3358.86</v>
      </c>
      <c r="I171" s="10" t="inlineStr">
        <is>
          <t>EFECTIVO</t>
        </is>
      </c>
      <c r="J171" s="5" t="inlineStr">
        <is>
          <t>2362 MARILYN LESLIE VIDAL RIOS</t>
        </is>
      </c>
    </row>
    <row r="172">
      <c r="A172" s="11" t="inlineStr">
        <is>
          <t>SAP</t>
        </is>
      </c>
      <c r="B172" s="3" t="n"/>
      <c r="C172" s="3" t="n"/>
      <c r="D172" s="7" t="n"/>
      <c r="E172" s="8" t="n"/>
      <c r="H172" s="9" t="n"/>
      <c r="I172" s="10" t="n"/>
      <c r="J172" s="5" t="n"/>
    </row>
    <row r="173" ht="15.75" customHeight="1">
      <c r="A173" s="13" t="inlineStr">
        <is>
          <t>FECHA</t>
        </is>
      </c>
      <c r="B173" s="13" t="inlineStr">
        <is>
          <t>CIERRE DE CAJA</t>
        </is>
      </c>
      <c r="C173" s="13" t="inlineStr">
        <is>
          <t>IMPORTE</t>
        </is>
      </c>
      <c r="D173" s="49" t="n">
        <v>112775848</v>
      </c>
      <c r="E173" s="14" t="n">
        <v>112782263</v>
      </c>
      <c r="H173" s="9" t="n"/>
      <c r="I173" s="10" t="n"/>
      <c r="J173" s="5" t="n"/>
    </row>
    <row r="174">
      <c r="A174" s="5" t="n"/>
      <c r="B174" s="6" t="n"/>
      <c r="C174" s="5" t="n"/>
      <c r="D174" s="29" t="inlineStr">
        <is>
          <t>BOOT</t>
        </is>
      </c>
      <c r="E174" s="8" t="n"/>
      <c r="H174" s="9" t="n"/>
      <c r="I174" s="10" t="n"/>
      <c r="J174" s="5" t="n"/>
    </row>
    <row r="175">
      <c r="A175" s="5" t="n"/>
      <c r="B175" s="6" t="n"/>
      <c r="C175" s="5" t="n"/>
      <c r="D175" s="7" t="n"/>
      <c r="E175" s="8" t="n"/>
      <c r="H175" s="9" t="n"/>
      <c r="I175" s="10" t="n"/>
      <c r="J175" s="5" t="n"/>
    </row>
    <row r="176">
      <c r="A176" s="5" t="inlineStr">
        <is>
          <t>CCAJ-CB12/55/23</t>
        </is>
      </c>
      <c r="B176" s="6" t="n">
        <v>44971.79931291666</v>
      </c>
      <c r="C176" s="5" t="inlineStr">
        <is>
          <t>2279 GIOVANNA ALCOCER PEREDO</t>
        </is>
      </c>
      <c r="D176" s="7" t="n"/>
      <c r="E176" s="8" t="n"/>
      <c r="F176" s="9" t="n">
        <v>7385.57</v>
      </c>
      <c r="I176" s="10" t="inlineStr">
        <is>
          <t>EFECTIVO</t>
        </is>
      </c>
      <c r="J176" s="5" t="inlineStr">
        <is>
          <t>2279 GIOVANNA ALCOCER PEREDO</t>
        </is>
      </c>
    </row>
    <row r="177">
      <c r="A177" s="11" t="inlineStr">
        <is>
          <t>SAP</t>
        </is>
      </c>
      <c r="B177" s="3" t="n"/>
      <c r="C177" s="3" t="n"/>
      <c r="D177" s="7" t="n"/>
      <c r="E177" s="8" t="n"/>
      <c r="H177" s="9" t="n"/>
      <c r="I177" s="10" t="n"/>
      <c r="J177" s="5" t="n"/>
    </row>
    <row r="178" ht="15.75" customHeight="1">
      <c r="A178" s="13" t="inlineStr">
        <is>
          <t>FECHA</t>
        </is>
      </c>
      <c r="B178" s="13" t="inlineStr">
        <is>
          <t>CIERRE DE CAJA</t>
        </is>
      </c>
      <c r="C178" s="13" t="inlineStr">
        <is>
          <t>IMPORTE</t>
        </is>
      </c>
      <c r="D178" s="49" t="n">
        <v>112775849</v>
      </c>
      <c r="E178" s="14" t="n">
        <v>112782278</v>
      </c>
      <c r="H178" s="9" t="n"/>
      <c r="I178" s="10" t="n"/>
      <c r="J178" s="5" t="n"/>
    </row>
    <row r="179">
      <c r="D179" s="29" t="inlineStr">
        <is>
          <t>BOOT</t>
        </is>
      </c>
    </row>
    <row r="181">
      <c r="A181" s="1" t="inlineStr">
        <is>
          <t>Cierre Caja</t>
        </is>
      </c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</row>
    <row r="182">
      <c r="A182" s="3" t="inlineStr">
        <is>
          <t>Del 15/02/2023</t>
        </is>
      </c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</row>
    <row r="183">
      <c r="A183" s="74" t="inlineStr">
        <is>
          <t>Cierre Caja</t>
        </is>
      </c>
      <c r="B183" s="74" t="inlineStr">
        <is>
          <t>Fecha</t>
        </is>
      </c>
      <c r="C183" s="74" t="inlineStr">
        <is>
          <t>Cajero</t>
        </is>
      </c>
      <c r="D183" s="74" t="inlineStr">
        <is>
          <t>Nro Voucher</t>
        </is>
      </c>
      <c r="E183" s="74" t="inlineStr">
        <is>
          <t>Nro Cuenta</t>
        </is>
      </c>
      <c r="F183" s="74" t="inlineStr">
        <is>
          <t>Tipo Ingreso</t>
        </is>
      </c>
      <c r="G183" s="75" t="n"/>
      <c r="H183" s="76" t="n"/>
      <c r="I183" s="74" t="inlineStr">
        <is>
          <t>TIPO DE INGRESO</t>
        </is>
      </c>
      <c r="J183" s="74" t="inlineStr">
        <is>
          <t>Cobrador</t>
        </is>
      </c>
    </row>
    <row r="184">
      <c r="A184" s="77" t="n"/>
      <c r="B184" s="77" t="n"/>
      <c r="C184" s="77" t="n"/>
      <c r="D184" s="77" t="n"/>
      <c r="E184" s="77" t="n"/>
      <c r="F184" s="4" t="inlineStr">
        <is>
          <t>EFECTIVO</t>
        </is>
      </c>
      <c r="G184" s="4" t="inlineStr">
        <is>
          <t>CHEQUE</t>
        </is>
      </c>
      <c r="H184" s="4" t="inlineStr">
        <is>
          <t>TRANSFERENCIA</t>
        </is>
      </c>
      <c r="I184" s="77" t="n"/>
      <c r="J184" s="77" t="n"/>
    </row>
    <row r="185">
      <c r="A185" s="5" t="inlineStr">
        <is>
          <t>CCAJ-CB12/56/23</t>
        </is>
      </c>
      <c r="B185" s="6" t="n">
        <v>44972.67576565973</v>
      </c>
      <c r="C185" s="5" t="inlineStr">
        <is>
          <t>2362 MARILYN LESLIE VIDAL RIOS</t>
        </is>
      </c>
      <c r="D185" s="7" t="n"/>
      <c r="E185" s="8" t="n"/>
      <c r="F185" s="9" t="n">
        <v>4425.56</v>
      </c>
      <c r="I185" s="10" t="inlineStr">
        <is>
          <t>EFECTIVO</t>
        </is>
      </c>
      <c r="J185" s="5" t="inlineStr">
        <is>
          <t>2362 MARILYN LESLIE VIDAL RIOS</t>
        </is>
      </c>
    </row>
    <row r="186">
      <c r="A186" s="11" t="inlineStr">
        <is>
          <t>SAP</t>
        </is>
      </c>
      <c r="B186" s="3" t="n"/>
      <c r="C186" s="3" t="n"/>
      <c r="D186" s="7" t="n"/>
      <c r="E186" s="8" t="n"/>
      <c r="H186" s="9" t="n"/>
      <c r="I186" s="10" t="n"/>
      <c r="J186" s="5" t="n"/>
    </row>
    <row r="187" ht="15.75" customHeight="1">
      <c r="A187" s="13" t="inlineStr">
        <is>
          <t>FECHA</t>
        </is>
      </c>
      <c r="B187" s="13" t="inlineStr">
        <is>
          <t>CIERRE DE CAJA</t>
        </is>
      </c>
      <c r="C187" s="13" t="inlineStr">
        <is>
          <t>IMPORTE</t>
        </is>
      </c>
      <c r="D187" s="49" t="n">
        <v>112790299</v>
      </c>
      <c r="E187" s="14" t="n">
        <v>112790553</v>
      </c>
      <c r="H187" s="9" t="n"/>
      <c r="I187" s="10" t="n"/>
      <c r="J187" s="5" t="n"/>
    </row>
    <row r="188">
      <c r="A188" s="5" t="n"/>
      <c r="B188" s="6" t="n"/>
      <c r="C188" s="5" t="n"/>
      <c r="D188" s="29" t="inlineStr">
        <is>
          <t>BOOT</t>
        </is>
      </c>
      <c r="E188" s="8" t="n"/>
      <c r="H188" s="9" t="n"/>
      <c r="I188" s="10" t="n"/>
      <c r="J188" s="5" t="n"/>
    </row>
    <row r="189">
      <c r="A189" s="5" t="n"/>
      <c r="B189" s="6" t="n"/>
      <c r="C189" s="5" t="n"/>
      <c r="D189" s="7" t="n"/>
      <c r="E189" s="8" t="n"/>
      <c r="H189" s="9" t="n"/>
      <c r="I189" s="10" t="n"/>
      <c r="J189" s="5" t="n"/>
    </row>
    <row r="190">
      <c r="A190" s="5" t="inlineStr">
        <is>
          <t>CCAJ-CB12/57/23</t>
        </is>
      </c>
      <c r="B190" s="6" t="n">
        <v>44972.80194758102</v>
      </c>
      <c r="C190" s="5" t="inlineStr">
        <is>
          <t>2279 GIOVANNA ALCOCER PEREDO</t>
        </is>
      </c>
      <c r="D190" s="7" t="n"/>
      <c r="E190" s="8" t="n"/>
      <c r="F190" s="9" t="n">
        <v>7343.31</v>
      </c>
      <c r="I190" s="10" t="inlineStr">
        <is>
          <t>EFECTIVO</t>
        </is>
      </c>
      <c r="J190" s="5" t="inlineStr">
        <is>
          <t>2279 GIOVANNA ALCOCER PEREDO</t>
        </is>
      </c>
    </row>
    <row r="191">
      <c r="A191" s="11" t="inlineStr">
        <is>
          <t>SAP</t>
        </is>
      </c>
      <c r="B191" s="3" t="n"/>
      <c r="C191" s="3" t="n"/>
      <c r="D191" s="7" t="n"/>
      <c r="E191" s="8" t="n"/>
      <c r="H191" s="9" t="n"/>
      <c r="I191" s="10" t="n"/>
      <c r="J191" s="5" t="n"/>
    </row>
    <row r="192" ht="15.75" customHeight="1">
      <c r="A192" s="13" t="inlineStr">
        <is>
          <t>FECHA</t>
        </is>
      </c>
      <c r="B192" s="13" t="inlineStr">
        <is>
          <t>CIERRE DE CAJA</t>
        </is>
      </c>
      <c r="C192" s="13" t="inlineStr">
        <is>
          <t>IMPORTE</t>
        </is>
      </c>
      <c r="D192" s="49" t="n">
        <v>112790300</v>
      </c>
      <c r="E192" s="14" t="n">
        <v>112790555</v>
      </c>
      <c r="H192" s="9" t="n"/>
      <c r="I192" s="10" t="n"/>
      <c r="J192" s="5" t="n"/>
    </row>
    <row r="193">
      <c r="A193" s="5" t="n"/>
      <c r="B193" s="6" t="n"/>
      <c r="C193" s="5" t="n"/>
      <c r="D193" s="29" t="inlineStr">
        <is>
          <t>BOOT</t>
        </is>
      </c>
      <c r="E193" s="8" t="n"/>
      <c r="H193" s="9" t="n"/>
      <c r="I193" s="10" t="n"/>
      <c r="J193" s="5" t="n"/>
    </row>
    <row r="195">
      <c r="A195" s="1" t="inlineStr">
        <is>
          <t>Cierre Caja</t>
        </is>
      </c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</row>
    <row r="196">
      <c r="A196" s="3" t="inlineStr">
        <is>
          <t>Del 16/02/2023</t>
        </is>
      </c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</row>
    <row r="197">
      <c r="A197" s="74" t="inlineStr">
        <is>
          <t>Cierre Caja</t>
        </is>
      </c>
      <c r="B197" s="74" t="inlineStr">
        <is>
          <t>Fecha</t>
        </is>
      </c>
      <c r="C197" s="74" t="inlineStr">
        <is>
          <t>Cajero</t>
        </is>
      </c>
      <c r="D197" s="74" t="inlineStr">
        <is>
          <t>Nro Voucher</t>
        </is>
      </c>
      <c r="E197" s="74" t="inlineStr">
        <is>
          <t>Nro Cuenta</t>
        </is>
      </c>
      <c r="F197" s="74" t="inlineStr">
        <is>
          <t>Tipo Ingreso</t>
        </is>
      </c>
      <c r="G197" s="75" t="n"/>
      <c r="H197" s="76" t="n"/>
      <c r="I197" s="74" t="inlineStr">
        <is>
          <t>TIPO DE INGRESO</t>
        </is>
      </c>
      <c r="J197" s="74" t="inlineStr">
        <is>
          <t>Cobrador</t>
        </is>
      </c>
    </row>
    <row r="198">
      <c r="A198" s="77" t="n"/>
      <c r="B198" s="77" t="n"/>
      <c r="C198" s="77" t="n"/>
      <c r="D198" s="77" t="n"/>
      <c r="E198" s="77" t="n"/>
      <c r="F198" s="4" t="inlineStr">
        <is>
          <t>EFECTIVO</t>
        </is>
      </c>
      <c r="G198" s="4" t="inlineStr">
        <is>
          <t>CHEQUE</t>
        </is>
      </c>
      <c r="H198" s="4" t="inlineStr">
        <is>
          <t>TRANSFERENCIA</t>
        </is>
      </c>
      <c r="I198" s="77" t="n"/>
      <c r="J198" s="77" t="n"/>
    </row>
    <row r="199">
      <c r="A199" s="5" t="inlineStr">
        <is>
          <t>CCAJ-CB12/58/23</t>
        </is>
      </c>
      <c r="B199" s="6" t="n">
        <v>44973.68873028935</v>
      </c>
      <c r="C199" s="5" t="inlineStr">
        <is>
          <t>2362 MARILYN LESLIE VIDAL RIOS</t>
        </is>
      </c>
      <c r="D199" s="7" t="n"/>
      <c r="E199" s="8" t="n"/>
      <c r="F199" s="9" t="n">
        <v>4022.38</v>
      </c>
      <c r="I199" s="10" t="inlineStr">
        <is>
          <t>EFECTIVO</t>
        </is>
      </c>
      <c r="J199" s="5" t="inlineStr">
        <is>
          <t>2362 MARILYN LESLIE VIDAL RIOS</t>
        </is>
      </c>
    </row>
    <row r="200">
      <c r="A200" s="5" t="inlineStr">
        <is>
          <t>CCAJ-CB12/58/23</t>
        </is>
      </c>
      <c r="B200" s="6" t="n">
        <v>44973.68873028935</v>
      </c>
      <c r="C200" s="5" t="inlineStr">
        <is>
          <t>2362 MARILYN LESLIE VIDAL RIOS</t>
        </is>
      </c>
      <c r="D200" s="7" t="n"/>
      <c r="E200" s="8" t="n"/>
      <c r="H200" s="9" t="n">
        <v>43</v>
      </c>
      <c r="I200" s="5" t="inlineStr">
        <is>
          <t>TARJETA DE DÉBITO/CRÉDITO</t>
        </is>
      </c>
      <c r="J200" s="5" t="inlineStr">
        <is>
          <t>2362 MARILYN LESLIE VIDAL RIOS</t>
        </is>
      </c>
    </row>
    <row r="201">
      <c r="A201" s="11" t="inlineStr">
        <is>
          <t>SAP</t>
        </is>
      </c>
      <c r="B201" s="3" t="n"/>
      <c r="C201" s="3" t="n"/>
      <c r="D201" s="7" t="n"/>
      <c r="E201" s="8" t="n"/>
      <c r="H201" s="9" t="n"/>
      <c r="I201" s="10" t="n"/>
      <c r="J201" s="8" t="n"/>
    </row>
    <row r="202" ht="15.75" customHeight="1">
      <c r="A202" s="13" t="inlineStr">
        <is>
          <t>FECHA</t>
        </is>
      </c>
      <c r="B202" s="13" t="inlineStr">
        <is>
          <t>CIERRE DE CAJA</t>
        </is>
      </c>
      <c r="C202" s="13" t="inlineStr">
        <is>
          <t>IMPORTE</t>
        </is>
      </c>
      <c r="D202" s="49" t="inlineStr">
        <is>
          <t>112799847</t>
        </is>
      </c>
      <c r="E202" s="14" t="n">
        <v>112799991</v>
      </c>
      <c r="H202" s="9" t="n"/>
      <c r="I202" s="10" t="n"/>
      <c r="J202" s="8" t="n"/>
    </row>
    <row r="203">
      <c r="A203" s="5" t="n"/>
      <c r="B203" s="6" t="n"/>
      <c r="C203" s="5" t="n"/>
      <c r="D203" s="29" t="inlineStr">
        <is>
          <t>BOOT</t>
        </is>
      </c>
      <c r="E203" s="8" t="n"/>
      <c r="H203" s="9" t="n"/>
      <c r="I203" s="10" t="n"/>
      <c r="J203" s="8" t="n"/>
    </row>
    <row r="204">
      <c r="A204" s="5" t="n"/>
      <c r="B204" s="6" t="n"/>
      <c r="C204" s="5" t="n"/>
      <c r="D204" s="7" t="n"/>
      <c r="E204" s="8" t="n"/>
      <c r="H204" s="9" t="n"/>
      <c r="I204" s="10" t="n"/>
      <c r="J204" s="8" t="n"/>
    </row>
    <row r="205">
      <c r="A205" s="5" t="inlineStr">
        <is>
          <t>CCAJ-CB12/59/23</t>
        </is>
      </c>
      <c r="B205" s="6" t="n">
        <v>44973.8004512037</v>
      </c>
      <c r="C205" s="5" t="inlineStr">
        <is>
          <t>2279 GIOVANNA ALCOCER PEREDO</t>
        </is>
      </c>
      <c r="D205" s="7" t="n"/>
      <c r="E205" s="8" t="n"/>
      <c r="F205" s="9" t="n">
        <v>3751.42</v>
      </c>
      <c r="I205" s="10" t="inlineStr">
        <is>
          <t>EFECTIVO</t>
        </is>
      </c>
      <c r="J205" s="5" t="inlineStr">
        <is>
          <t>2279 GIOVANNA ALCOCER PEREDO</t>
        </is>
      </c>
    </row>
    <row r="206">
      <c r="A206" s="11" t="inlineStr">
        <is>
          <t>SAP</t>
        </is>
      </c>
      <c r="B206" s="3" t="n"/>
      <c r="C206" s="3" t="n"/>
      <c r="D206" s="7" t="n"/>
      <c r="E206" s="8" t="n"/>
      <c r="H206" s="9" t="n"/>
      <c r="I206" s="10" t="n"/>
      <c r="J206" s="8" t="n"/>
    </row>
    <row r="207" ht="15.75" customHeight="1">
      <c r="A207" s="13" t="inlineStr">
        <is>
          <t>FECHA</t>
        </is>
      </c>
      <c r="B207" s="13" t="inlineStr">
        <is>
          <t>CIERRE DE CAJA</t>
        </is>
      </c>
      <c r="C207" s="13" t="inlineStr">
        <is>
          <t>IMPORTE</t>
        </is>
      </c>
      <c r="D207" s="49" t="inlineStr">
        <is>
          <t>112799848</t>
        </is>
      </c>
      <c r="E207" s="14" t="n">
        <v>112799992</v>
      </c>
      <c r="H207" s="9" t="n"/>
      <c r="I207" s="10" t="n"/>
      <c r="J207" s="8" t="n"/>
    </row>
    <row r="208">
      <c r="A208" s="5" t="n"/>
      <c r="B208" s="6" t="n"/>
      <c r="C208" s="5" t="n"/>
      <c r="D208" s="29" t="inlineStr">
        <is>
          <t>BOOT</t>
        </is>
      </c>
      <c r="E208" s="8" t="n"/>
      <c r="H208" s="9" t="n"/>
      <c r="I208" s="10" t="n"/>
      <c r="J208" s="8" t="n"/>
    </row>
    <row r="209"/>
    <row r="210">
      <c r="A210" s="1" t="inlineStr">
        <is>
          <t>Cierre Caja</t>
        </is>
      </c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</row>
    <row r="211">
      <c r="A211" s="3" t="inlineStr">
        <is>
          <t>Del 17/02/2023</t>
        </is>
      </c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</row>
    <row r="212">
      <c r="A212" s="74" t="inlineStr">
        <is>
          <t>Cierre Caja</t>
        </is>
      </c>
      <c r="B212" s="74" t="inlineStr">
        <is>
          <t>Fecha</t>
        </is>
      </c>
      <c r="C212" s="74" t="inlineStr">
        <is>
          <t>Cajero</t>
        </is>
      </c>
      <c r="D212" s="74" t="inlineStr">
        <is>
          <t>Nro Voucher</t>
        </is>
      </c>
      <c r="E212" s="74" t="inlineStr">
        <is>
          <t>Nro Cuenta</t>
        </is>
      </c>
      <c r="F212" s="74" t="inlineStr">
        <is>
          <t>Tipo Ingreso</t>
        </is>
      </c>
      <c r="G212" s="75" t="n"/>
      <c r="H212" s="76" t="n"/>
      <c r="I212" s="74" t="inlineStr">
        <is>
          <t>TIPO DE INGRESO</t>
        </is>
      </c>
      <c r="J212" s="74" t="inlineStr">
        <is>
          <t>Cobrador</t>
        </is>
      </c>
    </row>
    <row r="213">
      <c r="A213" s="77" t="n"/>
      <c r="B213" s="77" t="n"/>
      <c r="C213" s="77" t="n"/>
      <c r="D213" s="77" t="n"/>
      <c r="E213" s="77" t="n"/>
      <c r="F213" s="4" t="inlineStr">
        <is>
          <t>EFECTIVO</t>
        </is>
      </c>
      <c r="G213" s="4" t="inlineStr">
        <is>
          <t>CHEQUE</t>
        </is>
      </c>
      <c r="H213" s="4" t="inlineStr">
        <is>
          <t>TRANSFERENCIA</t>
        </is>
      </c>
      <c r="I213" s="77" t="n"/>
      <c r="J213" s="77" t="n"/>
    </row>
    <row r="214">
      <c r="A214" s="5" t="inlineStr">
        <is>
          <t>CCAJ-CB12/60/23</t>
        </is>
      </c>
      <c r="B214" s="6" t="n">
        <v>44974.79833149305</v>
      </c>
      <c r="C214" s="5" t="inlineStr">
        <is>
          <t>2279 GIOVANNA ALCOCER PEREDO</t>
        </is>
      </c>
      <c r="D214" s="7" t="n"/>
      <c r="E214" s="8" t="n"/>
      <c r="F214" s="9" t="n">
        <v>9491.709999999999</v>
      </c>
      <c r="I214" s="10" t="inlineStr">
        <is>
          <t>EFECTIVO</t>
        </is>
      </c>
      <c r="J214" s="5" t="inlineStr">
        <is>
          <t>2279 GIOVANNA ALCOCER PEREDO</t>
        </is>
      </c>
    </row>
    <row r="215">
      <c r="A215" s="11" t="inlineStr">
        <is>
          <t>SAP</t>
        </is>
      </c>
      <c r="B215" s="3" t="n"/>
      <c r="C215" s="3" t="n"/>
      <c r="D215" s="7" t="n"/>
      <c r="E215" s="8" t="n"/>
      <c r="G215" s="9" t="n"/>
      <c r="I215" s="10" t="n"/>
      <c r="J215" s="8" t="n"/>
    </row>
    <row r="216" ht="15.75" customHeight="1">
      <c r="A216" s="13" t="inlineStr">
        <is>
          <t>FECHA</t>
        </is>
      </c>
      <c r="B216" s="13" t="inlineStr">
        <is>
          <t>CIERRE DE CAJA</t>
        </is>
      </c>
      <c r="C216" s="13" t="inlineStr">
        <is>
          <t>IMPORTE</t>
        </is>
      </c>
      <c r="D216" s="49" t="inlineStr">
        <is>
          <t>112799810</t>
        </is>
      </c>
      <c r="E216" s="14" t="n">
        <v>112799993</v>
      </c>
      <c r="G216" s="9" t="n"/>
      <c r="I216" s="10" t="n"/>
      <c r="J216" s="8" t="n"/>
    </row>
    <row r="217">
      <c r="A217" s="5" t="n"/>
      <c r="B217" s="6" t="n"/>
      <c r="C217" s="5" t="n"/>
      <c r="D217" s="29" t="inlineStr">
        <is>
          <t>BOOT</t>
        </is>
      </c>
      <c r="E217" s="8" t="n"/>
      <c r="G217" s="9" t="n"/>
      <c r="I217" s="10" t="n"/>
      <c r="J217" s="8" t="n"/>
    </row>
    <row r="218">
      <c r="A218" s="5" t="n"/>
      <c r="B218" s="6" t="n"/>
      <c r="C218" s="5" t="n"/>
      <c r="D218" s="7" t="n"/>
      <c r="E218" s="8" t="n"/>
      <c r="G218" s="9" t="n"/>
      <c r="I218" s="10" t="n"/>
      <c r="J218" s="8" t="n"/>
    </row>
    <row r="219">
      <c r="A219" s="11" t="inlineStr">
        <is>
          <t>SAP</t>
        </is>
      </c>
      <c r="B219" s="3" t="n"/>
      <c r="C219" s="3" t="n"/>
      <c r="D219" s="7" t="n"/>
      <c r="E219" s="8" t="n"/>
      <c r="G219" s="9" t="n"/>
      <c r="I219" s="10" t="n"/>
      <c r="J219" s="8" t="n"/>
    </row>
    <row r="220">
      <c r="A220" s="13" t="inlineStr">
        <is>
          <t>FECHA</t>
        </is>
      </c>
      <c r="B220" s="13" t="inlineStr">
        <is>
          <t>CIERRE DE CAJA</t>
        </is>
      </c>
      <c r="C220" s="13" t="inlineStr">
        <is>
          <t>IMPORTE</t>
        </is>
      </c>
      <c r="D220" s="7" t="n"/>
      <c r="E220" s="8" t="n"/>
      <c r="G220" s="9" t="n"/>
      <c r="I220" s="10" t="n"/>
      <c r="J220" s="8" t="n"/>
    </row>
    <row r="221">
      <c r="A221" s="34" t="inlineStr">
        <is>
          <t>NO HUBO DOS CIERRES DEBIDO A VACACION DE CAJERA MARILYN VIDAL S/G CORREO DEL 30/01/2023</t>
        </is>
      </c>
      <c r="B221" s="35" t="n"/>
      <c r="C221" s="36" t="n"/>
      <c r="D221" s="50" t="n"/>
      <c r="E221" s="8" t="n"/>
      <c r="G221" s="9" t="n"/>
      <c r="I221" s="10" t="n"/>
      <c r="J221" s="8" t="n"/>
    </row>
    <row r="222">
      <c r="A222" s="5" t="n"/>
      <c r="B222" s="6" t="n"/>
      <c r="C222" s="5" t="n"/>
      <c r="D222" s="7" t="n"/>
      <c r="E222" s="8" t="n"/>
      <c r="G222" s="9" t="n"/>
      <c r="I222" s="10" t="n"/>
      <c r="J222" s="8" t="n"/>
    </row>
    <row r="223">
      <c r="A223" s="1" t="inlineStr">
        <is>
          <t>Cierre Caja</t>
        </is>
      </c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</row>
    <row r="224">
      <c r="A224" s="3" t="inlineStr">
        <is>
          <t>Del 18/02/2023</t>
        </is>
      </c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</row>
    <row r="225">
      <c r="A225" s="74" t="inlineStr">
        <is>
          <t>Cierre Caja</t>
        </is>
      </c>
      <c r="B225" s="74" t="inlineStr">
        <is>
          <t>Fecha</t>
        </is>
      </c>
      <c r="C225" s="74" t="inlineStr">
        <is>
          <t>Cajero</t>
        </is>
      </c>
      <c r="D225" s="74" t="inlineStr">
        <is>
          <t>Nro Voucher</t>
        </is>
      </c>
      <c r="E225" s="74" t="inlineStr">
        <is>
          <t>Nro Cuenta</t>
        </is>
      </c>
      <c r="F225" s="74" t="inlineStr">
        <is>
          <t>Tipo Ingreso</t>
        </is>
      </c>
      <c r="G225" s="75" t="n"/>
      <c r="H225" s="76" t="n"/>
      <c r="I225" s="74" t="inlineStr">
        <is>
          <t>TIPO DE INGRESO</t>
        </is>
      </c>
      <c r="J225" s="74" t="inlineStr">
        <is>
          <t>Cobrador</t>
        </is>
      </c>
    </row>
    <row r="226">
      <c r="A226" s="77" t="n"/>
      <c r="B226" s="77" t="n"/>
      <c r="C226" s="77" t="n"/>
      <c r="D226" s="77" t="n"/>
      <c r="E226" s="77" t="n"/>
      <c r="F226" s="4" t="inlineStr">
        <is>
          <t>EFECTIVO</t>
        </is>
      </c>
      <c r="G226" s="4" t="inlineStr">
        <is>
          <t>CHEQUE</t>
        </is>
      </c>
      <c r="H226" s="4" t="inlineStr">
        <is>
          <t>TRANSFERENCIA</t>
        </is>
      </c>
      <c r="I226" s="77" t="n"/>
      <c r="J226" s="77" t="n"/>
    </row>
    <row r="227">
      <c r="A227" s="5" t="inlineStr">
        <is>
          <t>CCAJ-CB12/61/23</t>
        </is>
      </c>
      <c r="B227" s="6" t="n">
        <v>44975.72055061343</v>
      </c>
      <c r="C227" s="5" t="inlineStr">
        <is>
          <t>2279 GIOVANNA ALCOCER PEREDO</t>
        </is>
      </c>
      <c r="D227" s="7" t="n"/>
      <c r="E227" s="8" t="n"/>
      <c r="F227" s="9" t="n">
        <v>12789.13</v>
      </c>
      <c r="I227" s="10" t="inlineStr">
        <is>
          <t>EFECTIVO</t>
        </is>
      </c>
      <c r="J227" s="5" t="inlineStr">
        <is>
          <t>2279 GIOVANNA ALCOCER PEREDO</t>
        </is>
      </c>
    </row>
    <row r="228">
      <c r="A228" s="5" t="inlineStr">
        <is>
          <t>CCAJ-CB12/61/23</t>
        </is>
      </c>
      <c r="B228" s="6" t="n">
        <v>44975.72055061343</v>
      </c>
      <c r="C228" s="5" t="inlineStr">
        <is>
          <t>2279 GIOVANNA ALCOCER PEREDO</t>
        </is>
      </c>
      <c r="D228" s="7" t="n"/>
      <c r="E228" s="8" t="n"/>
      <c r="H228" s="9" t="n">
        <v>28.8</v>
      </c>
      <c r="I228" s="10" t="inlineStr">
        <is>
          <t>CÓDIGO QR</t>
        </is>
      </c>
      <c r="J228" s="5" t="inlineStr">
        <is>
          <t>2279 GIOVANNA ALCOCER PEREDO</t>
        </is>
      </c>
    </row>
    <row r="229">
      <c r="A229" s="11" t="inlineStr">
        <is>
          <t>SAP</t>
        </is>
      </c>
      <c r="B229" s="3" t="n"/>
      <c r="C229" s="3" t="n"/>
      <c r="D229" s="7" t="n"/>
      <c r="E229" s="8" t="n"/>
      <c r="G229" s="9" t="n"/>
      <c r="I229" s="10" t="n"/>
      <c r="J229" s="8" t="n"/>
    </row>
    <row r="230" ht="15.75" customHeight="1">
      <c r="A230" s="13" t="inlineStr">
        <is>
          <t>FECHA</t>
        </is>
      </c>
      <c r="B230" s="13" t="inlineStr">
        <is>
          <t>CIERRE DE CAJA</t>
        </is>
      </c>
      <c r="C230" s="13" t="inlineStr">
        <is>
          <t>IMPORTE</t>
        </is>
      </c>
      <c r="D230" s="49" t="inlineStr">
        <is>
          <t>112808023</t>
        </is>
      </c>
      <c r="E230" s="14" t="n">
        <v>112808164</v>
      </c>
      <c r="G230" s="9" t="n"/>
      <c r="I230" s="10" t="n"/>
      <c r="J230" s="8" t="n"/>
    </row>
    <row r="231">
      <c r="A231" s="5" t="n"/>
      <c r="B231" s="6" t="n"/>
      <c r="C231" s="5" t="n"/>
      <c r="D231" s="29" t="inlineStr">
        <is>
          <t>BOOT</t>
        </is>
      </c>
      <c r="E231" s="8" t="n"/>
      <c r="G231" s="9" t="n"/>
      <c r="I231" s="10" t="n"/>
      <c r="J231" s="8" t="n"/>
    </row>
    <row r="232"/>
    <row r="233">
      <c r="A233" s="11" t="inlineStr">
        <is>
          <t>SAP</t>
        </is>
      </c>
      <c r="B233" s="3" t="n"/>
      <c r="C233" s="3" t="n"/>
      <c r="D233" s="7" t="n"/>
      <c r="E233" s="8" t="n"/>
      <c r="G233" s="9" t="n"/>
      <c r="I233" s="10" t="n"/>
      <c r="J233" s="8" t="n"/>
    </row>
    <row r="234">
      <c r="A234" s="13" t="inlineStr">
        <is>
          <t>FECHA</t>
        </is>
      </c>
      <c r="B234" s="13" t="inlineStr">
        <is>
          <t>CIERRE DE CAJA</t>
        </is>
      </c>
      <c r="C234" s="13" t="inlineStr">
        <is>
          <t>IMPORTE</t>
        </is>
      </c>
      <c r="D234" s="7" t="n"/>
      <c r="E234" s="8" t="n"/>
      <c r="G234" s="9" t="n"/>
      <c r="I234" s="10" t="n"/>
      <c r="J234" s="8" t="n"/>
    </row>
    <row r="235">
      <c r="A235" s="34" t="inlineStr">
        <is>
          <t>NO HUBO DOS CIERRES DEBIDO A VACACION DE CAJERA MARILYN VIDAL S/G CORREO DEL 30/01/2023</t>
        </is>
      </c>
      <c r="B235" s="35" t="n"/>
      <c r="C235" s="36" t="n"/>
      <c r="D235" s="50" t="n"/>
      <c r="E235" s="8" t="n"/>
      <c r="G235" s="9" t="n"/>
      <c r="I235" s="10" t="n"/>
      <c r="J235" s="8" t="n"/>
    </row>
    <row r="236">
      <c r="A236" s="5" t="n"/>
      <c r="B236" s="6" t="n"/>
      <c r="C236" s="5" t="n"/>
      <c r="D236" s="7" t="n"/>
      <c r="E236" s="8" t="n"/>
      <c r="G236" s="9" t="n"/>
      <c r="I236" s="10" t="n"/>
      <c r="J236" s="8" t="n"/>
    </row>
    <row r="237">
      <c r="A237" s="1" t="inlineStr">
        <is>
          <t>Cierre Caja</t>
        </is>
      </c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</row>
    <row r="238">
      <c r="A238" s="3" t="inlineStr">
        <is>
          <t>Del 20/02/2023</t>
        </is>
      </c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</row>
    <row r="239">
      <c r="A239" s="74" t="inlineStr">
        <is>
          <t>Cierre Caja</t>
        </is>
      </c>
      <c r="B239" s="74" t="inlineStr">
        <is>
          <t>Fecha</t>
        </is>
      </c>
      <c r="C239" s="74" t="inlineStr">
        <is>
          <t>Cajero</t>
        </is>
      </c>
      <c r="D239" s="74" t="inlineStr">
        <is>
          <t>Nro Voucher</t>
        </is>
      </c>
      <c r="E239" s="74" t="inlineStr">
        <is>
          <t>Nro Cuenta</t>
        </is>
      </c>
      <c r="F239" s="74" t="inlineStr">
        <is>
          <t>Tipo Ingreso</t>
        </is>
      </c>
      <c r="G239" s="75" t="n"/>
      <c r="H239" s="76" t="n"/>
      <c r="I239" s="74" t="inlineStr">
        <is>
          <t>TIPO DE INGRESO</t>
        </is>
      </c>
      <c r="J239" s="74" t="inlineStr">
        <is>
          <t>Cobrador</t>
        </is>
      </c>
    </row>
    <row r="240">
      <c r="A240" s="77" t="n"/>
      <c r="B240" s="77" t="n"/>
      <c r="C240" s="77" t="n"/>
      <c r="D240" s="77" t="n"/>
      <c r="E240" s="77" t="n"/>
      <c r="F240" s="4" t="inlineStr">
        <is>
          <t>EFECTIVO</t>
        </is>
      </c>
      <c r="G240" s="4" t="inlineStr">
        <is>
          <t>CHEQUE</t>
        </is>
      </c>
      <c r="H240" s="4" t="inlineStr">
        <is>
          <t>TRANSFERENCIA</t>
        </is>
      </c>
      <c r="I240" s="77" t="n"/>
      <c r="J240" s="77" t="n"/>
    </row>
    <row r="241">
      <c r="A241" s="34" t="inlineStr">
        <is>
          <t>NO HUBO CIERRES DE CAJA DEBIDO A FERIADO NACIONAL POR CARNAVALES</t>
        </is>
      </c>
      <c r="B241" s="39" t="n"/>
      <c r="C241" s="34" t="n"/>
      <c r="D241" s="21" t="n"/>
      <c r="E241" s="8" t="n"/>
      <c r="H241" s="9" t="n"/>
      <c r="I241" s="5" t="n"/>
      <c r="J241" s="8" t="n"/>
    </row>
    <row r="242">
      <c r="A242" s="11" t="inlineStr">
        <is>
          <t>SAP</t>
        </is>
      </c>
      <c r="B242" s="3" t="n"/>
      <c r="C242" s="3" t="n"/>
      <c r="D242" s="7" t="n"/>
      <c r="E242" s="8" t="n"/>
      <c r="G242" s="9" t="n"/>
      <c r="I242" s="10" t="n"/>
      <c r="J242" s="8" t="n"/>
    </row>
    <row r="243">
      <c r="A243" s="13" t="inlineStr">
        <is>
          <t>FECHA</t>
        </is>
      </c>
      <c r="B243" s="13" t="inlineStr">
        <is>
          <t>CIERRE DE CAJA</t>
        </is>
      </c>
      <c r="C243" s="13" t="inlineStr">
        <is>
          <t>IMPORTE</t>
        </is>
      </c>
      <c r="D243" s="7" t="n"/>
      <c r="E243" s="8" t="n"/>
      <c r="G243" s="9" t="n"/>
      <c r="I243" s="10" t="n"/>
      <c r="J243" s="8" t="n"/>
    </row>
    <row r="244"/>
    <row r="245">
      <c r="A245" s="1" t="inlineStr">
        <is>
          <t>Cierre Caja</t>
        </is>
      </c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</row>
    <row r="246">
      <c r="A246" s="3" t="inlineStr">
        <is>
          <t>Del 21/02/2023</t>
        </is>
      </c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</row>
    <row r="247">
      <c r="A247" s="74" t="inlineStr">
        <is>
          <t>Cierre Caja</t>
        </is>
      </c>
      <c r="B247" s="74" t="inlineStr">
        <is>
          <t>Fecha</t>
        </is>
      </c>
      <c r="C247" s="74" t="inlineStr">
        <is>
          <t>Cajero</t>
        </is>
      </c>
      <c r="D247" s="74" t="inlineStr">
        <is>
          <t>Nro Voucher</t>
        </is>
      </c>
      <c r="E247" s="74" t="inlineStr">
        <is>
          <t>Nro Cuenta</t>
        </is>
      </c>
      <c r="F247" s="74" t="inlineStr">
        <is>
          <t>Tipo Ingreso</t>
        </is>
      </c>
      <c r="G247" s="75" t="n"/>
      <c r="H247" s="76" t="n"/>
      <c r="I247" s="74" t="inlineStr">
        <is>
          <t>TIPO DE INGRESO</t>
        </is>
      </c>
      <c r="J247" s="74" t="inlineStr">
        <is>
          <t>Cobrador</t>
        </is>
      </c>
    </row>
    <row r="248">
      <c r="A248" s="77" t="n"/>
      <c r="B248" s="77" t="n"/>
      <c r="C248" s="77" t="n"/>
      <c r="D248" s="77" t="n"/>
      <c r="E248" s="77" t="n"/>
      <c r="F248" s="4" t="inlineStr">
        <is>
          <t>EFECTIVO</t>
        </is>
      </c>
      <c r="G248" s="4" t="inlineStr">
        <is>
          <t>CHEQUE</t>
        </is>
      </c>
      <c r="H248" s="4" t="inlineStr">
        <is>
          <t>TRANSFERENCIA</t>
        </is>
      </c>
      <c r="I248" s="77" t="n"/>
      <c r="J248" s="77" t="n"/>
    </row>
    <row r="249">
      <c r="A249" s="34" t="inlineStr">
        <is>
          <t>NO HUBO CIERRES DE CAJA DEBIDO A FERIADO NACIONAL POR CARNAVALES</t>
        </is>
      </c>
      <c r="B249" s="39" t="n"/>
      <c r="C249" s="34" t="n"/>
      <c r="D249" s="21" t="n"/>
      <c r="E249" s="8" t="n"/>
      <c r="H249" s="9" t="n"/>
      <c r="I249" s="5" t="n"/>
      <c r="J249" s="8" t="n"/>
    </row>
    <row r="250">
      <c r="A250" s="11" t="inlineStr">
        <is>
          <t>SAP</t>
        </is>
      </c>
      <c r="B250" s="3" t="n"/>
      <c r="C250" s="3" t="n"/>
      <c r="D250" s="7" t="n"/>
      <c r="E250" s="8" t="n"/>
      <c r="G250" s="9" t="n"/>
      <c r="I250" s="10" t="n"/>
      <c r="J250" s="8" t="n"/>
    </row>
    <row r="251">
      <c r="A251" s="13" t="inlineStr">
        <is>
          <t>FECHA</t>
        </is>
      </c>
      <c r="B251" s="13" t="inlineStr">
        <is>
          <t>CIERRE DE CAJA</t>
        </is>
      </c>
      <c r="C251" s="13" t="inlineStr">
        <is>
          <t>IMPORTE</t>
        </is>
      </c>
    </row>
    <row r="252"/>
    <row r="253"/>
    <row r="254">
      <c r="A254" s="1" t="inlineStr">
        <is>
          <t>Cierre Caja</t>
        </is>
      </c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</row>
    <row r="255">
      <c r="A255" s="3" t="inlineStr">
        <is>
          <t>Del 22/02/2023</t>
        </is>
      </c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</row>
    <row r="256">
      <c r="A256" s="74" t="inlineStr">
        <is>
          <t>Cierre Caja</t>
        </is>
      </c>
      <c r="B256" s="74" t="inlineStr">
        <is>
          <t>Fecha</t>
        </is>
      </c>
      <c r="C256" s="74" t="inlineStr">
        <is>
          <t>Cajero</t>
        </is>
      </c>
      <c r="D256" s="74" t="inlineStr">
        <is>
          <t>Nro Voucher</t>
        </is>
      </c>
      <c r="E256" s="74" t="inlineStr">
        <is>
          <t>Nro Cuenta</t>
        </is>
      </c>
      <c r="F256" s="74" t="inlineStr">
        <is>
          <t>Tipo Ingreso</t>
        </is>
      </c>
      <c r="G256" s="75" t="n"/>
      <c r="H256" s="76" t="n"/>
      <c r="I256" s="74" t="inlineStr">
        <is>
          <t>TIPO DE INGRESO</t>
        </is>
      </c>
      <c r="J256" s="74" t="inlineStr">
        <is>
          <t>Cobrador</t>
        </is>
      </c>
    </row>
    <row r="257">
      <c r="A257" s="77" t="n"/>
      <c r="B257" s="77" t="n"/>
      <c r="C257" s="77" t="n"/>
      <c r="D257" s="77" t="n"/>
      <c r="E257" s="77" t="n"/>
      <c r="F257" s="4" t="inlineStr">
        <is>
          <t>EFECTIVO</t>
        </is>
      </c>
      <c r="G257" s="4" t="inlineStr">
        <is>
          <t>CHEQUE</t>
        </is>
      </c>
      <c r="H257" s="4" t="inlineStr">
        <is>
          <t>TRANSFERENCIA</t>
        </is>
      </c>
      <c r="I257" s="77" t="n"/>
      <c r="J257" s="77" t="n"/>
    </row>
    <row r="258">
      <c r="A258" s="5" t="inlineStr">
        <is>
          <t>CCAJ-CB12/62/23</t>
        </is>
      </c>
      <c r="B258" s="6" t="n">
        <v>44979.79630121528</v>
      </c>
      <c r="C258" s="5" t="inlineStr">
        <is>
          <t>2279 GIOVANNA ALCOCER PEREDO</t>
        </is>
      </c>
      <c r="D258" s="7" t="n"/>
      <c r="E258" s="8" t="n"/>
      <c r="F258" s="9" t="n">
        <v>5352.93</v>
      </c>
      <c r="I258" s="10" t="inlineStr">
        <is>
          <t>EFECTIVO</t>
        </is>
      </c>
      <c r="J258" s="5" t="inlineStr">
        <is>
          <t>2279 GIOVANNA ALCOCER PEREDO</t>
        </is>
      </c>
    </row>
    <row r="259">
      <c r="A259" s="5" t="inlineStr">
        <is>
          <t>CCAJ-CB12/62/23</t>
        </is>
      </c>
      <c r="B259" s="6" t="n">
        <v>44979.79630121528</v>
      </c>
      <c r="C259" s="5" t="inlineStr">
        <is>
          <t>2279 GIOVANNA ALCOCER PEREDO</t>
        </is>
      </c>
      <c r="D259" s="7" t="n"/>
      <c r="E259" s="8" t="n"/>
      <c r="H259" s="9" t="n">
        <v>23</v>
      </c>
      <c r="I259" s="10" t="inlineStr">
        <is>
          <t>CÓDIGO QR</t>
        </is>
      </c>
      <c r="J259" s="5" t="inlineStr">
        <is>
          <t>2279 GIOVANNA ALCOCER PEREDO</t>
        </is>
      </c>
    </row>
    <row r="260">
      <c r="A260" s="11" t="inlineStr">
        <is>
          <t>SAP</t>
        </is>
      </c>
      <c r="B260" s="3" t="n"/>
      <c r="C260" s="3" t="n"/>
      <c r="D260" s="7" t="n"/>
      <c r="E260" s="8" t="n"/>
      <c r="H260" s="9" t="n"/>
      <c r="I260" s="10" t="n"/>
      <c r="J260" s="5" t="n"/>
    </row>
    <row r="261" ht="15.75" customHeight="1">
      <c r="A261" s="13" t="inlineStr">
        <is>
          <t>FECHA</t>
        </is>
      </c>
      <c r="B261" s="13" t="inlineStr">
        <is>
          <t>CIERRE DE CAJA</t>
        </is>
      </c>
      <c r="C261" s="13" t="inlineStr">
        <is>
          <t>IMPORTE</t>
        </is>
      </c>
      <c r="D261" s="49" t="inlineStr">
        <is>
          <t>112814221</t>
        </is>
      </c>
      <c r="E261" s="14" t="n">
        <v>112814346</v>
      </c>
      <c r="H261" s="9" t="n"/>
      <c r="I261" s="10" t="n"/>
      <c r="J261" s="5" t="n"/>
    </row>
    <row r="262">
      <c r="D262" s="29" t="inlineStr">
        <is>
          <t>BOOT</t>
        </is>
      </c>
    </row>
    <row r="263"/>
    <row r="264">
      <c r="A264" s="11" t="inlineStr">
        <is>
          <t>SAP</t>
        </is>
      </c>
      <c r="B264" s="3" t="n"/>
      <c r="C264" s="3" t="n"/>
      <c r="D264" s="7" t="n"/>
      <c r="E264" s="8" t="n"/>
      <c r="G264" s="9" t="n"/>
      <c r="I264" s="10" t="n"/>
      <c r="J264" s="8" t="n"/>
    </row>
    <row r="265">
      <c r="A265" s="13" t="inlineStr">
        <is>
          <t>FECHA</t>
        </is>
      </c>
      <c r="B265" s="13" t="inlineStr">
        <is>
          <t>CIERRE DE CAJA</t>
        </is>
      </c>
      <c r="C265" s="13" t="inlineStr">
        <is>
          <t>IMPORTE</t>
        </is>
      </c>
      <c r="D265" s="7" t="n"/>
      <c r="E265" s="8" t="n"/>
      <c r="G265" s="9" t="n"/>
      <c r="I265" s="10" t="n"/>
      <c r="J265" s="8" t="n"/>
    </row>
    <row r="266">
      <c r="A266" s="34" t="inlineStr">
        <is>
          <t>NO HUBO DOS CIERRES DEBIDO A VACACION DE CAJERA MARILYN VIDAL S/G CORREO DEL 30/01/2023</t>
        </is>
      </c>
      <c r="B266" s="35" t="n"/>
      <c r="C266" s="36" t="n"/>
      <c r="D266" s="50" t="n"/>
      <c r="E266" s="8" t="n"/>
      <c r="G266" s="9" t="n"/>
      <c r="I266" s="10" t="n"/>
      <c r="J266" s="8" t="n"/>
    </row>
    <row r="267">
      <c r="A267" s="5" t="n"/>
      <c r="B267" s="6" t="n"/>
      <c r="C267" s="5" t="n"/>
      <c r="D267" s="7" t="n"/>
      <c r="E267" s="8" t="n"/>
      <c r="G267" s="9" t="n"/>
      <c r="I267" s="10" t="n"/>
      <c r="J267" s="8" t="n"/>
    </row>
    <row r="268">
      <c r="A268" s="1" t="inlineStr">
        <is>
          <t>Cierre Caja</t>
        </is>
      </c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</row>
    <row r="269">
      <c r="A269" s="3" t="inlineStr">
        <is>
          <t>Del 23/02/2023</t>
        </is>
      </c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</row>
    <row r="270">
      <c r="A270" s="74" t="inlineStr">
        <is>
          <t>Cierre Caja</t>
        </is>
      </c>
      <c r="B270" s="74" t="inlineStr">
        <is>
          <t>Fecha</t>
        </is>
      </c>
      <c r="C270" s="74" t="inlineStr">
        <is>
          <t>Cajero</t>
        </is>
      </c>
      <c r="D270" s="74" t="inlineStr">
        <is>
          <t>Nro Voucher</t>
        </is>
      </c>
      <c r="E270" s="74" t="inlineStr">
        <is>
          <t>Nro Cuenta</t>
        </is>
      </c>
      <c r="F270" s="74" t="inlineStr">
        <is>
          <t>Tipo Ingreso</t>
        </is>
      </c>
      <c r="G270" s="75" t="n"/>
      <c r="H270" s="76" t="n"/>
      <c r="I270" s="74" t="inlineStr">
        <is>
          <t>TIPO DE INGRESO</t>
        </is>
      </c>
      <c r="J270" s="74" t="inlineStr">
        <is>
          <t>Cobrador</t>
        </is>
      </c>
    </row>
    <row r="271">
      <c r="A271" s="77" t="n"/>
      <c r="B271" s="77" t="n"/>
      <c r="C271" s="77" t="n"/>
      <c r="D271" s="77" t="n"/>
      <c r="E271" s="77" t="n"/>
      <c r="F271" s="4" t="inlineStr">
        <is>
          <t>EFECTIVO</t>
        </is>
      </c>
      <c r="G271" s="4" t="inlineStr">
        <is>
          <t>CHEQUE</t>
        </is>
      </c>
      <c r="H271" s="4" t="inlineStr">
        <is>
          <t>TRANSFERENCIA</t>
        </is>
      </c>
      <c r="I271" s="77" t="n"/>
      <c r="J271" s="77" t="n"/>
    </row>
    <row r="272">
      <c r="A272" s="5" t="inlineStr">
        <is>
          <t>CCAJ-CB12/63/23</t>
        </is>
      </c>
      <c r="B272" s="6" t="n">
        <v>44980.79735020833</v>
      </c>
      <c r="C272" s="5" t="inlineStr">
        <is>
          <t>2279 GIOVANNA ALCOCER PEREDO</t>
        </is>
      </c>
      <c r="D272" s="7" t="n"/>
      <c r="E272" s="8" t="n"/>
      <c r="F272" s="9" t="n">
        <v>9635.709999999999</v>
      </c>
      <c r="I272" s="10" t="inlineStr">
        <is>
          <t>EFECTIVO</t>
        </is>
      </c>
      <c r="J272" s="5" t="inlineStr">
        <is>
          <t>2279 GIOVANNA ALCOCER PEREDO</t>
        </is>
      </c>
    </row>
    <row r="273">
      <c r="A273" s="5" t="inlineStr">
        <is>
          <t>CCAJ-CB12/63/23</t>
        </is>
      </c>
      <c r="B273" s="6" t="n">
        <v>44980.79735020833</v>
      </c>
      <c r="C273" s="5" t="inlineStr">
        <is>
          <t>2279 GIOVANNA ALCOCER PEREDO</t>
        </is>
      </c>
      <c r="D273" s="7" t="n"/>
      <c r="E273" s="8" t="n"/>
      <c r="H273" s="9" t="n">
        <v>76.09999999999999</v>
      </c>
      <c r="I273" s="10" t="inlineStr">
        <is>
          <t>CÓDIGO QR</t>
        </is>
      </c>
      <c r="J273" s="5" t="inlineStr">
        <is>
          <t>2279 GIOVANNA ALCOCER PEREDO</t>
        </is>
      </c>
    </row>
    <row r="274">
      <c r="A274" s="11" t="inlineStr">
        <is>
          <t>SAP</t>
        </is>
      </c>
      <c r="B274" s="3" t="n"/>
      <c r="C274" s="3" t="n"/>
      <c r="D274" s="7" t="n"/>
      <c r="E274" s="8" t="n"/>
      <c r="H274" s="9" t="n"/>
      <c r="I274" s="10" t="n"/>
      <c r="J274" s="8" t="n"/>
    </row>
    <row r="275" ht="15.75" customHeight="1">
      <c r="A275" s="13" t="inlineStr">
        <is>
          <t>FECHA</t>
        </is>
      </c>
      <c r="B275" s="13" t="inlineStr">
        <is>
          <t>CIERRE DE CAJA</t>
        </is>
      </c>
      <c r="C275" s="13" t="inlineStr">
        <is>
          <t>IMPORTE</t>
        </is>
      </c>
      <c r="D275" s="49" t="inlineStr">
        <is>
          <t>112825677</t>
        </is>
      </c>
      <c r="E275" s="14" t="n">
        <v>112826079</v>
      </c>
      <c r="H275" s="9" t="n"/>
      <c r="I275" s="10" t="n"/>
      <c r="J275" s="8" t="n"/>
    </row>
    <row r="276">
      <c r="A276" s="5" t="n"/>
      <c r="B276" s="6" t="n"/>
      <c r="C276" s="5" t="n"/>
      <c r="D276" s="29" t="inlineStr">
        <is>
          <t>BOOT</t>
        </is>
      </c>
      <c r="E276" s="8" t="n"/>
      <c r="H276" s="9" t="n"/>
      <c r="I276" s="10" t="n"/>
      <c r="J276" s="8" t="n"/>
    </row>
    <row r="277"/>
    <row r="278">
      <c r="A278" s="11" t="inlineStr">
        <is>
          <t>SAP</t>
        </is>
      </c>
      <c r="B278" s="3" t="n"/>
      <c r="C278" s="3" t="n"/>
      <c r="D278" s="7" t="n"/>
      <c r="E278" s="8" t="n"/>
      <c r="G278" s="9" t="n"/>
      <c r="I278" s="10" t="n"/>
      <c r="J278" s="8" t="n"/>
    </row>
    <row r="279">
      <c r="A279" s="13" t="inlineStr">
        <is>
          <t>FECHA</t>
        </is>
      </c>
      <c r="B279" s="13" t="inlineStr">
        <is>
          <t>CIERRE DE CAJA</t>
        </is>
      </c>
      <c r="C279" s="13" t="inlineStr">
        <is>
          <t>IMPORTE</t>
        </is>
      </c>
      <c r="D279" s="7" t="n"/>
      <c r="E279" s="8" t="n"/>
      <c r="G279" s="9" t="n"/>
      <c r="I279" s="10" t="n"/>
      <c r="J279" s="8" t="n"/>
    </row>
    <row r="280">
      <c r="A280" s="34" t="inlineStr">
        <is>
          <t>NO HUBO DOS CIERRES DEBIDO A VACACION DE CAJERA MARILYN VIDAL S/G CORREO DEL 30/01/2023</t>
        </is>
      </c>
      <c r="B280" s="35" t="n"/>
      <c r="C280" s="36" t="n"/>
      <c r="D280" s="50" t="n"/>
      <c r="E280" s="8" t="n"/>
      <c r="G280" s="9" t="n"/>
      <c r="I280" s="10" t="n"/>
      <c r="J280" s="8" t="n"/>
    </row>
    <row r="281">
      <c r="A281" s="5" t="n"/>
      <c r="B281" s="6" t="n"/>
      <c r="C281" s="5" t="n"/>
      <c r="D281" s="7" t="n"/>
      <c r="E281" s="8" t="n"/>
      <c r="G281" s="9" t="n"/>
      <c r="I281" s="10" t="n"/>
      <c r="J281" s="8" t="n"/>
    </row>
    <row r="282">
      <c r="A282" s="1" t="inlineStr">
        <is>
          <t>Cierre Caja</t>
        </is>
      </c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</row>
    <row r="283">
      <c r="A283" s="3" t="inlineStr">
        <is>
          <t>Del 24/02/2023</t>
        </is>
      </c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</row>
    <row r="284">
      <c r="A284" s="74" t="inlineStr">
        <is>
          <t>Cierre Caja</t>
        </is>
      </c>
      <c r="B284" s="74" t="inlineStr">
        <is>
          <t>Fecha</t>
        </is>
      </c>
      <c r="C284" s="74" t="inlineStr">
        <is>
          <t>Cajero</t>
        </is>
      </c>
      <c r="D284" s="74" t="inlineStr">
        <is>
          <t>Nro Voucher</t>
        </is>
      </c>
      <c r="E284" s="74" t="inlineStr">
        <is>
          <t>Nro Cuenta</t>
        </is>
      </c>
      <c r="F284" s="74" t="inlineStr">
        <is>
          <t>Tipo Ingreso</t>
        </is>
      </c>
      <c r="G284" s="75" t="n"/>
      <c r="H284" s="76" t="n"/>
      <c r="I284" s="74" t="inlineStr">
        <is>
          <t>TIPO DE INGRESO</t>
        </is>
      </c>
      <c r="J284" s="74" t="inlineStr">
        <is>
          <t>Cobrador</t>
        </is>
      </c>
    </row>
    <row r="285">
      <c r="A285" s="77" t="n"/>
      <c r="B285" s="77" t="n"/>
      <c r="C285" s="77" t="n"/>
      <c r="D285" s="77" t="n"/>
      <c r="E285" s="77" t="n"/>
      <c r="F285" s="4" t="inlineStr">
        <is>
          <t>EFECTIVO</t>
        </is>
      </c>
      <c r="G285" s="4" t="inlineStr">
        <is>
          <t>CHEQUE</t>
        </is>
      </c>
      <c r="H285" s="4" t="inlineStr">
        <is>
          <t>TRANSFERENCIA</t>
        </is>
      </c>
      <c r="I285" s="77" t="n"/>
      <c r="J285" s="77" t="n"/>
    </row>
    <row r="286">
      <c r="A286" s="5" t="inlineStr">
        <is>
          <t>CCAJ-CB12/64/23</t>
        </is>
      </c>
      <c r="B286" s="6" t="n">
        <v>44981.68762276621</v>
      </c>
      <c r="C286" s="5" t="inlineStr">
        <is>
          <t>2362 MARILYN LESLIE VIDAL RIOS</t>
        </is>
      </c>
      <c r="D286" s="7" t="n"/>
      <c r="E286" s="8" t="n"/>
      <c r="F286" s="9" t="n">
        <v>6221.78</v>
      </c>
      <c r="I286" s="10" t="inlineStr">
        <is>
          <t>EFECTIVO</t>
        </is>
      </c>
      <c r="J286" s="5" t="inlineStr">
        <is>
          <t>2362 MARILYN LESLIE VIDAL RIOS</t>
        </is>
      </c>
    </row>
    <row r="287">
      <c r="A287" s="5" t="inlineStr">
        <is>
          <t>CCAJ-CB12/64/23</t>
        </is>
      </c>
      <c r="B287" s="6" t="n">
        <v>44981.68762276621</v>
      </c>
      <c r="C287" s="5" t="inlineStr">
        <is>
          <t>2362 MARILYN LESLIE VIDAL RIOS</t>
        </is>
      </c>
      <c r="D287" s="7" t="n"/>
      <c r="E287" s="8" t="n"/>
      <c r="H287" s="9" t="n">
        <v>10.98</v>
      </c>
      <c r="I287" s="5" t="inlineStr">
        <is>
          <t>TARJETA DE DÉBITO/CRÉDITO</t>
        </is>
      </c>
      <c r="J287" s="5" t="inlineStr">
        <is>
          <t>2362 MARILYN LESLIE VIDAL RIOS</t>
        </is>
      </c>
    </row>
    <row r="288">
      <c r="A288" s="11" t="inlineStr">
        <is>
          <t>SAP</t>
        </is>
      </c>
      <c r="B288" s="3" t="n"/>
      <c r="C288" s="3" t="n"/>
      <c r="D288" s="7" t="n"/>
      <c r="E288" s="8" t="n"/>
      <c r="H288" s="9" t="n"/>
      <c r="I288" s="10" t="n"/>
      <c r="J288" s="8" t="n"/>
    </row>
    <row r="289" ht="15.75" customHeight="1">
      <c r="A289" s="13" t="inlineStr">
        <is>
          <t>FECHA</t>
        </is>
      </c>
      <c r="B289" s="13" t="inlineStr">
        <is>
          <t>CIERRE DE CAJA</t>
        </is>
      </c>
      <c r="C289" s="13" t="inlineStr">
        <is>
          <t>IMPORTE</t>
        </is>
      </c>
      <c r="D289" s="49" t="inlineStr">
        <is>
          <t>112825896</t>
        </is>
      </c>
      <c r="E289" s="14" t="n">
        <v>112826081</v>
      </c>
      <c r="H289" s="9" t="n"/>
      <c r="I289" s="10" t="n"/>
      <c r="J289" s="8" t="n"/>
    </row>
    <row r="290">
      <c r="A290" s="5" t="n"/>
      <c r="B290" s="6" t="n"/>
      <c r="C290" s="5" t="n"/>
      <c r="D290" s="29" t="inlineStr">
        <is>
          <t>BOOT</t>
        </is>
      </c>
      <c r="E290" s="8" t="n"/>
      <c r="H290" s="9" t="n"/>
      <c r="I290" s="10" t="n"/>
      <c r="J290" s="8" t="n"/>
    </row>
    <row r="291">
      <c r="A291" s="5" t="n"/>
      <c r="B291" s="6" t="n"/>
      <c r="C291" s="5" t="n"/>
      <c r="D291" s="7" t="n"/>
      <c r="E291" s="8" t="n"/>
      <c r="H291" s="9" t="n"/>
      <c r="I291" s="10" t="n"/>
      <c r="J291" s="8" t="n"/>
    </row>
    <row r="292">
      <c r="A292" s="5" t="inlineStr">
        <is>
          <t>CCAJ-CB12/65/23</t>
        </is>
      </c>
      <c r="B292" s="6" t="n">
        <v>44981.7986418287</v>
      </c>
      <c r="C292" s="5" t="inlineStr">
        <is>
          <t>2279 GIOVANNA ALCOCER PEREDO</t>
        </is>
      </c>
      <c r="D292" s="7" t="n"/>
      <c r="E292" s="8" t="n"/>
      <c r="F292" s="9" t="n">
        <v>6715.72</v>
      </c>
      <c r="I292" s="10" t="inlineStr">
        <is>
          <t>EFECTIVO</t>
        </is>
      </c>
      <c r="J292" s="5" t="inlineStr">
        <is>
          <t>2279 GIOVANNA ALCOCER PEREDO</t>
        </is>
      </c>
    </row>
    <row r="293">
      <c r="A293" s="5" t="inlineStr">
        <is>
          <t>CCAJ-CB12/65/23</t>
        </is>
      </c>
      <c r="B293" s="6" t="n">
        <v>44981.7986418287</v>
      </c>
      <c r="C293" s="5" t="inlineStr">
        <is>
          <t>2279 GIOVANNA ALCOCER PEREDO</t>
        </is>
      </c>
      <c r="D293" s="7" t="n"/>
      <c r="E293" s="8" t="n"/>
      <c r="H293" s="9" t="n">
        <v>76.3</v>
      </c>
      <c r="I293" s="10" t="inlineStr">
        <is>
          <t>CÓDIGO QR</t>
        </is>
      </c>
      <c r="J293" s="5" t="inlineStr">
        <is>
          <t>2279 GIOVANNA ALCOCER PEREDO</t>
        </is>
      </c>
    </row>
    <row r="294">
      <c r="A294" s="11" t="inlineStr">
        <is>
          <t>SAP</t>
        </is>
      </c>
      <c r="B294" s="3" t="n"/>
      <c r="C294" s="3" t="n"/>
      <c r="D294" s="7" t="n"/>
      <c r="E294" s="8" t="n"/>
      <c r="H294" s="9" t="n"/>
      <c r="I294" s="10" t="n"/>
      <c r="J294" s="8" t="n"/>
    </row>
    <row r="295" ht="15.75" customHeight="1">
      <c r="A295" s="13" t="inlineStr">
        <is>
          <t>FECHA</t>
        </is>
      </c>
      <c r="B295" s="13" t="inlineStr">
        <is>
          <t>CIERRE DE CAJA</t>
        </is>
      </c>
      <c r="C295" s="13" t="inlineStr">
        <is>
          <t>IMPORTE</t>
        </is>
      </c>
      <c r="D295" s="49" t="inlineStr">
        <is>
          <t>112825897</t>
        </is>
      </c>
      <c r="E295" s="14" t="n">
        <v>112826082</v>
      </c>
      <c r="H295" s="9" t="n"/>
      <c r="I295" s="10" t="n"/>
      <c r="J295" s="8" t="n"/>
    </row>
    <row r="296">
      <c r="A296" s="5" t="n"/>
      <c r="B296" s="6" t="n"/>
      <c r="C296" s="5" t="n"/>
      <c r="D296" s="29" t="inlineStr">
        <is>
          <t>BOOT</t>
        </is>
      </c>
      <c r="E296" s="8" t="n"/>
      <c r="H296" s="9" t="n"/>
      <c r="I296" s="10" t="n"/>
      <c r="J296" s="8" t="n"/>
    </row>
    <row r="297">
      <c r="A297" s="5" t="n"/>
      <c r="B297" s="6" t="n"/>
      <c r="C297" s="5" t="n"/>
      <c r="D297" s="7" t="n"/>
      <c r="E297" s="8" t="n"/>
      <c r="H297" s="9" t="n"/>
      <c r="I297" s="10" t="n"/>
      <c r="J297" s="8" t="n"/>
    </row>
    <row r="298">
      <c r="A298" s="1" t="inlineStr">
        <is>
          <t>Cierre Caja</t>
        </is>
      </c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</row>
    <row r="299">
      <c r="A299" s="3" t="inlineStr">
        <is>
          <t>Del 25/02/2023</t>
        </is>
      </c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</row>
    <row r="300">
      <c r="A300" s="74" t="inlineStr">
        <is>
          <t>Cierre Caja</t>
        </is>
      </c>
      <c r="B300" s="74" t="inlineStr">
        <is>
          <t>Fecha</t>
        </is>
      </c>
      <c r="C300" s="74" t="inlineStr">
        <is>
          <t>Cajero</t>
        </is>
      </c>
      <c r="D300" s="74" t="inlineStr">
        <is>
          <t>Nro Voucher</t>
        </is>
      </c>
      <c r="E300" s="74" t="inlineStr">
        <is>
          <t>Nro Cuenta</t>
        </is>
      </c>
      <c r="F300" s="74" t="inlineStr">
        <is>
          <t>Tipo Ingreso</t>
        </is>
      </c>
      <c r="G300" s="75" t="n"/>
      <c r="H300" s="76" t="n"/>
      <c r="I300" s="74" t="inlineStr">
        <is>
          <t>TIPO DE INGRESO</t>
        </is>
      </c>
      <c r="J300" s="74" t="inlineStr">
        <is>
          <t>Cobrador</t>
        </is>
      </c>
    </row>
    <row r="301">
      <c r="A301" s="77" t="n"/>
      <c r="B301" s="77" t="n"/>
      <c r="C301" s="77" t="n"/>
      <c r="D301" s="77" t="n"/>
      <c r="E301" s="77" t="n"/>
      <c r="F301" s="4" t="inlineStr">
        <is>
          <t>EFECTIVO</t>
        </is>
      </c>
      <c r="G301" s="4" t="inlineStr">
        <is>
          <t>CHEQUE</t>
        </is>
      </c>
      <c r="H301" s="4" t="inlineStr">
        <is>
          <t>TRANSFERENCIA</t>
        </is>
      </c>
      <c r="I301" s="77" t="n"/>
      <c r="J301" s="77" t="n"/>
    </row>
    <row r="302">
      <c r="A302" s="5" t="inlineStr">
        <is>
          <t>CCAJ-CB12/66/23</t>
        </is>
      </c>
      <c r="B302" s="6" t="n">
        <v>44982.59482423611</v>
      </c>
      <c r="C302" s="5" t="inlineStr">
        <is>
          <t>2279 GIOVANNA ALCOCER PEREDO</t>
        </is>
      </c>
      <c r="D302" s="7" t="n"/>
      <c r="E302" s="8" t="n"/>
      <c r="F302" s="9" t="n">
        <v>4358.49</v>
      </c>
      <c r="I302" s="10" t="inlineStr">
        <is>
          <t>EFECTIVO</t>
        </is>
      </c>
      <c r="J302" s="5" t="inlineStr">
        <is>
          <t>2279 GIOVANNA ALCOCER PEREDO</t>
        </is>
      </c>
    </row>
    <row r="303">
      <c r="A303" s="11" t="inlineStr">
        <is>
          <t>SAP</t>
        </is>
      </c>
      <c r="B303" s="3" t="n"/>
      <c r="C303" s="3" t="n"/>
      <c r="D303" s="7" t="n"/>
      <c r="E303" s="8" t="n"/>
      <c r="H303" s="9" t="n"/>
      <c r="I303" s="10" t="n"/>
      <c r="J303" s="8" t="n"/>
    </row>
    <row r="304" ht="15.75" customHeight="1">
      <c r="A304" s="13" t="inlineStr">
        <is>
          <t>FECHA</t>
        </is>
      </c>
      <c r="B304" s="13" t="inlineStr">
        <is>
          <t>CIERRE DE CAJA</t>
        </is>
      </c>
      <c r="C304" s="13" t="inlineStr">
        <is>
          <t>IMPORTE</t>
        </is>
      </c>
      <c r="D304" s="49" t="inlineStr">
        <is>
          <t>112835250</t>
        </is>
      </c>
      <c r="E304" s="14" t="n">
        <v>112835404</v>
      </c>
      <c r="H304" s="9" t="n"/>
      <c r="I304" s="10" t="n"/>
      <c r="J304" s="8" t="n"/>
    </row>
    <row r="305">
      <c r="A305" s="5" t="n"/>
      <c r="B305" s="6" t="n"/>
      <c r="C305" s="5" t="n"/>
      <c r="D305" s="29" t="inlineStr">
        <is>
          <t>BOOT</t>
        </is>
      </c>
      <c r="E305" s="8" t="n"/>
      <c r="H305" s="9" t="n"/>
      <c r="I305" s="10" t="n"/>
      <c r="J305" s="8" t="n"/>
    </row>
    <row r="306">
      <c r="A306" s="5" t="n"/>
      <c r="B306" s="6" t="n"/>
      <c r="C306" s="5" t="n"/>
      <c r="D306" s="7" t="n"/>
      <c r="E306" s="8" t="n"/>
      <c r="H306" s="9" t="n"/>
      <c r="I306" s="10" t="n"/>
      <c r="J306" s="8" t="n"/>
    </row>
    <row r="307">
      <c r="A307" s="5" t="inlineStr">
        <is>
          <t>CCAJ-CB12/67/23</t>
        </is>
      </c>
      <c r="B307" s="6" t="n">
        <v>44982.61873601852</v>
      </c>
      <c r="C307" s="5" t="inlineStr">
        <is>
          <t>2362 MARILYN LESLIE VIDAL RIOS</t>
        </is>
      </c>
      <c r="D307" s="7" t="n"/>
      <c r="E307" s="8" t="n"/>
      <c r="F307" s="9" t="n">
        <v>3896.12</v>
      </c>
      <c r="I307" s="10" t="inlineStr">
        <is>
          <t>EFECTIVO</t>
        </is>
      </c>
      <c r="J307" s="5" t="inlineStr">
        <is>
          <t>2362 MARILYN LESLIE VIDAL RIOS</t>
        </is>
      </c>
    </row>
    <row r="308">
      <c r="A308" s="5" t="inlineStr">
        <is>
          <t>CCAJ-CB12/67/23</t>
        </is>
      </c>
      <c r="B308" s="6" t="n">
        <v>44982.61873601852</v>
      </c>
      <c r="C308" s="5" t="inlineStr">
        <is>
          <t>2362 MARILYN LESLIE VIDAL RIOS</t>
        </is>
      </c>
      <c r="D308" s="7" t="n"/>
      <c r="E308" s="8" t="n"/>
      <c r="H308" s="9" t="n">
        <v>144</v>
      </c>
      <c r="I308" s="5" t="inlineStr">
        <is>
          <t>TARJETA DE DÉBITO/CRÉDI</t>
        </is>
      </c>
      <c r="J308" s="5" t="inlineStr">
        <is>
          <t>2362 MARILYN LESLIE VIDAL RIOS</t>
        </is>
      </c>
    </row>
    <row r="309">
      <c r="A309" s="5" t="inlineStr">
        <is>
          <t>CCAJ-CB12/67/23</t>
        </is>
      </c>
      <c r="B309" s="6" t="n">
        <v>44982.61873601852</v>
      </c>
      <c r="C309" s="5" t="inlineStr">
        <is>
          <t>2362 MARILYN LESLIE VIDAL RIOS</t>
        </is>
      </c>
      <c r="D309" s="7" t="n"/>
      <c r="E309" s="8" t="n"/>
      <c r="H309" s="9" t="n">
        <v>40.26</v>
      </c>
      <c r="I309" s="10" t="inlineStr">
        <is>
          <t>CÓDIGO QR</t>
        </is>
      </c>
      <c r="J309" s="5" t="inlineStr">
        <is>
          <t>2362 MARILYN LESLIE VIDAL RIOS</t>
        </is>
      </c>
    </row>
    <row r="310">
      <c r="A310" s="11" t="inlineStr">
        <is>
          <t>SAP</t>
        </is>
      </c>
      <c r="B310" s="3" t="n"/>
      <c r="C310" s="3" t="n"/>
      <c r="D310" s="7" t="n"/>
      <c r="E310" s="8" t="n"/>
      <c r="H310" s="9" t="n"/>
      <c r="I310" s="10" t="n"/>
      <c r="J310" s="8" t="n"/>
    </row>
    <row r="311" ht="15.75" customHeight="1">
      <c r="A311" s="13" t="inlineStr">
        <is>
          <t>FECHA</t>
        </is>
      </c>
      <c r="B311" s="13" t="inlineStr">
        <is>
          <t>CIERRE DE CAJA</t>
        </is>
      </c>
      <c r="C311" s="13" t="inlineStr">
        <is>
          <t>IMPORTE</t>
        </is>
      </c>
      <c r="D311" s="49" t="inlineStr">
        <is>
          <t>112835251</t>
        </is>
      </c>
      <c r="E311" s="14" t="n">
        <v>112835405</v>
      </c>
      <c r="H311" s="9" t="n"/>
      <c r="I311" s="10" t="n"/>
      <c r="J311" s="8" t="n"/>
    </row>
    <row r="312">
      <c r="D312" s="29" t="inlineStr">
        <is>
          <t>BOOT</t>
        </is>
      </c>
      <c r="E312" s="8" t="n"/>
    </row>
    <row r="313"/>
    <row r="314">
      <c r="A314" s="1" t="inlineStr">
        <is>
          <t>Cierre Caja</t>
        </is>
      </c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</row>
    <row r="315">
      <c r="A315" s="3" t="inlineStr">
        <is>
          <t>Del 27/02/2023</t>
        </is>
      </c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</row>
    <row r="316">
      <c r="A316" s="74" t="inlineStr">
        <is>
          <t>Cierre Caja</t>
        </is>
      </c>
      <c r="B316" s="74" t="inlineStr">
        <is>
          <t>Fecha</t>
        </is>
      </c>
      <c r="C316" s="74" t="inlineStr">
        <is>
          <t>Cajero</t>
        </is>
      </c>
      <c r="D316" s="74" t="inlineStr">
        <is>
          <t>Nro Voucher</t>
        </is>
      </c>
      <c r="E316" s="74" t="inlineStr">
        <is>
          <t>Nro Cuenta</t>
        </is>
      </c>
      <c r="F316" s="74" t="inlineStr">
        <is>
          <t>Tipo Ingreso</t>
        </is>
      </c>
      <c r="G316" s="75" t="n"/>
      <c r="H316" s="76" t="n"/>
      <c r="I316" s="74" t="inlineStr">
        <is>
          <t>TIPO DE INGRESO</t>
        </is>
      </c>
      <c r="J316" s="74" t="inlineStr">
        <is>
          <t>Cobrador</t>
        </is>
      </c>
    </row>
    <row r="317">
      <c r="A317" s="77" t="n"/>
      <c r="B317" s="77" t="n"/>
      <c r="C317" s="77" t="n"/>
      <c r="D317" s="77" t="n"/>
      <c r="E317" s="77" t="n"/>
      <c r="F317" s="4" t="inlineStr">
        <is>
          <t>EFECTIVO</t>
        </is>
      </c>
      <c r="G317" s="4" t="inlineStr">
        <is>
          <t>CHEQUE</t>
        </is>
      </c>
      <c r="H317" s="4" t="inlineStr">
        <is>
          <t>TRANSFERENCIA</t>
        </is>
      </c>
      <c r="I317" s="77" t="n"/>
      <c r="J317" s="77" t="n"/>
    </row>
    <row r="318">
      <c r="A318" s="5" t="inlineStr">
        <is>
          <t>CCAJ-CB12/68/23</t>
        </is>
      </c>
      <c r="B318" s="6" t="n">
        <v>44984.67483444444</v>
      </c>
      <c r="C318" s="5" t="inlineStr">
        <is>
          <t>2362 MARILYN LESLIE VIDAL RIOS</t>
        </is>
      </c>
      <c r="D318" s="7" t="n"/>
      <c r="E318" s="8" t="n"/>
      <c r="F318" s="9" t="n">
        <v>3156.83</v>
      </c>
      <c r="I318" s="10" t="inlineStr">
        <is>
          <t>EFECTIVO</t>
        </is>
      </c>
      <c r="J318" s="5" t="inlineStr">
        <is>
          <t>2362 MARILYN LESLIE VIDAL RIOS</t>
        </is>
      </c>
    </row>
    <row r="319">
      <c r="A319" s="5" t="inlineStr">
        <is>
          <t>CCAJ-CB12/68/23</t>
        </is>
      </c>
      <c r="B319" s="6" t="n">
        <v>44984.67483444444</v>
      </c>
      <c r="C319" s="5" t="inlineStr">
        <is>
          <t>2362 MARILYN LESLIE VIDAL RIOS</t>
        </is>
      </c>
      <c r="D319" s="7" t="n"/>
      <c r="E319" s="8" t="n"/>
      <c r="H319" s="9" t="n">
        <v>47</v>
      </c>
      <c r="I319" s="5" t="inlineStr">
        <is>
          <t>TARJETA DE DÉBITO/CRÉDITO</t>
        </is>
      </c>
      <c r="J319" s="5" t="inlineStr">
        <is>
          <t>2362 MARILYN LESLIE VIDAL RIOS</t>
        </is>
      </c>
    </row>
    <row r="320">
      <c r="A320" s="11" t="inlineStr">
        <is>
          <t>SAP</t>
        </is>
      </c>
      <c r="B320" s="3" t="n"/>
      <c r="C320" s="3" t="n"/>
      <c r="D320" s="7" t="n"/>
      <c r="E320" s="8" t="n"/>
      <c r="H320" s="9" t="n"/>
      <c r="I320" s="10" t="n"/>
      <c r="J320" s="8" t="n"/>
    </row>
    <row r="321">
      <c r="A321" s="13" t="inlineStr">
        <is>
          <t>FECHA</t>
        </is>
      </c>
      <c r="B321" s="13" t="inlineStr">
        <is>
          <t>CIERRE DE CAJA</t>
        </is>
      </c>
      <c r="C321" s="13" t="inlineStr">
        <is>
          <t>IMPORTE</t>
        </is>
      </c>
      <c r="D321" s="7" t="inlineStr">
        <is>
          <t>112846583</t>
        </is>
      </c>
      <c r="E321" s="8" t="n"/>
      <c r="H321" s="9" t="n"/>
      <c r="I321" s="10" t="n"/>
      <c r="J321" s="8" t="n"/>
    </row>
    <row r="322">
      <c r="A322" s="5" t="n"/>
      <c r="B322" s="6" t="n"/>
      <c r="C322" s="5" t="n"/>
      <c r="D322" s="7" t="n"/>
      <c r="E322" s="8" t="n"/>
      <c r="G322" s="9" t="n"/>
      <c r="I322" s="10" t="n"/>
      <c r="J322" s="8" t="n"/>
    </row>
    <row r="323">
      <c r="A323" s="5" t="n"/>
      <c r="B323" s="6" t="n"/>
      <c r="C323" s="5" t="n"/>
      <c r="D323" s="7" t="n"/>
      <c r="E323" s="8" t="n"/>
      <c r="G323" s="9" t="n"/>
      <c r="I323" s="10" t="n"/>
      <c r="J323" s="8" t="n"/>
    </row>
    <row r="324">
      <c r="A324" s="5" t="inlineStr">
        <is>
          <t>CCAJ-CB12/69/23</t>
        </is>
      </c>
      <c r="B324" s="6" t="n">
        <v>44984.79932768518</v>
      </c>
      <c r="C324" s="5" t="inlineStr">
        <is>
          <t>2279 GIOVANNA ALCOCER PEREDO</t>
        </is>
      </c>
      <c r="D324" s="7" t="n"/>
      <c r="E324" s="8" t="n"/>
      <c r="F324" s="9" t="n">
        <v>8451.809999999999</v>
      </c>
      <c r="I324" s="10" t="inlineStr">
        <is>
          <t>EFECTIVO</t>
        </is>
      </c>
      <c r="J324" s="5" t="inlineStr">
        <is>
          <t>2279 GIOVANNA ALCOCER PEREDO</t>
        </is>
      </c>
    </row>
    <row r="325">
      <c r="A325" s="11" t="inlineStr">
        <is>
          <t>SAP</t>
        </is>
      </c>
      <c r="B325" s="3" t="n"/>
      <c r="C325" s="3" t="n"/>
      <c r="D325" s="7" t="n"/>
      <c r="E325" s="8" t="n"/>
      <c r="H325" s="9" t="n"/>
      <c r="I325" s="10" t="n"/>
      <c r="J325" s="8" t="n"/>
    </row>
    <row r="326">
      <c r="A326" s="13" t="inlineStr">
        <is>
          <t>FECHA</t>
        </is>
      </c>
      <c r="B326" s="13" t="inlineStr">
        <is>
          <t>CIERRE DE CAJA</t>
        </is>
      </c>
      <c r="C326" s="13" t="inlineStr">
        <is>
          <t>IMPORTE</t>
        </is>
      </c>
      <c r="D326" s="7" t="inlineStr">
        <is>
          <t>112846584</t>
        </is>
      </c>
      <c r="E326" s="8" t="n"/>
      <c r="H326" s="9" t="n"/>
      <c r="I326" s="10" t="n"/>
      <c r="J326" s="8" t="n"/>
    </row>
  </sheetData>
  <mergeCells count="184">
    <mergeCell ref="A316:A317"/>
    <mergeCell ref="B316:B317"/>
    <mergeCell ref="C316:C317"/>
    <mergeCell ref="D316:D317"/>
    <mergeCell ref="E316:E317"/>
    <mergeCell ref="F316:H316"/>
    <mergeCell ref="I316:I317"/>
    <mergeCell ref="J316:J317"/>
    <mergeCell ref="I284:I285"/>
    <mergeCell ref="J284:J285"/>
    <mergeCell ref="A300:A301"/>
    <mergeCell ref="B300:B301"/>
    <mergeCell ref="C300:C301"/>
    <mergeCell ref="D300:D301"/>
    <mergeCell ref="E300:E301"/>
    <mergeCell ref="F300:H300"/>
    <mergeCell ref="I300:I301"/>
    <mergeCell ref="J300:J301"/>
    <mergeCell ref="A284:A285"/>
    <mergeCell ref="B284:B285"/>
    <mergeCell ref="C284:C285"/>
    <mergeCell ref="D284:D285"/>
    <mergeCell ref="E284:E285"/>
    <mergeCell ref="F284:H284"/>
    <mergeCell ref="A256:A257"/>
    <mergeCell ref="B256:B257"/>
    <mergeCell ref="C256:C257"/>
    <mergeCell ref="D256:D257"/>
    <mergeCell ref="E256:E257"/>
    <mergeCell ref="F256:H256"/>
    <mergeCell ref="I256:I257"/>
    <mergeCell ref="J256:J257"/>
    <mergeCell ref="I138:I139"/>
    <mergeCell ref="J138:J139"/>
    <mergeCell ref="A138:A139"/>
    <mergeCell ref="B138:B139"/>
    <mergeCell ref="C138:C139"/>
    <mergeCell ref="D138:D139"/>
    <mergeCell ref="E138:E139"/>
    <mergeCell ref="F138:H138"/>
    <mergeCell ref="A197:A198"/>
    <mergeCell ref="B197:B198"/>
    <mergeCell ref="C197:C198"/>
    <mergeCell ref="D197:D198"/>
    <mergeCell ref="E197:E198"/>
    <mergeCell ref="F197:H197"/>
    <mergeCell ref="I197:I198"/>
    <mergeCell ref="J197:J198"/>
    <mergeCell ref="A183:A184"/>
    <mergeCell ref="B183:B184"/>
    <mergeCell ref="C183:C184"/>
    <mergeCell ref="D183:D184"/>
    <mergeCell ref="E183:E184"/>
    <mergeCell ref="F183:H183"/>
    <mergeCell ref="I183:I184"/>
    <mergeCell ref="J183:J184"/>
    <mergeCell ref="A64:A65"/>
    <mergeCell ref="B64:B65"/>
    <mergeCell ref="C64:C65"/>
    <mergeCell ref="D64:D65"/>
    <mergeCell ref="E64:E65"/>
    <mergeCell ref="F64:H64"/>
    <mergeCell ref="I64:I65"/>
    <mergeCell ref="J64:J65"/>
    <mergeCell ref="I123:I124"/>
    <mergeCell ref="J123:J124"/>
    <mergeCell ref="A123:A124"/>
    <mergeCell ref="B123:B124"/>
    <mergeCell ref="C123:C124"/>
    <mergeCell ref="D123:D124"/>
    <mergeCell ref="E123:E124"/>
    <mergeCell ref="F123:H123"/>
    <mergeCell ref="A94:A95"/>
    <mergeCell ref="B94:B95"/>
    <mergeCell ref="C94:C95"/>
    <mergeCell ref="D94:D95"/>
    <mergeCell ref="E94:E95"/>
    <mergeCell ref="F94:H94"/>
    <mergeCell ref="I94:I95"/>
    <mergeCell ref="J94:J95"/>
    <mergeCell ref="A3:A4"/>
    <mergeCell ref="B3:B4"/>
    <mergeCell ref="C3:C4"/>
    <mergeCell ref="D3:D4"/>
    <mergeCell ref="E3:E4"/>
    <mergeCell ref="F3:H3"/>
    <mergeCell ref="I3:I4"/>
    <mergeCell ref="J3:J4"/>
    <mergeCell ref="I33:I34"/>
    <mergeCell ref="J33:J34"/>
    <mergeCell ref="A33:A34"/>
    <mergeCell ref="B33:B34"/>
    <mergeCell ref="C33:C34"/>
    <mergeCell ref="D33:D34"/>
    <mergeCell ref="E33:E34"/>
    <mergeCell ref="F33:H33"/>
    <mergeCell ref="I18:I19"/>
    <mergeCell ref="J18:J19"/>
    <mergeCell ref="A18:A19"/>
    <mergeCell ref="B18:B19"/>
    <mergeCell ref="C18:C19"/>
    <mergeCell ref="D18:D19"/>
    <mergeCell ref="E18:E19"/>
    <mergeCell ref="F18:H18"/>
    <mergeCell ref="A169:A170"/>
    <mergeCell ref="B169:B170"/>
    <mergeCell ref="C169:C170"/>
    <mergeCell ref="D169:D170"/>
    <mergeCell ref="E169:E170"/>
    <mergeCell ref="F169:H169"/>
    <mergeCell ref="I169:I170"/>
    <mergeCell ref="J169:J170"/>
    <mergeCell ref="A154:A155"/>
    <mergeCell ref="B154:B155"/>
    <mergeCell ref="C154:C155"/>
    <mergeCell ref="D154:D155"/>
    <mergeCell ref="E154:E155"/>
    <mergeCell ref="F154:H154"/>
    <mergeCell ref="I154:I155"/>
    <mergeCell ref="J154:J155"/>
    <mergeCell ref="I49:I50"/>
    <mergeCell ref="J49:J50"/>
    <mergeCell ref="A49:A50"/>
    <mergeCell ref="B49:B50"/>
    <mergeCell ref="C49:C50"/>
    <mergeCell ref="D49:D50"/>
    <mergeCell ref="E49:E50"/>
    <mergeCell ref="F49:H49"/>
    <mergeCell ref="A109:A110"/>
    <mergeCell ref="B109:B110"/>
    <mergeCell ref="C109:C110"/>
    <mergeCell ref="D109:D110"/>
    <mergeCell ref="E109:E110"/>
    <mergeCell ref="F109:H109"/>
    <mergeCell ref="I109:I110"/>
    <mergeCell ref="J109:J110"/>
    <mergeCell ref="A80:A81"/>
    <mergeCell ref="B80:B81"/>
    <mergeCell ref="C80:C81"/>
    <mergeCell ref="D80:D81"/>
    <mergeCell ref="E80:E81"/>
    <mergeCell ref="F80:H80"/>
    <mergeCell ref="I80:I81"/>
    <mergeCell ref="J80:J81"/>
    <mergeCell ref="I212:I213"/>
    <mergeCell ref="J212:J213"/>
    <mergeCell ref="A212:A213"/>
    <mergeCell ref="B212:B213"/>
    <mergeCell ref="C212:C213"/>
    <mergeCell ref="D212:D213"/>
    <mergeCell ref="E212:E213"/>
    <mergeCell ref="F212:H212"/>
    <mergeCell ref="A225:A226"/>
    <mergeCell ref="B225:B226"/>
    <mergeCell ref="C225:C226"/>
    <mergeCell ref="D225:D226"/>
    <mergeCell ref="E225:E226"/>
    <mergeCell ref="F225:H225"/>
    <mergeCell ref="I225:I226"/>
    <mergeCell ref="J225:J226"/>
    <mergeCell ref="A270:A271"/>
    <mergeCell ref="B270:B271"/>
    <mergeCell ref="C270:C271"/>
    <mergeCell ref="D270:D271"/>
    <mergeCell ref="E270:E271"/>
    <mergeCell ref="F270:H270"/>
    <mergeCell ref="I270:I271"/>
    <mergeCell ref="J270:J271"/>
    <mergeCell ref="A239:A240"/>
    <mergeCell ref="B239:B240"/>
    <mergeCell ref="C239:C240"/>
    <mergeCell ref="D239:D240"/>
    <mergeCell ref="E239:E240"/>
    <mergeCell ref="F239:H239"/>
    <mergeCell ref="I239:I240"/>
    <mergeCell ref="J239:J240"/>
    <mergeCell ref="A247:A248"/>
    <mergeCell ref="B247:B248"/>
    <mergeCell ref="C247:C248"/>
    <mergeCell ref="D247:D248"/>
    <mergeCell ref="E247:E248"/>
    <mergeCell ref="F247:H247"/>
    <mergeCell ref="I247:I248"/>
    <mergeCell ref="J247:J248"/>
  </mergeCells>
  <pageMargins left="0.7" right="0.7" top="0.75" bottom="0.75" header="0.3" footer="0.3"/>
  <pageSetup orientation="portrait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222"/>
  <sheetViews>
    <sheetView topLeftCell="A208" workbookViewId="0">
      <selection activeCell="E212" sqref="E212"/>
    </sheetView>
  </sheetViews>
  <sheetFormatPr baseColWidth="10" defaultRowHeight="15"/>
  <cols>
    <col width="16.28515625" bestFit="1" customWidth="1" min="1" max="1"/>
    <col width="10.85546875" bestFit="1" customWidth="1" min="2" max="2"/>
    <col width="36.85546875" customWidth="1" min="3" max="3"/>
    <col width="12.85546875" customWidth="1" min="4" max="4"/>
    <col width="12.71093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01/02/2023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74" t="inlineStr">
        <is>
          <t>Cierre Caja</t>
        </is>
      </c>
      <c r="B3" s="74" t="inlineStr">
        <is>
          <t>Fecha</t>
        </is>
      </c>
      <c r="C3" s="74" t="inlineStr">
        <is>
          <t>Cajero</t>
        </is>
      </c>
      <c r="D3" s="74" t="inlineStr">
        <is>
          <t>Nro Voucher</t>
        </is>
      </c>
      <c r="E3" s="74" t="inlineStr">
        <is>
          <t>Nro Cuenta</t>
        </is>
      </c>
      <c r="F3" s="74" t="inlineStr">
        <is>
          <t>Tipo Ingreso</t>
        </is>
      </c>
      <c r="G3" s="75" t="n"/>
      <c r="H3" s="76" t="n"/>
      <c r="I3" s="74" t="inlineStr">
        <is>
          <t>TIPO DE INGRESO</t>
        </is>
      </c>
      <c r="J3" s="74" t="inlineStr">
        <is>
          <t>Cobrador</t>
        </is>
      </c>
    </row>
    <row r="4">
      <c r="A4" s="77" t="n"/>
      <c r="B4" s="77" t="n"/>
      <c r="C4" s="77" t="n"/>
      <c r="D4" s="77" t="n"/>
      <c r="E4" s="77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77" t="n"/>
      <c r="J4" s="77" t="n"/>
    </row>
    <row r="5">
      <c r="A5" s="5" t="inlineStr">
        <is>
          <t>CCAJ-CB13/25/23</t>
        </is>
      </c>
      <c r="B5" s="6" t="n">
        <v>44958.79130835648</v>
      </c>
      <c r="C5" s="5" t="inlineStr">
        <is>
          <t>2274 CELMI RIVERA CORDOVA</t>
        </is>
      </c>
      <c r="D5" s="7" t="n"/>
      <c r="E5" s="8" t="n"/>
      <c r="F5" s="9" t="n">
        <v>4847.11</v>
      </c>
      <c r="I5" s="10" t="inlineStr">
        <is>
          <t>EFECTIVO</t>
        </is>
      </c>
      <c r="J5" s="8" t="inlineStr">
        <is>
          <t>2274 CELMI RIVERA CORDOVA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8" t="n"/>
    </row>
    <row r="7" ht="15.75" customHeight="1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D7" s="49" t="n">
        <v>112695142</v>
      </c>
      <c r="E7" s="14" t="n">
        <v>112695375</v>
      </c>
      <c r="H7" s="9" t="n"/>
      <c r="I7" s="10" t="n"/>
      <c r="J7" s="8" t="n"/>
    </row>
    <row r="8">
      <c r="A8" s="5" t="n"/>
      <c r="B8" s="6" t="n"/>
      <c r="C8" s="5" t="n"/>
      <c r="D8" s="29" t="inlineStr">
        <is>
          <t>BOOT</t>
        </is>
      </c>
      <c r="E8" s="8" t="n"/>
      <c r="H8" s="9" t="n"/>
      <c r="I8" s="10" t="n"/>
      <c r="J8" s="8" t="n"/>
    </row>
    <row r="10">
      <c r="A10" s="1" t="inlineStr">
        <is>
          <t>Cierre Caja</t>
        </is>
      </c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</row>
    <row r="11">
      <c r="A11" s="3" t="inlineStr">
        <is>
          <t>Del 02/02/2023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74" t="inlineStr">
        <is>
          <t>Cierre Caja</t>
        </is>
      </c>
      <c r="B12" s="74" t="inlineStr">
        <is>
          <t>Fecha</t>
        </is>
      </c>
      <c r="C12" s="74" t="inlineStr">
        <is>
          <t>Cajero</t>
        </is>
      </c>
      <c r="D12" s="74" t="inlineStr">
        <is>
          <t>Nro Voucher</t>
        </is>
      </c>
      <c r="E12" s="74" t="inlineStr">
        <is>
          <t>Nro Cuenta</t>
        </is>
      </c>
      <c r="F12" s="74" t="inlineStr">
        <is>
          <t>Tipo Ingreso</t>
        </is>
      </c>
      <c r="G12" s="75" t="n"/>
      <c r="H12" s="76" t="n"/>
      <c r="I12" s="74" t="inlineStr">
        <is>
          <t>TIPO DE INGRESO</t>
        </is>
      </c>
      <c r="J12" s="74" t="inlineStr">
        <is>
          <t>Cobrador</t>
        </is>
      </c>
    </row>
    <row r="13">
      <c r="A13" s="77" t="n"/>
      <c r="B13" s="77" t="n"/>
      <c r="C13" s="77" t="n"/>
      <c r="D13" s="77" t="n"/>
      <c r="E13" s="77" t="n"/>
      <c r="F13" s="4" t="inlineStr">
        <is>
          <t>EFECTIVO</t>
        </is>
      </c>
      <c r="G13" s="4" t="inlineStr">
        <is>
          <t>CHEQUE</t>
        </is>
      </c>
      <c r="H13" s="4" t="inlineStr">
        <is>
          <t>TRANSFERENCIA</t>
        </is>
      </c>
      <c r="I13" s="77" t="n"/>
      <c r="J13" s="77" t="n"/>
    </row>
    <row r="14">
      <c r="A14" s="5" t="inlineStr">
        <is>
          <t>CCAJ-CB13/26/23</t>
        </is>
      </c>
      <c r="B14" s="6" t="n">
        <v>44959.80601747685</v>
      </c>
      <c r="C14" s="5" t="inlineStr">
        <is>
          <t>2274 CELMI RIVERA CORDOVA</t>
        </is>
      </c>
      <c r="D14" s="7" t="n"/>
      <c r="E14" s="8" t="n"/>
      <c r="F14" s="9" t="n">
        <v>3857.75</v>
      </c>
      <c r="I14" s="10" t="inlineStr">
        <is>
          <t>EFECTIVO</t>
        </is>
      </c>
      <c r="J14" s="8" t="inlineStr">
        <is>
          <t>2274 CELMI RIVERA CORDOVA</t>
        </is>
      </c>
    </row>
    <row r="15">
      <c r="A15" s="5" t="inlineStr">
        <is>
          <t>CCAJ-CB13/26/23</t>
        </is>
      </c>
      <c r="B15" s="6" t="n">
        <v>44959.80601747685</v>
      </c>
      <c r="C15" s="5" t="inlineStr">
        <is>
          <t>2274 CELMI RIVERA CORDOVA</t>
        </is>
      </c>
      <c r="D15" s="7" t="n"/>
      <c r="E15" s="8" t="n"/>
      <c r="H15" s="9" t="n">
        <v>105.63</v>
      </c>
      <c r="I15" s="5" t="inlineStr">
        <is>
          <t>TARJETA DE DÉBITO/CRÉDITO</t>
        </is>
      </c>
      <c r="J15" s="8" t="inlineStr">
        <is>
          <t>2274 CELMI RIVERA CORDOVA</t>
        </is>
      </c>
    </row>
    <row r="16">
      <c r="A16" s="11" t="inlineStr">
        <is>
          <t>SAP</t>
        </is>
      </c>
      <c r="B16" s="3" t="n"/>
      <c r="C16" s="3" t="n"/>
      <c r="D16" s="7" t="n"/>
      <c r="E16" s="8" t="n"/>
      <c r="H16" s="9" t="n"/>
      <c r="I16" s="10" t="n"/>
      <c r="J16" s="5" t="n"/>
    </row>
    <row r="17" ht="15.75" customHeight="1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  <c r="D17" s="49" t="n">
        <v>112728646</v>
      </c>
      <c r="E17" s="14" t="n">
        <v>112728998</v>
      </c>
      <c r="H17" s="9" t="n"/>
      <c r="I17" s="10" t="n"/>
      <c r="J17" s="5" t="n"/>
    </row>
    <row r="18">
      <c r="D18" s="29" t="inlineStr">
        <is>
          <t>BOOT</t>
        </is>
      </c>
    </row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03/02/2023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74" t="inlineStr">
        <is>
          <t>Cierre Caja</t>
        </is>
      </c>
      <c r="B22" s="74" t="inlineStr">
        <is>
          <t>Fecha</t>
        </is>
      </c>
      <c r="C22" s="74" t="inlineStr">
        <is>
          <t>Cajero</t>
        </is>
      </c>
      <c r="D22" s="74" t="inlineStr">
        <is>
          <t>Nro Voucher</t>
        </is>
      </c>
      <c r="E22" s="74" t="inlineStr">
        <is>
          <t>Nro Cuenta</t>
        </is>
      </c>
      <c r="F22" s="74" t="inlineStr">
        <is>
          <t>Tipo Ingreso</t>
        </is>
      </c>
      <c r="G22" s="75" t="n"/>
      <c r="H22" s="76" t="n"/>
      <c r="I22" s="74" t="inlineStr">
        <is>
          <t>TIPO DE INGRESO</t>
        </is>
      </c>
      <c r="J22" s="74" t="inlineStr">
        <is>
          <t>Cobrador</t>
        </is>
      </c>
    </row>
    <row r="23">
      <c r="A23" s="77" t="n"/>
      <c r="B23" s="77" t="n"/>
      <c r="C23" s="77" t="n"/>
      <c r="D23" s="77" t="n"/>
      <c r="E23" s="77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77" t="n"/>
      <c r="J23" s="77" t="n"/>
    </row>
    <row r="24">
      <c r="A24" s="5" t="inlineStr">
        <is>
          <t>CCAJ-CB13/27/23</t>
        </is>
      </c>
      <c r="B24" s="6" t="n">
        <v>44960.79570645833</v>
      </c>
      <c r="C24" s="5" t="inlineStr">
        <is>
          <t>2274 CELMI RIVERA CORDOVA</t>
        </is>
      </c>
      <c r="D24" s="7" t="n"/>
      <c r="E24" s="8" t="n"/>
      <c r="F24" s="9" t="n">
        <v>5643.07</v>
      </c>
      <c r="I24" s="10" t="inlineStr">
        <is>
          <t>EFECTIVO</t>
        </is>
      </c>
      <c r="J24" s="8" t="inlineStr">
        <is>
          <t>2274 CELMI RIVERA CORDOVA</t>
        </is>
      </c>
    </row>
    <row r="25">
      <c r="A25" s="11" t="inlineStr">
        <is>
          <t>SAP</t>
        </is>
      </c>
      <c r="B25" s="3" t="n"/>
      <c r="C25" s="3" t="n"/>
      <c r="D25" s="7" t="n"/>
      <c r="E25" s="8" t="n"/>
      <c r="H25" s="9" t="n"/>
      <c r="I25" s="10" t="n"/>
      <c r="J25" s="5" t="n"/>
    </row>
    <row r="26" ht="15.75" customHeight="1">
      <c r="A26" s="13" t="inlineStr">
        <is>
          <t>FECHA</t>
        </is>
      </c>
      <c r="B26" s="13" t="inlineStr">
        <is>
          <t>CIERRE DE CAJA</t>
        </is>
      </c>
      <c r="C26" s="13" t="inlineStr">
        <is>
          <t>IMPORTE</t>
        </is>
      </c>
      <c r="D26" s="49" t="n">
        <v>112728716</v>
      </c>
      <c r="E26" s="14" t="n">
        <v>112728999</v>
      </c>
      <c r="H26" s="9" t="n"/>
      <c r="I26" s="10" t="n"/>
      <c r="J26" s="5" t="n"/>
    </row>
    <row r="27">
      <c r="A27" s="5" t="n"/>
      <c r="B27" s="6" t="n"/>
      <c r="C27" s="5" t="n"/>
      <c r="D27" s="29" t="inlineStr">
        <is>
          <t>BOOT</t>
        </is>
      </c>
      <c r="E27" s="8" t="n"/>
      <c r="H27" s="9" t="n"/>
      <c r="I27" s="10" t="n"/>
      <c r="J27" s="5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04/02/2023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74" t="inlineStr">
        <is>
          <t>Cierre Caja</t>
        </is>
      </c>
      <c r="B31" s="74" t="inlineStr">
        <is>
          <t>Fecha</t>
        </is>
      </c>
      <c r="C31" s="74" t="inlineStr">
        <is>
          <t>Cajero</t>
        </is>
      </c>
      <c r="D31" s="74" t="inlineStr">
        <is>
          <t>Nro Voucher</t>
        </is>
      </c>
      <c r="E31" s="74" t="inlineStr">
        <is>
          <t>Nro Cuenta</t>
        </is>
      </c>
      <c r="F31" s="74" t="inlineStr">
        <is>
          <t>Tipo Ingreso</t>
        </is>
      </c>
      <c r="G31" s="75" t="n"/>
      <c r="H31" s="76" t="n"/>
      <c r="I31" s="74" t="inlineStr">
        <is>
          <t>TIPO DE INGRESO</t>
        </is>
      </c>
      <c r="J31" s="74" t="inlineStr">
        <is>
          <t>Cobrador</t>
        </is>
      </c>
    </row>
    <row r="32">
      <c r="A32" s="77" t="n"/>
      <c r="B32" s="77" t="n"/>
      <c r="C32" s="77" t="n"/>
      <c r="D32" s="77" t="n"/>
      <c r="E32" s="77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77" t="n"/>
      <c r="J32" s="77" t="n"/>
    </row>
    <row r="33">
      <c r="A33" s="5" t="inlineStr">
        <is>
          <t>CCAJ-CB13/28/23</t>
        </is>
      </c>
      <c r="B33" s="6" t="n">
        <v>44961.54421461806</v>
      </c>
      <c r="C33" s="5" t="inlineStr">
        <is>
          <t>2274 CELMI RIVERA CORDOVA</t>
        </is>
      </c>
      <c r="D33" s="7" t="n"/>
      <c r="E33" s="8" t="n"/>
      <c r="F33" s="9" t="n">
        <v>3762.11</v>
      </c>
      <c r="I33" s="10" t="inlineStr">
        <is>
          <t>EFECTIVO</t>
        </is>
      </c>
      <c r="J33" s="8" t="inlineStr">
        <is>
          <t>2274 CELMI RIVERA CORDOVA</t>
        </is>
      </c>
    </row>
    <row r="34">
      <c r="A34" s="5" t="inlineStr">
        <is>
          <t>CCAJ-CB13/28/23</t>
        </is>
      </c>
      <c r="B34" s="6" t="n">
        <v>44961.54421461806</v>
      </c>
      <c r="C34" s="5" t="inlineStr">
        <is>
          <t>2274 CELMI RIVERA CORDOVA</t>
        </is>
      </c>
      <c r="D34" s="7" t="n"/>
      <c r="E34" s="8" t="n"/>
      <c r="H34" s="9" t="n">
        <v>435.88</v>
      </c>
      <c r="I34" s="5" t="inlineStr">
        <is>
          <t>TARJETA DE DÉBITO/CRÉDITO</t>
        </is>
      </c>
      <c r="J34" s="8" t="inlineStr">
        <is>
          <t>2274 CELMI RIVERA CORDOVA</t>
        </is>
      </c>
    </row>
    <row r="35">
      <c r="A35" s="11" t="inlineStr">
        <is>
          <t>SAP</t>
        </is>
      </c>
      <c r="B35" s="3" t="n"/>
      <c r="C35" s="3" t="n"/>
      <c r="D35" s="7" t="n"/>
      <c r="E35" s="8" t="n"/>
      <c r="H35" s="9" t="n"/>
      <c r="I35" s="10" t="n"/>
      <c r="J35" s="5" t="n"/>
    </row>
    <row r="36" ht="15.75" customHeight="1">
      <c r="A36" s="13" t="inlineStr">
        <is>
          <t>FECHA</t>
        </is>
      </c>
      <c r="B36" s="13" t="inlineStr">
        <is>
          <t>CIERRE DE CAJA</t>
        </is>
      </c>
      <c r="C36" s="13" t="inlineStr">
        <is>
          <t>IMPORTE</t>
        </is>
      </c>
      <c r="D36" s="49" t="n">
        <v>112728772</v>
      </c>
      <c r="E36" s="14" t="n">
        <v>112729000</v>
      </c>
      <c r="H36" s="9" t="n"/>
      <c r="I36" s="10" t="n"/>
      <c r="J36" s="5" t="n"/>
    </row>
    <row r="37">
      <c r="D37" s="29" t="inlineStr">
        <is>
          <t>BOOT</t>
        </is>
      </c>
    </row>
    <row r="39">
      <c r="A39" s="1" t="inlineStr">
        <is>
          <t>Cierre Caja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3" t="inlineStr">
        <is>
          <t>Del 06/02/2023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74" t="inlineStr">
        <is>
          <t>Cierre Caja</t>
        </is>
      </c>
      <c r="B41" s="74" t="inlineStr">
        <is>
          <t>Fecha</t>
        </is>
      </c>
      <c r="C41" s="74" t="inlineStr">
        <is>
          <t>Cajero</t>
        </is>
      </c>
      <c r="D41" s="74" t="inlineStr">
        <is>
          <t>Nro Voucher</t>
        </is>
      </c>
      <c r="E41" s="74" t="inlineStr">
        <is>
          <t>Nro Cuenta</t>
        </is>
      </c>
      <c r="F41" s="74" t="inlineStr">
        <is>
          <t>Tipo Ingreso</t>
        </is>
      </c>
      <c r="G41" s="75" t="n"/>
      <c r="H41" s="76" t="n"/>
      <c r="I41" s="74" t="inlineStr">
        <is>
          <t>TIPO DE INGRESO</t>
        </is>
      </c>
      <c r="J41" s="74" t="inlineStr">
        <is>
          <t>Cobrador</t>
        </is>
      </c>
    </row>
    <row r="42">
      <c r="A42" s="77" t="n"/>
      <c r="B42" s="77" t="n"/>
      <c r="C42" s="77" t="n"/>
      <c r="D42" s="77" t="n"/>
      <c r="E42" s="77" t="n"/>
      <c r="F42" s="4" t="inlineStr">
        <is>
          <t>EFECTIVO</t>
        </is>
      </c>
      <c r="G42" s="4" t="inlineStr">
        <is>
          <t>CHEQUE</t>
        </is>
      </c>
      <c r="H42" s="4" t="inlineStr">
        <is>
          <t>TRANSFERENCIA</t>
        </is>
      </c>
      <c r="I42" s="77" t="n"/>
      <c r="J42" s="77" t="n"/>
    </row>
    <row r="43">
      <c r="A43" s="5" t="inlineStr">
        <is>
          <t>CCAJ-CB13/29/23</t>
        </is>
      </c>
      <c r="B43" s="6" t="n">
        <v>44963.79209217593</v>
      </c>
      <c r="C43" s="5" t="inlineStr">
        <is>
          <t>2274 CELMI RIVERA CORDOVA</t>
        </is>
      </c>
      <c r="D43" s="7" t="n"/>
      <c r="E43" s="8" t="n"/>
      <c r="F43" s="9" t="n">
        <v>5266</v>
      </c>
      <c r="I43" s="10" t="inlineStr">
        <is>
          <t>EFECTIVO</t>
        </is>
      </c>
      <c r="J43" s="8" t="inlineStr">
        <is>
          <t>2274 CELMI RIVERA CORDOVA</t>
        </is>
      </c>
    </row>
    <row r="44">
      <c r="A44" s="5" t="inlineStr">
        <is>
          <t>CCAJ-CB13/29/23</t>
        </is>
      </c>
      <c r="B44" s="6" t="n">
        <v>44963.79209217593</v>
      </c>
      <c r="C44" s="5" t="inlineStr">
        <is>
          <t>2274 CELMI RIVERA CORDOVA</t>
        </is>
      </c>
      <c r="D44" s="7" t="n"/>
      <c r="E44" s="8" t="n"/>
      <c r="H44" s="9" t="n">
        <v>632.7</v>
      </c>
      <c r="I44" s="5" t="inlineStr">
        <is>
          <t>TARJETA DE DÉBITO/CRÉDITO</t>
        </is>
      </c>
      <c r="J44" s="8" t="inlineStr">
        <is>
          <t>2274 CELMI RIVERA CORDOVA</t>
        </is>
      </c>
    </row>
    <row r="45">
      <c r="A45" s="11" t="inlineStr">
        <is>
          <t>SAP</t>
        </is>
      </c>
      <c r="B45" s="3" t="n"/>
      <c r="C45" s="3" t="n"/>
      <c r="D45" s="7" t="n"/>
      <c r="E45" s="8" t="n"/>
      <c r="H45" s="9" t="n"/>
      <c r="I45" s="10" t="n"/>
      <c r="J45" s="5" t="n"/>
    </row>
    <row r="46" ht="15.75" customHeight="1">
      <c r="A46" s="13" t="inlineStr">
        <is>
          <t>FECHA</t>
        </is>
      </c>
      <c r="B46" s="13" t="inlineStr">
        <is>
          <t>CIERRE DE CAJA</t>
        </is>
      </c>
      <c r="C46" s="13" t="inlineStr">
        <is>
          <t>IMPORTE</t>
        </is>
      </c>
      <c r="D46" s="49" t="n">
        <v>112730360</v>
      </c>
      <c r="E46" s="14" t="n">
        <v>112730479</v>
      </c>
      <c r="H46" s="9" t="n"/>
      <c r="I46" s="10" t="n"/>
      <c r="J46" s="5" t="n"/>
    </row>
    <row r="47">
      <c r="D47" s="29" t="inlineStr">
        <is>
          <t>BOOT</t>
        </is>
      </c>
    </row>
    <row r="49">
      <c r="A49" s="1" t="inlineStr">
        <is>
          <t>Cierre Caja</t>
        </is>
      </c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</row>
    <row r="50">
      <c r="A50" s="3" t="inlineStr">
        <is>
          <t>Del 07/02/2023</t>
        </is>
      </c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74" t="inlineStr">
        <is>
          <t>Cierre Caja</t>
        </is>
      </c>
      <c r="B51" s="74" t="inlineStr">
        <is>
          <t>Fecha</t>
        </is>
      </c>
      <c r="C51" s="74" t="inlineStr">
        <is>
          <t>Cajero</t>
        </is>
      </c>
      <c r="D51" s="74" t="inlineStr">
        <is>
          <t>Nro Voucher</t>
        </is>
      </c>
      <c r="E51" s="74" t="inlineStr">
        <is>
          <t>Nro Cuenta</t>
        </is>
      </c>
      <c r="F51" s="74" t="inlineStr">
        <is>
          <t>Tipo Ingreso</t>
        </is>
      </c>
      <c r="G51" s="75" t="n"/>
      <c r="H51" s="76" t="n"/>
      <c r="I51" s="74" t="inlineStr">
        <is>
          <t>TIPO DE INGRESO</t>
        </is>
      </c>
      <c r="J51" s="74" t="inlineStr">
        <is>
          <t>Cobrador</t>
        </is>
      </c>
    </row>
    <row r="52">
      <c r="A52" s="77" t="n"/>
      <c r="B52" s="77" t="n"/>
      <c r="C52" s="77" t="n"/>
      <c r="D52" s="77" t="n"/>
      <c r="E52" s="77" t="n"/>
      <c r="F52" s="4" t="inlineStr">
        <is>
          <t>EFECTIVO</t>
        </is>
      </c>
      <c r="G52" s="4" t="inlineStr">
        <is>
          <t>CHEQUE</t>
        </is>
      </c>
      <c r="H52" s="4" t="inlineStr">
        <is>
          <t>TRANSFERENCIA</t>
        </is>
      </c>
      <c r="I52" s="77" t="n"/>
      <c r="J52" s="77" t="n"/>
    </row>
    <row r="53">
      <c r="A53" s="5" t="inlineStr">
        <is>
          <t>CCAJ-CB13/30/23</t>
        </is>
      </c>
      <c r="B53" s="6" t="n">
        <v>44964.79357766204</v>
      </c>
      <c r="C53" s="5" t="inlineStr">
        <is>
          <t>2274 CELMI RIVERA CORDOVA</t>
        </is>
      </c>
      <c r="D53" s="7" t="n"/>
      <c r="E53" s="8" t="n"/>
      <c r="F53" s="9" t="n">
        <v>9477.299999999999</v>
      </c>
      <c r="I53" s="10" t="inlineStr">
        <is>
          <t>EFECTIVO</t>
        </is>
      </c>
      <c r="J53" s="8" t="inlineStr">
        <is>
          <t>2274 CELMI RIVERA CORDOVA</t>
        </is>
      </c>
    </row>
    <row r="54">
      <c r="A54" s="5" t="inlineStr">
        <is>
          <t>CCAJ-CB13/30/23</t>
        </is>
      </c>
      <c r="B54" s="6" t="n">
        <v>44964.79357766204</v>
      </c>
      <c r="C54" s="5" t="inlineStr">
        <is>
          <t>2274 CELMI RIVERA CORDOVA</t>
        </is>
      </c>
      <c r="D54" s="7" t="n"/>
      <c r="E54" s="8" t="n"/>
      <c r="H54" s="9" t="n">
        <v>163.8</v>
      </c>
      <c r="I54" s="10" t="inlineStr">
        <is>
          <t>CÓDIGO QR</t>
        </is>
      </c>
      <c r="J54" s="8" t="inlineStr">
        <is>
          <t>2274 CELMI RIVERA CORDOVA</t>
        </is>
      </c>
    </row>
    <row r="55">
      <c r="A55" s="11" t="inlineStr">
        <is>
          <t>SAP</t>
        </is>
      </c>
      <c r="B55" s="3" t="n"/>
      <c r="C55" s="3" t="n"/>
      <c r="D55" s="7" t="n"/>
      <c r="E55" s="8" t="n"/>
      <c r="H55" s="9" t="n"/>
      <c r="I55" s="10" t="n"/>
      <c r="J55" s="5" t="n"/>
    </row>
    <row r="56" ht="15.75" customHeight="1">
      <c r="A56" s="13" t="inlineStr">
        <is>
          <t>FECHA</t>
        </is>
      </c>
      <c r="B56" s="13" t="inlineStr">
        <is>
          <t>CIERRE DE CAJA</t>
        </is>
      </c>
      <c r="C56" s="13" t="inlineStr">
        <is>
          <t>IMPORTE</t>
        </is>
      </c>
      <c r="D56" s="49" t="n">
        <v>112734029</v>
      </c>
      <c r="E56" s="14" t="n">
        <v>112734090</v>
      </c>
      <c r="H56" s="9" t="n"/>
      <c r="I56" s="10" t="n"/>
      <c r="J56" s="5" t="n"/>
    </row>
    <row r="57">
      <c r="D57" s="29" t="inlineStr">
        <is>
          <t>BOOT</t>
        </is>
      </c>
    </row>
    <row r="58" ht="15.75" customHeight="1">
      <c r="D58" s="37" t="n">
        <v>112732656</v>
      </c>
      <c r="E58" s="20" t="n">
        <v>112732657</v>
      </c>
      <c r="F58" s="66" t="inlineStr">
        <is>
          <t>ANULADOS</t>
        </is>
      </c>
    </row>
    <row r="59">
      <c r="A59" s="1" t="inlineStr">
        <is>
          <t>Cierre Caja</t>
        </is>
      </c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3" t="inlineStr">
        <is>
          <t>Del 08/02/2023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74" t="inlineStr">
        <is>
          <t>Cierre Caja</t>
        </is>
      </c>
      <c r="B61" s="74" t="inlineStr">
        <is>
          <t>Fecha</t>
        </is>
      </c>
      <c r="C61" s="74" t="inlineStr">
        <is>
          <t>Cajero</t>
        </is>
      </c>
      <c r="D61" s="74" t="inlineStr">
        <is>
          <t>Nro Voucher</t>
        </is>
      </c>
      <c r="E61" s="74" t="inlineStr">
        <is>
          <t>Nro Cuenta</t>
        </is>
      </c>
      <c r="F61" s="74" t="inlineStr">
        <is>
          <t>Tipo Ingreso</t>
        </is>
      </c>
      <c r="G61" s="75" t="n"/>
      <c r="H61" s="76" t="n"/>
      <c r="I61" s="74" t="inlineStr">
        <is>
          <t>TIPO DE INGRESO</t>
        </is>
      </c>
      <c r="J61" s="74" t="inlineStr">
        <is>
          <t>Cobrador</t>
        </is>
      </c>
    </row>
    <row r="62">
      <c r="A62" s="77" t="n"/>
      <c r="B62" s="77" t="n"/>
      <c r="C62" s="77" t="n"/>
      <c r="D62" s="77" t="n"/>
      <c r="E62" s="77" t="n"/>
      <c r="F62" s="4" t="inlineStr">
        <is>
          <t>EFECTIVO</t>
        </is>
      </c>
      <c r="G62" s="4" t="inlineStr">
        <is>
          <t>CHEQUE</t>
        </is>
      </c>
      <c r="H62" s="4" t="inlineStr">
        <is>
          <t>TRANSFERENCIA</t>
        </is>
      </c>
      <c r="I62" s="77" t="n"/>
      <c r="J62" s="77" t="n"/>
    </row>
    <row r="63">
      <c r="A63" s="5" t="inlineStr">
        <is>
          <t>CCAJ-CB13/31/23</t>
        </is>
      </c>
      <c r="B63" s="6" t="n">
        <v>44965.7910233912</v>
      </c>
      <c r="C63" s="5" t="inlineStr">
        <is>
          <t>2274 CELMI RIVERA CORDOVA</t>
        </is>
      </c>
      <c r="D63" s="7" t="n"/>
      <c r="E63" s="8" t="n"/>
      <c r="F63" s="9" t="n">
        <v>7030.5</v>
      </c>
      <c r="I63" s="10" t="inlineStr">
        <is>
          <t>EFECTIVO</t>
        </is>
      </c>
      <c r="J63" s="8" t="inlineStr">
        <is>
          <t>2274 CELMI RIVERA CORDOVA</t>
        </is>
      </c>
    </row>
    <row r="64">
      <c r="A64" s="11" t="inlineStr">
        <is>
          <t>SAP</t>
        </is>
      </c>
      <c r="B64" s="3" t="n"/>
      <c r="C64" s="3" t="n"/>
      <c r="D64" s="7" t="n"/>
      <c r="E64" s="8" t="n"/>
      <c r="F64" s="9" t="n"/>
      <c r="I64" s="10" t="n"/>
      <c r="J64" s="5" t="n"/>
    </row>
    <row r="65" ht="15.75" customHeight="1">
      <c r="A65" s="13" t="inlineStr">
        <is>
          <t>FECHA</t>
        </is>
      </c>
      <c r="B65" s="13" t="inlineStr">
        <is>
          <t>CIERRE DE CAJA</t>
        </is>
      </c>
      <c r="C65" s="13" t="inlineStr">
        <is>
          <t>IMPORTE</t>
        </is>
      </c>
      <c r="D65" s="49" t="n">
        <v>112733920</v>
      </c>
      <c r="E65" s="14" t="n">
        <v>112734091</v>
      </c>
      <c r="F65" s="9" t="n"/>
      <c r="I65" s="10" t="n"/>
      <c r="J65" s="5" t="n"/>
    </row>
    <row r="66">
      <c r="D66" s="29" t="inlineStr">
        <is>
          <t>BOOT</t>
        </is>
      </c>
    </row>
    <row r="68">
      <c r="A68" s="1" t="inlineStr">
        <is>
          <t>Cierre Caja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3" t="inlineStr">
        <is>
          <t>Del 09/02/2023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74" t="inlineStr">
        <is>
          <t>Cierre Caja</t>
        </is>
      </c>
      <c r="B70" s="74" t="inlineStr">
        <is>
          <t>Fecha</t>
        </is>
      </c>
      <c r="C70" s="74" t="inlineStr">
        <is>
          <t>Cajero</t>
        </is>
      </c>
      <c r="D70" s="74" t="inlineStr">
        <is>
          <t>Nro Voucher</t>
        </is>
      </c>
      <c r="E70" s="74" t="inlineStr">
        <is>
          <t>Nro Cuenta</t>
        </is>
      </c>
      <c r="F70" s="74" t="inlineStr">
        <is>
          <t>Tipo Ingreso</t>
        </is>
      </c>
      <c r="G70" s="75" t="n"/>
      <c r="H70" s="76" t="n"/>
      <c r="I70" s="74" t="inlineStr">
        <is>
          <t>TIPO DE INGRESO</t>
        </is>
      </c>
      <c r="J70" s="74" t="inlineStr">
        <is>
          <t>Cobrador</t>
        </is>
      </c>
    </row>
    <row r="71">
      <c r="A71" s="77" t="n"/>
      <c r="B71" s="77" t="n"/>
      <c r="C71" s="77" t="n"/>
      <c r="D71" s="77" t="n"/>
      <c r="E71" s="77" t="n"/>
      <c r="F71" s="4" t="inlineStr">
        <is>
          <t>EFECTIVO</t>
        </is>
      </c>
      <c r="G71" s="4" t="inlineStr">
        <is>
          <t>CHEQUE</t>
        </is>
      </c>
      <c r="H71" s="4" t="inlineStr">
        <is>
          <t>TRANSFERENCIA</t>
        </is>
      </c>
      <c r="I71" s="77" t="n"/>
      <c r="J71" s="77" t="n"/>
    </row>
    <row r="72">
      <c r="A72" s="5" t="inlineStr">
        <is>
          <t>CCAJ-CB13/32/23</t>
        </is>
      </c>
      <c r="B72" s="6" t="n">
        <v>44966.78751986111</v>
      </c>
      <c r="C72" s="5" t="inlineStr">
        <is>
          <t>2274 CELMI RIVERA CORDOVA</t>
        </is>
      </c>
      <c r="D72" s="7" t="n"/>
      <c r="E72" s="8" t="n"/>
      <c r="F72" s="9" t="n">
        <v>3119.66</v>
      </c>
      <c r="I72" s="10" t="inlineStr">
        <is>
          <t>EFECTIVO</t>
        </is>
      </c>
      <c r="J72" s="8" t="inlineStr">
        <is>
          <t>2274 CELMI RIVERA CORDOVA</t>
        </is>
      </c>
    </row>
    <row r="73">
      <c r="A73" s="5" t="inlineStr">
        <is>
          <t>CCAJ-CB13/32/23</t>
        </is>
      </c>
      <c r="B73" s="6" t="n">
        <v>44966.78751986111</v>
      </c>
      <c r="C73" s="5" t="inlineStr">
        <is>
          <t>2274 CELMI RIVERA CORDOVA</t>
        </is>
      </c>
      <c r="D73" s="7" t="n"/>
      <c r="E73" s="8" t="n"/>
      <c r="H73" s="9" t="n">
        <v>320.66</v>
      </c>
      <c r="I73" s="5" t="inlineStr">
        <is>
          <t>TARJETA DE DÉBITO/CRÉDITO</t>
        </is>
      </c>
      <c r="J73" s="8" t="inlineStr">
        <is>
          <t>2274 CELMI RIVERA CORDOVA</t>
        </is>
      </c>
    </row>
    <row r="74">
      <c r="A74" s="5" t="inlineStr">
        <is>
          <t>CCAJ-CB13/32/23</t>
        </is>
      </c>
      <c r="B74" s="6" t="n">
        <v>44966.78751986111</v>
      </c>
      <c r="C74" s="5" t="inlineStr">
        <is>
          <t>2274 CELMI RIVERA CORDOVA</t>
        </is>
      </c>
      <c r="D74" s="7" t="n"/>
      <c r="E74" s="8" t="n"/>
      <c r="H74" s="9" t="n">
        <v>96</v>
      </c>
      <c r="I74" s="10" t="inlineStr">
        <is>
          <t>CÓDIGO QR</t>
        </is>
      </c>
      <c r="J74" s="8" t="inlineStr">
        <is>
          <t>2274 CELMI RIVERA CORDOVA</t>
        </is>
      </c>
    </row>
    <row r="75">
      <c r="A75" s="11" t="inlineStr">
        <is>
          <t>SAP</t>
        </is>
      </c>
      <c r="B75" s="3" t="n"/>
      <c r="C75" s="3" t="n"/>
      <c r="D75" s="7" t="n"/>
      <c r="E75" s="8" t="n"/>
      <c r="G75" s="9" t="n"/>
      <c r="I75" s="10" t="n"/>
      <c r="J75" s="8" t="n"/>
    </row>
    <row r="76" ht="15.75" customHeight="1">
      <c r="A76" s="13" t="inlineStr">
        <is>
          <t>FECHA</t>
        </is>
      </c>
      <c r="B76" s="13" t="inlineStr">
        <is>
          <t>CIERRE DE CAJA</t>
        </is>
      </c>
      <c r="C76" s="13" t="inlineStr">
        <is>
          <t>IMPORTE</t>
        </is>
      </c>
      <c r="D76" s="49" t="n">
        <v>112736312</v>
      </c>
      <c r="E76" s="14" t="n">
        <v>112736383</v>
      </c>
      <c r="G76" s="9" t="n"/>
      <c r="I76" s="10" t="n"/>
      <c r="J76" s="8" t="n"/>
    </row>
    <row r="77">
      <c r="D77" s="29" t="inlineStr">
        <is>
          <t>BOOT</t>
        </is>
      </c>
    </row>
    <row r="79">
      <c r="A79" s="1" t="inlineStr">
        <is>
          <t>Cierre Caja</t>
        </is>
      </c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</row>
    <row r="80">
      <c r="A80" s="3" t="inlineStr">
        <is>
          <t>Del 10/02/2023</t>
        </is>
      </c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</row>
    <row r="81">
      <c r="A81" s="74" t="inlineStr">
        <is>
          <t>Cierre Caja</t>
        </is>
      </c>
      <c r="B81" s="74" t="inlineStr">
        <is>
          <t>Fecha</t>
        </is>
      </c>
      <c r="C81" s="74" t="inlineStr">
        <is>
          <t>Cajero</t>
        </is>
      </c>
      <c r="D81" s="74" t="inlineStr">
        <is>
          <t>Nro Voucher</t>
        </is>
      </c>
      <c r="E81" s="74" t="inlineStr">
        <is>
          <t>Nro Cuenta</t>
        </is>
      </c>
      <c r="F81" s="74" t="inlineStr">
        <is>
          <t>Tipo Ingreso</t>
        </is>
      </c>
      <c r="G81" s="75" t="n"/>
      <c r="H81" s="76" t="n"/>
      <c r="I81" s="74" t="inlineStr">
        <is>
          <t>TIPO DE INGRESO</t>
        </is>
      </c>
      <c r="J81" s="74" t="inlineStr">
        <is>
          <t>Cobrador</t>
        </is>
      </c>
    </row>
    <row r="82">
      <c r="A82" s="77" t="n"/>
      <c r="B82" s="77" t="n"/>
      <c r="C82" s="77" t="n"/>
      <c r="D82" s="77" t="n"/>
      <c r="E82" s="77" t="n"/>
      <c r="F82" s="4" t="inlineStr">
        <is>
          <t>EFECTIVO</t>
        </is>
      </c>
      <c r="G82" s="4" t="inlineStr">
        <is>
          <t>CHEQUE</t>
        </is>
      </c>
      <c r="H82" s="4" t="inlineStr">
        <is>
          <t>TRANSFERENCIA</t>
        </is>
      </c>
      <c r="I82" s="77" t="n"/>
      <c r="J82" s="77" t="n"/>
    </row>
    <row r="83">
      <c r="A83" s="5" t="inlineStr">
        <is>
          <t>CCAJ-CB13/33/23</t>
        </is>
      </c>
      <c r="B83" s="6" t="n">
        <v>44967.79089613426</v>
      </c>
      <c r="C83" s="5" t="inlineStr">
        <is>
          <t>2274 CELMI RIVERA CORDOVA</t>
        </is>
      </c>
      <c r="D83" s="7" t="n"/>
      <c r="E83" s="8" t="n"/>
      <c r="F83" s="9" t="n">
        <v>5332.83</v>
      </c>
      <c r="I83" s="10" t="inlineStr">
        <is>
          <t>EFECTIVO</t>
        </is>
      </c>
      <c r="J83" s="8" t="inlineStr">
        <is>
          <t>2274 CELMI RIVERA CORDOVA</t>
        </is>
      </c>
    </row>
    <row r="84">
      <c r="A84" s="11" t="inlineStr">
        <is>
          <t>SAP</t>
        </is>
      </c>
      <c r="B84" s="3" t="n"/>
      <c r="C84" s="3" t="n"/>
      <c r="D84" s="7" t="n"/>
      <c r="E84" s="8" t="n"/>
      <c r="H84" s="9" t="n"/>
      <c r="I84" s="10" t="n"/>
      <c r="J84" s="5" t="n"/>
    </row>
    <row r="85" ht="15.75" customHeight="1">
      <c r="A85" s="13" t="inlineStr">
        <is>
          <t>FECHA</t>
        </is>
      </c>
      <c r="B85" s="13" t="inlineStr">
        <is>
          <t>CIERRE DE CAJA</t>
        </is>
      </c>
      <c r="C85" s="13" t="inlineStr">
        <is>
          <t>IMPORTE</t>
        </is>
      </c>
      <c r="D85" s="24" t="n">
        <v>112736213</v>
      </c>
      <c r="E85" s="14" t="n">
        <v>112736384</v>
      </c>
      <c r="H85" s="9" t="n"/>
      <c r="I85" s="10" t="n"/>
      <c r="J85" s="5" t="n"/>
    </row>
    <row r="86">
      <c r="A86" s="5" t="n"/>
      <c r="B86" s="6" t="n"/>
      <c r="C86" s="5" t="n"/>
      <c r="D86" s="45" t="n"/>
      <c r="E86" s="8" t="n"/>
      <c r="H86" s="9" t="n"/>
      <c r="I86" s="10" t="n"/>
      <c r="J86" s="5" t="n"/>
    </row>
    <row r="87">
      <c r="A87" s="5" t="n"/>
      <c r="B87" s="6" t="n"/>
      <c r="C87" s="5" t="n"/>
      <c r="D87" s="7" t="n"/>
      <c r="E87" s="8" t="n"/>
      <c r="H87" s="9" t="n"/>
      <c r="I87" s="10" t="n"/>
      <c r="J87" s="5" t="n"/>
    </row>
    <row r="88">
      <c r="A88" s="1" t="inlineStr">
        <is>
          <t>Cierre Caja</t>
        </is>
      </c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</row>
    <row r="89">
      <c r="A89" s="3" t="inlineStr">
        <is>
          <t>Del 11/02/2023</t>
        </is>
      </c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</row>
    <row r="90">
      <c r="A90" s="74" t="inlineStr">
        <is>
          <t>Cierre Caja</t>
        </is>
      </c>
      <c r="B90" s="74" t="inlineStr">
        <is>
          <t>Fecha</t>
        </is>
      </c>
      <c r="C90" s="74" t="inlineStr">
        <is>
          <t>Cajero</t>
        </is>
      </c>
      <c r="D90" s="74" t="inlineStr">
        <is>
          <t>Nro Voucher</t>
        </is>
      </c>
      <c r="E90" s="74" t="inlineStr">
        <is>
          <t>Nro Cuenta</t>
        </is>
      </c>
      <c r="F90" s="74" t="inlineStr">
        <is>
          <t>Tipo Ingreso</t>
        </is>
      </c>
      <c r="G90" s="75" t="n"/>
      <c r="H90" s="76" t="n"/>
      <c r="I90" s="74" t="inlineStr">
        <is>
          <t>TIPO DE INGRESO</t>
        </is>
      </c>
      <c r="J90" s="74" t="inlineStr">
        <is>
          <t>Cobrador</t>
        </is>
      </c>
    </row>
    <row r="91">
      <c r="A91" s="77" t="n"/>
      <c r="B91" s="77" t="n"/>
      <c r="C91" s="77" t="n"/>
      <c r="D91" s="77" t="n"/>
      <c r="E91" s="77" t="n"/>
      <c r="F91" s="4" t="inlineStr">
        <is>
          <t>EFECTIVO</t>
        </is>
      </c>
      <c r="G91" s="4" t="inlineStr">
        <is>
          <t>CHEQUE</t>
        </is>
      </c>
      <c r="H91" s="4" t="inlineStr">
        <is>
          <t>TRANSFERENCIA</t>
        </is>
      </c>
      <c r="I91" s="77" t="n"/>
      <c r="J91" s="77" t="n"/>
    </row>
    <row r="92">
      <c r="A92" s="5" t="inlineStr">
        <is>
          <t>CCAJ-CB13/34/23</t>
        </is>
      </c>
      <c r="B92" s="6" t="n">
        <v>44968.54841857639</v>
      </c>
      <c r="C92" s="5" t="inlineStr">
        <is>
          <t>2274 CELMI RIVERA CORDOVA</t>
        </is>
      </c>
      <c r="D92" s="7" t="n"/>
      <c r="E92" s="8" t="n"/>
      <c r="H92" s="9" t="n">
        <v>212.1</v>
      </c>
      <c r="I92" s="5" t="inlineStr">
        <is>
          <t>TARJETA DE DÉBITO/CRÉDITO</t>
        </is>
      </c>
      <c r="J92" s="8" t="inlineStr">
        <is>
          <t>2274 CELMI RIVERA CORDOVA</t>
        </is>
      </c>
    </row>
    <row r="93">
      <c r="A93" s="5" t="inlineStr">
        <is>
          <t>CCAJ-CB13/34/23</t>
        </is>
      </c>
      <c r="B93" s="6" t="n">
        <v>44968.54841857639</v>
      </c>
      <c r="C93" s="5" t="inlineStr">
        <is>
          <t>2274 CELMI RIVERA CORDOVA</t>
        </is>
      </c>
      <c r="D93" s="7" t="n"/>
      <c r="E93" s="8" t="n"/>
      <c r="F93" s="9" t="n">
        <v>4153.51</v>
      </c>
      <c r="I93" s="10" t="inlineStr">
        <is>
          <t>EFECTIVO</t>
        </is>
      </c>
      <c r="J93" s="8" t="inlineStr">
        <is>
          <t>2274 CELMI RIVERA CORDOVA</t>
        </is>
      </c>
    </row>
    <row r="94">
      <c r="A94" s="11" t="inlineStr">
        <is>
          <t>SAP</t>
        </is>
      </c>
      <c r="B94" s="3" t="n"/>
      <c r="C94" s="3" t="n"/>
      <c r="D94" s="7" t="n"/>
      <c r="E94" s="8" t="n"/>
      <c r="H94" s="9" t="n"/>
      <c r="I94" s="10" t="n"/>
      <c r="J94" s="5" t="n"/>
    </row>
    <row r="95" ht="15.75" customHeight="1">
      <c r="A95" s="13" t="inlineStr">
        <is>
          <t>FECHA</t>
        </is>
      </c>
      <c r="B95" s="13" t="inlineStr">
        <is>
          <t>CIERRE DE CAJA</t>
        </is>
      </c>
      <c r="C95" s="13" t="inlineStr">
        <is>
          <t>IMPORTE</t>
        </is>
      </c>
      <c r="D95" s="49" t="n">
        <v>112744439</v>
      </c>
      <c r="E95" s="14" t="n">
        <v>112761130</v>
      </c>
      <c r="H95" s="9" t="n"/>
      <c r="I95" s="10" t="n"/>
      <c r="J95" s="5" t="n"/>
    </row>
    <row r="96">
      <c r="A96" s="5" t="n"/>
      <c r="B96" s="6" t="n"/>
      <c r="C96" s="5" t="n"/>
      <c r="D96" s="29" t="inlineStr">
        <is>
          <t>BOOT</t>
        </is>
      </c>
      <c r="E96" s="8" t="n"/>
      <c r="H96" s="9" t="n"/>
      <c r="I96" s="10" t="n"/>
      <c r="J96" s="5" t="n"/>
    </row>
    <row r="98">
      <c r="A98" s="1" t="inlineStr">
        <is>
          <t>Cierre Caja</t>
        </is>
      </c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</row>
    <row r="99">
      <c r="A99" s="3" t="inlineStr">
        <is>
          <t>Del 13/02/2023</t>
        </is>
      </c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</row>
    <row r="100">
      <c r="A100" s="74" t="inlineStr">
        <is>
          <t>Cierre Caja</t>
        </is>
      </c>
      <c r="B100" s="74" t="inlineStr">
        <is>
          <t>Fecha</t>
        </is>
      </c>
      <c r="C100" s="74" t="inlineStr">
        <is>
          <t>Cajero</t>
        </is>
      </c>
      <c r="D100" s="74" t="inlineStr">
        <is>
          <t>Nro Voucher</t>
        </is>
      </c>
      <c r="E100" s="74" t="inlineStr">
        <is>
          <t>Nro Cuenta</t>
        </is>
      </c>
      <c r="F100" s="74" t="inlineStr">
        <is>
          <t>Tipo Ingreso</t>
        </is>
      </c>
      <c r="G100" s="75" t="n"/>
      <c r="H100" s="76" t="n"/>
      <c r="I100" s="74" t="inlineStr">
        <is>
          <t>TIPO DE INGRESO</t>
        </is>
      </c>
      <c r="J100" s="74" t="inlineStr">
        <is>
          <t>Cobrador</t>
        </is>
      </c>
    </row>
    <row r="101">
      <c r="A101" s="77" t="n"/>
      <c r="B101" s="77" t="n"/>
      <c r="C101" s="77" t="n"/>
      <c r="D101" s="77" t="n"/>
      <c r="E101" s="77" t="n"/>
      <c r="F101" s="4" t="inlineStr">
        <is>
          <t>EFECTIVO</t>
        </is>
      </c>
      <c r="G101" s="4" t="inlineStr">
        <is>
          <t>CHEQUE</t>
        </is>
      </c>
      <c r="H101" s="4" t="inlineStr">
        <is>
          <t>TRANSFERENCIA</t>
        </is>
      </c>
      <c r="I101" s="77" t="n"/>
      <c r="J101" s="77" t="n"/>
    </row>
    <row r="102">
      <c r="A102" s="5" t="inlineStr">
        <is>
          <t>CCAJ-CB13/35/23</t>
        </is>
      </c>
      <c r="B102" s="6" t="n">
        <v>44970.79565099537</v>
      </c>
      <c r="C102" s="5" t="inlineStr">
        <is>
          <t>2274 CELMI RIVERA CORDOVA</t>
        </is>
      </c>
      <c r="D102" s="7" t="n"/>
      <c r="E102" s="8" t="n"/>
      <c r="F102" s="9" t="n">
        <v>4411.82</v>
      </c>
      <c r="I102" s="10" t="inlineStr">
        <is>
          <t>EFECTIVO</t>
        </is>
      </c>
      <c r="J102" s="8" t="inlineStr">
        <is>
          <t>2274 CELMI RIVERA CORDOVA</t>
        </is>
      </c>
    </row>
    <row r="103">
      <c r="A103" s="5" t="inlineStr">
        <is>
          <t>CCAJ-CB13/35/23</t>
        </is>
      </c>
      <c r="B103" s="6" t="n">
        <v>44970.79565099537</v>
      </c>
      <c r="C103" s="5" t="inlineStr">
        <is>
          <t>2274 CELMI RIVERA CORDOVA</t>
        </is>
      </c>
      <c r="D103" s="7" t="n"/>
      <c r="E103" s="8" t="n"/>
      <c r="H103" s="9" t="n">
        <v>67.59999999999999</v>
      </c>
      <c r="I103" s="5" t="inlineStr">
        <is>
          <t>TARJETA DE DÉBITO/CRÉDITO</t>
        </is>
      </c>
      <c r="J103" s="8" t="inlineStr">
        <is>
          <t>2274 CELMI RIVERA CORDOVA</t>
        </is>
      </c>
    </row>
    <row r="104">
      <c r="A104" s="5" t="inlineStr">
        <is>
          <t>CCAJ-CB13/35/23</t>
        </is>
      </c>
      <c r="B104" s="6" t="n">
        <v>44970.79565099537</v>
      </c>
      <c r="C104" s="5" t="inlineStr">
        <is>
          <t>2274 CELMI RIVERA CORDOVA</t>
        </is>
      </c>
      <c r="D104" s="7" t="n"/>
      <c r="E104" s="8" t="n"/>
      <c r="H104" s="9" t="n">
        <v>128.8</v>
      </c>
      <c r="I104" s="10" t="inlineStr">
        <is>
          <t>CÓDIGO QR</t>
        </is>
      </c>
      <c r="J104" s="8" t="inlineStr">
        <is>
          <t>2274 CELMI RIVERA CORDOVA</t>
        </is>
      </c>
    </row>
    <row r="105">
      <c r="A105" s="11" t="inlineStr">
        <is>
          <t>SAP</t>
        </is>
      </c>
      <c r="B105" s="3" t="n"/>
      <c r="C105" s="3" t="n"/>
      <c r="D105" s="7" t="n"/>
      <c r="E105" s="8" t="n"/>
      <c r="H105" s="9" t="n"/>
      <c r="I105" s="10" t="n"/>
      <c r="J105" s="5" t="n"/>
    </row>
    <row r="106" ht="15.75" customHeight="1">
      <c r="A106" s="13" t="inlineStr">
        <is>
          <t>FECHA</t>
        </is>
      </c>
      <c r="B106" s="13" t="inlineStr">
        <is>
          <t>CIERRE DE CAJA</t>
        </is>
      </c>
      <c r="C106" s="13" t="inlineStr">
        <is>
          <t>IMPORTE</t>
        </is>
      </c>
      <c r="D106" s="49" t="n">
        <v>112774013</v>
      </c>
      <c r="E106" s="14" t="n">
        <v>112774146</v>
      </c>
      <c r="H106" s="9" t="n"/>
      <c r="I106" s="10" t="n"/>
      <c r="J106" s="5" t="n"/>
    </row>
    <row r="107">
      <c r="D107" s="29" t="inlineStr">
        <is>
          <t>BOOT</t>
        </is>
      </c>
    </row>
    <row r="109">
      <c r="A109" s="1" t="inlineStr">
        <is>
          <t>Cierre Caja</t>
        </is>
      </c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</row>
    <row r="110">
      <c r="A110" s="3" t="inlineStr">
        <is>
          <t>Del 14/02/2023</t>
        </is>
      </c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</row>
    <row r="111">
      <c r="A111" s="74" t="inlineStr">
        <is>
          <t>Cierre Caja</t>
        </is>
      </c>
      <c r="B111" s="74" t="inlineStr">
        <is>
          <t>Fecha</t>
        </is>
      </c>
      <c r="C111" s="74" t="inlineStr">
        <is>
          <t>Cajero</t>
        </is>
      </c>
      <c r="D111" s="74" t="inlineStr">
        <is>
          <t>Nro Voucher</t>
        </is>
      </c>
      <c r="E111" s="74" t="inlineStr">
        <is>
          <t>Nro Cuenta</t>
        </is>
      </c>
      <c r="F111" s="74" t="inlineStr">
        <is>
          <t>Tipo Ingreso</t>
        </is>
      </c>
      <c r="G111" s="75" t="n"/>
      <c r="H111" s="76" t="n"/>
      <c r="I111" s="74" t="inlineStr">
        <is>
          <t>TIPO DE INGRESO</t>
        </is>
      </c>
      <c r="J111" s="74" t="inlineStr">
        <is>
          <t>Cobrador</t>
        </is>
      </c>
    </row>
    <row r="112">
      <c r="A112" s="77" t="n"/>
      <c r="B112" s="77" t="n"/>
      <c r="C112" s="77" t="n"/>
      <c r="D112" s="77" t="n"/>
      <c r="E112" s="77" t="n"/>
      <c r="F112" s="4" t="inlineStr">
        <is>
          <t>EFECTIVO</t>
        </is>
      </c>
      <c r="G112" s="4" t="inlineStr">
        <is>
          <t>CHEQUE</t>
        </is>
      </c>
      <c r="H112" s="4" t="inlineStr">
        <is>
          <t>TRANSFERENCIA</t>
        </is>
      </c>
      <c r="I112" s="77" t="n"/>
      <c r="J112" s="77" t="n"/>
    </row>
    <row r="113">
      <c r="A113" s="5" t="inlineStr">
        <is>
          <t>CCAJ-CB13/36/23</t>
        </is>
      </c>
      <c r="B113" s="6" t="n">
        <v>44971.80330898148</v>
      </c>
      <c r="C113" s="5" t="inlineStr">
        <is>
          <t>2274 CELMI RIVERA CORDOVA</t>
        </is>
      </c>
      <c r="D113" s="7" t="n"/>
      <c r="E113" s="8" t="n"/>
      <c r="F113" s="9" t="n">
        <v>12045.61</v>
      </c>
      <c r="I113" s="10" t="inlineStr">
        <is>
          <t>EFECTIVO</t>
        </is>
      </c>
      <c r="J113" s="8" t="inlineStr">
        <is>
          <t>2274 CELMI RIVERA CORDOVA</t>
        </is>
      </c>
    </row>
    <row r="114">
      <c r="A114" s="11" t="inlineStr">
        <is>
          <t>SAP</t>
        </is>
      </c>
      <c r="B114" s="3" t="n"/>
      <c r="C114" s="3" t="n"/>
      <c r="D114" s="7" t="n"/>
      <c r="E114" s="8" t="n"/>
      <c r="H114" s="9" t="n"/>
      <c r="I114" s="10" t="n"/>
      <c r="J114" s="5" t="n"/>
    </row>
    <row r="115" ht="15.75" customHeight="1">
      <c r="A115" s="13" t="inlineStr">
        <is>
          <t>FECHA</t>
        </is>
      </c>
      <c r="B115" s="13" t="inlineStr">
        <is>
          <t>CIERRE DE CAJA</t>
        </is>
      </c>
      <c r="C115" s="13" t="inlineStr">
        <is>
          <t>IMPORTE</t>
        </is>
      </c>
      <c r="D115" s="49" t="n">
        <v>112775850</v>
      </c>
      <c r="E115" s="14" t="n">
        <v>112782334</v>
      </c>
      <c r="H115" s="9" t="n"/>
      <c r="I115" s="10" t="n"/>
      <c r="J115" s="5" t="n"/>
    </row>
    <row r="116">
      <c r="A116" s="5" t="n"/>
      <c r="B116" s="6" t="n"/>
      <c r="C116" s="5" t="n"/>
      <c r="D116" s="29" t="inlineStr">
        <is>
          <t>BOOT</t>
        </is>
      </c>
      <c r="E116" s="8" t="n"/>
      <c r="H116" s="9" t="n"/>
      <c r="I116" s="10" t="n"/>
      <c r="J116" s="5" t="n"/>
    </row>
    <row r="118">
      <c r="A118" s="1" t="inlineStr">
        <is>
          <t>Cierre Caja</t>
        </is>
      </c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</row>
    <row r="119">
      <c r="A119" s="3" t="inlineStr">
        <is>
          <t>Del 15/02/2023</t>
        </is>
      </c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</row>
    <row r="120">
      <c r="A120" s="74" t="inlineStr">
        <is>
          <t>Cierre Caja</t>
        </is>
      </c>
      <c r="B120" s="74" t="inlineStr">
        <is>
          <t>Fecha</t>
        </is>
      </c>
      <c r="C120" s="74" t="inlineStr">
        <is>
          <t>Cajero</t>
        </is>
      </c>
      <c r="D120" s="74" t="inlineStr">
        <is>
          <t>Nro Voucher</t>
        </is>
      </c>
      <c r="E120" s="74" t="inlineStr">
        <is>
          <t>Nro Cuenta</t>
        </is>
      </c>
      <c r="F120" s="74" t="inlineStr">
        <is>
          <t>Tipo Ingreso</t>
        </is>
      </c>
      <c r="G120" s="75" t="n"/>
      <c r="H120" s="76" t="n"/>
      <c r="I120" s="74" t="inlineStr">
        <is>
          <t>TIPO DE INGRESO</t>
        </is>
      </c>
      <c r="J120" s="74" t="inlineStr">
        <is>
          <t>Cobrador</t>
        </is>
      </c>
    </row>
    <row r="121">
      <c r="A121" s="77" t="n"/>
      <c r="B121" s="77" t="n"/>
      <c r="C121" s="77" t="n"/>
      <c r="D121" s="77" t="n"/>
      <c r="E121" s="77" t="n"/>
      <c r="F121" s="4" t="inlineStr">
        <is>
          <t>EFECTIVO</t>
        </is>
      </c>
      <c r="G121" s="4" t="inlineStr">
        <is>
          <t>CHEQUE</t>
        </is>
      </c>
      <c r="H121" s="4" t="inlineStr">
        <is>
          <t>TRANSFERENCIA</t>
        </is>
      </c>
      <c r="I121" s="77" t="n"/>
      <c r="J121" s="77" t="n"/>
    </row>
    <row r="122">
      <c r="A122" s="5" t="inlineStr">
        <is>
          <t>CCAJ-CB13/37/23</t>
        </is>
      </c>
      <c r="B122" s="6" t="n">
        <v>44972.80829936342</v>
      </c>
      <c r="C122" s="5" t="inlineStr">
        <is>
          <t>2274 CELMI RIVERA CORDOVA</t>
        </is>
      </c>
      <c r="D122" s="7" t="n"/>
      <c r="E122" s="8" t="n"/>
      <c r="F122" s="9" t="n">
        <v>7771.84</v>
      </c>
      <c r="I122" s="10" t="inlineStr">
        <is>
          <t>EFECTIVO</t>
        </is>
      </c>
      <c r="J122" s="8" t="inlineStr">
        <is>
          <t>2274 CELMI RIVERA CORDOVA</t>
        </is>
      </c>
    </row>
    <row r="123">
      <c r="A123" s="5" t="inlineStr">
        <is>
          <t>CCAJ-CB13/37/23</t>
        </is>
      </c>
      <c r="B123" s="6" t="n">
        <v>44972.80829936342</v>
      </c>
      <c r="C123" s="5" t="inlineStr">
        <is>
          <t>2274 CELMI RIVERA CORDOVA</t>
        </is>
      </c>
      <c r="D123" s="7" t="n"/>
      <c r="E123" s="8" t="n"/>
      <c r="H123" s="9" t="n">
        <v>222</v>
      </c>
      <c r="I123" s="5" t="inlineStr">
        <is>
          <t>TARJETA DE DÉBITO/CRÉDITO</t>
        </is>
      </c>
      <c r="J123" s="8" t="inlineStr">
        <is>
          <t>2274 CELMI RIVERA CORDOVA</t>
        </is>
      </c>
    </row>
    <row r="124">
      <c r="A124" s="11" t="inlineStr">
        <is>
          <t>SAP</t>
        </is>
      </c>
      <c r="B124" s="3" t="n"/>
      <c r="C124" s="3" t="n"/>
      <c r="D124" s="7" t="n"/>
      <c r="E124" s="8" t="n"/>
      <c r="H124" s="9" t="n"/>
      <c r="I124" s="10" t="n"/>
      <c r="J124" s="5" t="n"/>
    </row>
    <row r="125" ht="15.75" customHeight="1">
      <c r="A125" s="13" t="inlineStr">
        <is>
          <t>FECHA</t>
        </is>
      </c>
      <c r="B125" s="13" t="inlineStr">
        <is>
          <t>CIERRE DE CAJA</t>
        </is>
      </c>
      <c r="C125" s="13" t="inlineStr">
        <is>
          <t>IMPORTE</t>
        </is>
      </c>
      <c r="D125" s="49" t="n">
        <v>112790302</v>
      </c>
      <c r="E125" s="14" t="n">
        <v>112790558</v>
      </c>
      <c r="H125" s="9" t="n"/>
      <c r="I125" s="10" t="n"/>
      <c r="J125" s="5" t="n"/>
    </row>
    <row r="126">
      <c r="D126" s="29" t="inlineStr">
        <is>
          <t>BOOT</t>
        </is>
      </c>
    </row>
    <row r="128">
      <c r="A128" s="1" t="inlineStr">
        <is>
          <t>Cierre Caja</t>
        </is>
      </c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</row>
    <row r="129">
      <c r="A129" s="3" t="inlineStr">
        <is>
          <t>Del 16/02/2023</t>
        </is>
      </c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</row>
    <row r="130">
      <c r="A130" s="74" t="inlineStr">
        <is>
          <t>Cierre Caja</t>
        </is>
      </c>
      <c r="B130" s="74" t="inlineStr">
        <is>
          <t>Fecha</t>
        </is>
      </c>
      <c r="C130" s="74" t="inlineStr">
        <is>
          <t>Cajero</t>
        </is>
      </c>
      <c r="D130" s="74" t="inlineStr">
        <is>
          <t>Nro Voucher</t>
        </is>
      </c>
      <c r="E130" s="74" t="inlineStr">
        <is>
          <t>Nro Cuenta</t>
        </is>
      </c>
      <c r="F130" s="74" t="inlineStr">
        <is>
          <t>Tipo Ingreso</t>
        </is>
      </c>
      <c r="G130" s="75" t="n"/>
      <c r="H130" s="76" t="n"/>
      <c r="I130" s="74" t="inlineStr">
        <is>
          <t>TIPO DE INGRESO</t>
        </is>
      </c>
      <c r="J130" s="74" t="inlineStr">
        <is>
          <t>Cobrador</t>
        </is>
      </c>
    </row>
    <row r="131">
      <c r="A131" s="77" t="n"/>
      <c r="B131" s="77" t="n"/>
      <c r="C131" s="77" t="n"/>
      <c r="D131" s="77" t="n"/>
      <c r="E131" s="77" t="n"/>
      <c r="F131" s="4" t="inlineStr">
        <is>
          <t>EFECTIVO</t>
        </is>
      </c>
      <c r="G131" s="4" t="inlineStr">
        <is>
          <t>CHEQUE</t>
        </is>
      </c>
      <c r="H131" s="4" t="inlineStr">
        <is>
          <t>TRANSFERENCIA</t>
        </is>
      </c>
      <c r="I131" s="77" t="n"/>
      <c r="J131" s="77" t="n"/>
    </row>
    <row r="132">
      <c r="A132" s="5" t="inlineStr">
        <is>
          <t>CCAJ-CB13/38/23</t>
        </is>
      </c>
      <c r="B132" s="6" t="n">
        <v>44973.78590568287</v>
      </c>
      <c r="C132" s="5" t="inlineStr">
        <is>
          <t>2274 CELMI RIVERA CORDOVA</t>
        </is>
      </c>
      <c r="D132" s="7" t="n"/>
      <c r="E132" s="8" t="n"/>
      <c r="F132" s="9" t="n">
        <v>6578.64</v>
      </c>
      <c r="I132" s="10" t="inlineStr">
        <is>
          <t>EFECTIVO</t>
        </is>
      </c>
      <c r="J132" s="8" t="inlineStr">
        <is>
          <t>2274 CELMI RIVERA CORDOVA</t>
        </is>
      </c>
    </row>
    <row r="133">
      <c r="A133" s="11" t="inlineStr">
        <is>
          <t>SAP</t>
        </is>
      </c>
      <c r="B133" s="3" t="n"/>
      <c r="C133" s="3" t="n"/>
      <c r="D133" s="7" t="n"/>
      <c r="E133" s="8" t="n"/>
      <c r="H133" s="9" t="n"/>
      <c r="I133" s="10" t="n"/>
      <c r="J133" s="8" t="n"/>
    </row>
    <row r="134" ht="15.75" customHeight="1">
      <c r="A134" s="13" t="inlineStr">
        <is>
          <t>FECHA</t>
        </is>
      </c>
      <c r="B134" s="13" t="inlineStr">
        <is>
          <t>CIERRE DE CAJA</t>
        </is>
      </c>
      <c r="C134" s="13" t="inlineStr">
        <is>
          <t>IMPORTE</t>
        </is>
      </c>
      <c r="D134" s="49" t="inlineStr">
        <is>
          <t>112799849</t>
        </is>
      </c>
      <c r="E134" s="14" t="n">
        <v>112799994</v>
      </c>
      <c r="H134" s="9" t="n"/>
      <c r="I134" s="10" t="n"/>
      <c r="J134" s="8" t="n"/>
    </row>
    <row r="135">
      <c r="D135" s="29" t="inlineStr">
        <is>
          <t>BOOT</t>
        </is>
      </c>
    </row>
    <row r="136"/>
    <row r="137">
      <c r="A137" s="1" t="inlineStr">
        <is>
          <t>Cierre Caja</t>
        </is>
      </c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</row>
    <row r="138">
      <c r="A138" s="3" t="inlineStr">
        <is>
          <t>Del 17/02/2023</t>
        </is>
      </c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</row>
    <row r="139">
      <c r="A139" s="74" t="inlineStr">
        <is>
          <t>Cierre Caja</t>
        </is>
      </c>
      <c r="B139" s="74" t="inlineStr">
        <is>
          <t>Fecha</t>
        </is>
      </c>
      <c r="C139" s="74" t="inlineStr">
        <is>
          <t>Cajero</t>
        </is>
      </c>
      <c r="D139" s="74" t="inlineStr">
        <is>
          <t>Nro Voucher</t>
        </is>
      </c>
      <c r="E139" s="74" t="inlineStr">
        <is>
          <t>Nro Cuenta</t>
        </is>
      </c>
      <c r="F139" s="74" t="inlineStr">
        <is>
          <t>Tipo Ingreso</t>
        </is>
      </c>
      <c r="G139" s="75" t="n"/>
      <c r="H139" s="76" t="n"/>
      <c r="I139" s="74" t="inlineStr">
        <is>
          <t>TIPO DE INGRESO</t>
        </is>
      </c>
      <c r="J139" s="74" t="inlineStr">
        <is>
          <t>Cobrador</t>
        </is>
      </c>
    </row>
    <row r="140">
      <c r="A140" s="77" t="n"/>
      <c r="B140" s="77" t="n"/>
      <c r="C140" s="77" t="n"/>
      <c r="D140" s="77" t="n"/>
      <c r="E140" s="77" t="n"/>
      <c r="F140" s="4" t="inlineStr">
        <is>
          <t>EFECTIVO</t>
        </is>
      </c>
      <c r="G140" s="4" t="inlineStr">
        <is>
          <t>CHEQUE</t>
        </is>
      </c>
      <c r="H140" s="4" t="inlineStr">
        <is>
          <t>TRANSFERENCIA</t>
        </is>
      </c>
      <c r="I140" s="77" t="n"/>
      <c r="J140" s="77" t="n"/>
    </row>
    <row r="141">
      <c r="A141" s="5" t="inlineStr">
        <is>
          <t>CCAJ-CB13/39/23</t>
        </is>
      </c>
      <c r="B141" s="6" t="n">
        <v>44974.79636972222</v>
      </c>
      <c r="C141" s="5" t="inlineStr">
        <is>
          <t>2274 CELMI RIVERA CORDOVA</t>
        </is>
      </c>
      <c r="D141" s="7" t="n"/>
      <c r="E141" s="8" t="n"/>
      <c r="F141" s="9" t="n">
        <v>3114.69</v>
      </c>
      <c r="I141" s="10" t="inlineStr">
        <is>
          <t>EFECTIVO</t>
        </is>
      </c>
      <c r="J141" s="8" t="inlineStr">
        <is>
          <t>2274 CELMI RIVERA CORDOVA</t>
        </is>
      </c>
    </row>
    <row r="142">
      <c r="A142" s="5" t="inlineStr">
        <is>
          <t>CCAJ-CB13/39/23</t>
        </is>
      </c>
      <c r="B142" s="6" t="n">
        <v>44974.79636972222</v>
      </c>
      <c r="C142" s="5" t="inlineStr">
        <is>
          <t>2274 CELMI RIVERA CORDOVA</t>
        </is>
      </c>
      <c r="D142" s="7" t="n"/>
      <c r="E142" s="8" t="n"/>
      <c r="H142" s="9" t="n">
        <v>43.71</v>
      </c>
      <c r="I142" s="10" t="inlineStr">
        <is>
          <t>CÓDIGO QR</t>
        </is>
      </c>
      <c r="J142" s="8" t="inlineStr">
        <is>
          <t>2274 CELMI RIVERA CORDOVA</t>
        </is>
      </c>
    </row>
    <row r="143">
      <c r="A143" s="11" t="inlineStr">
        <is>
          <t>SAP</t>
        </is>
      </c>
      <c r="B143" s="3" t="n"/>
      <c r="C143" s="3" t="n"/>
      <c r="D143" s="7" t="n"/>
      <c r="E143" s="8" t="n"/>
      <c r="G143" s="9" t="n"/>
      <c r="I143" s="10" t="n"/>
      <c r="J143" s="8" t="n"/>
    </row>
    <row r="144" ht="15.75" customHeight="1">
      <c r="A144" s="13" t="inlineStr">
        <is>
          <t>FECHA</t>
        </is>
      </c>
      <c r="B144" s="13" t="inlineStr">
        <is>
          <t>CIERRE DE CAJA</t>
        </is>
      </c>
      <c r="C144" s="13" t="inlineStr">
        <is>
          <t>IMPORTE</t>
        </is>
      </c>
      <c r="D144" s="49" t="inlineStr">
        <is>
          <t>112799811</t>
        </is>
      </c>
      <c r="E144" s="14" t="n">
        <v>112799995</v>
      </c>
      <c r="G144" s="9" t="n"/>
      <c r="I144" s="10" t="n"/>
      <c r="J144" s="8" t="n"/>
    </row>
    <row r="145">
      <c r="A145" s="5" t="n"/>
      <c r="B145" s="6" t="n"/>
      <c r="C145" s="5" t="n"/>
      <c r="D145" s="29" t="inlineStr">
        <is>
          <t>BOOT</t>
        </is>
      </c>
      <c r="E145" s="8" t="n"/>
      <c r="G145" s="9" t="n"/>
      <c r="I145" s="10" t="n"/>
      <c r="J145" s="8" t="n"/>
    </row>
    <row r="146">
      <c r="A146" s="5" t="n"/>
      <c r="B146" s="6" t="n"/>
      <c r="C146" s="5" t="n"/>
      <c r="D146" s="7" t="n"/>
      <c r="E146" s="8" t="n"/>
      <c r="G146" s="9" t="n"/>
      <c r="I146" s="10" t="n"/>
      <c r="J146" s="8" t="n"/>
    </row>
    <row r="147">
      <c r="A147" s="1" t="inlineStr">
        <is>
          <t>Cierre Caja</t>
        </is>
      </c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</row>
    <row r="148">
      <c r="A148" s="3" t="inlineStr">
        <is>
          <t>Del 18/02/2023</t>
        </is>
      </c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</row>
    <row r="149">
      <c r="A149" s="74" t="inlineStr">
        <is>
          <t>Cierre Caja</t>
        </is>
      </c>
      <c r="B149" s="74" t="inlineStr">
        <is>
          <t>Fecha</t>
        </is>
      </c>
      <c r="C149" s="74" t="inlineStr">
        <is>
          <t>Cajero</t>
        </is>
      </c>
      <c r="D149" s="74" t="inlineStr">
        <is>
          <t>Nro Voucher</t>
        </is>
      </c>
      <c r="E149" s="74" t="inlineStr">
        <is>
          <t>Nro Cuenta</t>
        </is>
      </c>
      <c r="F149" s="74" t="inlineStr">
        <is>
          <t>Tipo Ingreso</t>
        </is>
      </c>
      <c r="G149" s="75" t="n"/>
      <c r="H149" s="76" t="n"/>
      <c r="I149" s="74" t="inlineStr">
        <is>
          <t>TIPO DE INGRESO</t>
        </is>
      </c>
      <c r="J149" s="74" t="inlineStr">
        <is>
          <t>Cobrador</t>
        </is>
      </c>
    </row>
    <row r="150">
      <c r="A150" s="77" t="n"/>
      <c r="B150" s="77" t="n"/>
      <c r="C150" s="77" t="n"/>
      <c r="D150" s="77" t="n"/>
      <c r="E150" s="77" t="n"/>
      <c r="F150" s="4" t="inlineStr">
        <is>
          <t>EFECTIVO</t>
        </is>
      </c>
      <c r="G150" s="4" t="inlineStr">
        <is>
          <t>CHEQUE</t>
        </is>
      </c>
      <c r="H150" s="4" t="inlineStr">
        <is>
          <t>TRANSFERENCIA</t>
        </is>
      </c>
      <c r="I150" s="77" t="n"/>
      <c r="J150" s="77" t="n"/>
    </row>
    <row r="151">
      <c r="A151" s="5" t="inlineStr">
        <is>
          <t>CCAJ-CB13/40/23</t>
        </is>
      </c>
      <c r="B151" s="6" t="n">
        <v>44975.70867275463</v>
      </c>
      <c r="C151" s="5" t="inlineStr">
        <is>
          <t>2274 CELMI RIVERA CORDOVA</t>
        </is>
      </c>
      <c r="D151" s="7" t="n"/>
      <c r="E151" s="8" t="n"/>
      <c r="F151" s="9" t="n">
        <v>4485.34</v>
      </c>
      <c r="I151" s="10" t="inlineStr">
        <is>
          <t>EFECTIVO</t>
        </is>
      </c>
      <c r="J151" s="8" t="inlineStr">
        <is>
          <t>2274 CELMI RIVERA CORDOVA</t>
        </is>
      </c>
    </row>
    <row r="152">
      <c r="A152" s="5" t="inlineStr">
        <is>
          <t>CCAJ-CB13/40/23</t>
        </is>
      </c>
      <c r="B152" s="6" t="n">
        <v>44975.70867275463</v>
      </c>
      <c r="C152" s="5" t="inlineStr">
        <is>
          <t>2274 CELMI RIVERA CORDOVA</t>
        </is>
      </c>
      <c r="D152" s="7" t="n"/>
      <c r="E152" s="8" t="n"/>
      <c r="H152" s="9" t="n">
        <v>582.26</v>
      </c>
      <c r="I152" s="5" t="inlineStr">
        <is>
          <t>TARJETA DE DÉBITO/CRÉDITO</t>
        </is>
      </c>
      <c r="J152" s="8" t="inlineStr">
        <is>
          <t>2274 CELMI RIVERA CORDOVA</t>
        </is>
      </c>
    </row>
    <row r="153">
      <c r="A153" s="11" t="inlineStr">
        <is>
          <t>SAP</t>
        </is>
      </c>
      <c r="B153" s="3" t="n"/>
      <c r="C153" s="3" t="n"/>
      <c r="D153" s="7" t="n"/>
      <c r="E153" s="8" t="n"/>
      <c r="G153" s="9" t="n"/>
      <c r="I153" s="10" t="n"/>
      <c r="J153" s="8" t="n"/>
    </row>
    <row r="154" ht="15.75" customHeight="1">
      <c r="A154" s="13" t="inlineStr">
        <is>
          <t>FECHA</t>
        </is>
      </c>
      <c r="B154" s="13" t="inlineStr">
        <is>
          <t>CIERRE DE CAJA</t>
        </is>
      </c>
      <c r="C154" s="13" t="inlineStr">
        <is>
          <t>IMPORTE</t>
        </is>
      </c>
      <c r="D154" s="49" t="inlineStr">
        <is>
          <t>112808024</t>
        </is>
      </c>
      <c r="E154" s="14" t="n">
        <v>112808165</v>
      </c>
      <c r="G154" s="9" t="n"/>
      <c r="I154" s="10" t="n"/>
      <c r="J154" s="8" t="n"/>
    </row>
    <row r="155">
      <c r="D155" s="29" t="inlineStr">
        <is>
          <t>BOOT</t>
        </is>
      </c>
    </row>
    <row r="156"/>
    <row r="157">
      <c r="A157" s="1" t="inlineStr">
        <is>
          <t>Cierre Caja</t>
        </is>
      </c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</row>
    <row r="158">
      <c r="A158" s="3" t="inlineStr">
        <is>
          <t>Del 20/02/2023</t>
        </is>
      </c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</row>
    <row r="159">
      <c r="A159" s="74" t="inlineStr">
        <is>
          <t>Cierre Caja</t>
        </is>
      </c>
      <c r="B159" s="74" t="inlineStr">
        <is>
          <t>Fecha</t>
        </is>
      </c>
      <c r="C159" s="74" t="inlineStr">
        <is>
          <t>Cajero</t>
        </is>
      </c>
      <c r="D159" s="74" t="inlineStr">
        <is>
          <t>Nro Voucher</t>
        </is>
      </c>
      <c r="E159" s="74" t="inlineStr">
        <is>
          <t>Nro Cuenta</t>
        </is>
      </c>
      <c r="F159" s="74" t="inlineStr">
        <is>
          <t>Tipo Ingreso</t>
        </is>
      </c>
      <c r="G159" s="75" t="n"/>
      <c r="H159" s="76" t="n"/>
      <c r="I159" s="74" t="inlineStr">
        <is>
          <t>TIPO DE INGRESO</t>
        </is>
      </c>
      <c r="J159" s="74" t="inlineStr">
        <is>
          <t>Cobrador</t>
        </is>
      </c>
    </row>
    <row r="160">
      <c r="A160" s="77" t="n"/>
      <c r="B160" s="77" t="n"/>
      <c r="C160" s="77" t="n"/>
      <c r="D160" s="77" t="n"/>
      <c r="E160" s="77" t="n"/>
      <c r="F160" s="4" t="inlineStr">
        <is>
          <t>EFECTIVO</t>
        </is>
      </c>
      <c r="G160" s="4" t="inlineStr">
        <is>
          <t>CHEQUE</t>
        </is>
      </c>
      <c r="H160" s="4" t="inlineStr">
        <is>
          <t>TRANSFERENCIA</t>
        </is>
      </c>
      <c r="I160" s="77" t="n"/>
      <c r="J160" s="77" t="n"/>
    </row>
    <row r="161">
      <c r="A161" s="34" t="inlineStr">
        <is>
          <t>NO HUBO CIERRES DE CAJA DEBIDO A FERIADO NACIONAL POR CARNAVALES</t>
        </is>
      </c>
      <c r="B161" s="39" t="n"/>
      <c r="C161" s="34" t="n"/>
      <c r="D161" s="21" t="n"/>
      <c r="E161" s="8" t="n"/>
      <c r="H161" s="9" t="n"/>
      <c r="I161" s="5" t="n"/>
      <c r="J161" s="8" t="n"/>
    </row>
    <row r="162">
      <c r="A162" s="11" t="inlineStr">
        <is>
          <t>SAP</t>
        </is>
      </c>
      <c r="B162" s="3" t="n"/>
      <c r="C162" s="3" t="n"/>
      <c r="D162" s="7" t="n"/>
      <c r="E162" s="8" t="n"/>
      <c r="G162" s="9" t="n"/>
      <c r="I162" s="10" t="n"/>
      <c r="J162" s="8" t="n"/>
    </row>
    <row r="163">
      <c r="A163" s="13" t="inlineStr">
        <is>
          <t>FECHA</t>
        </is>
      </c>
      <c r="B163" s="13" t="inlineStr">
        <is>
          <t>CIERRE DE CAJA</t>
        </is>
      </c>
      <c r="C163" s="13" t="inlineStr">
        <is>
          <t>IMPORTE</t>
        </is>
      </c>
      <c r="D163" s="7" t="n"/>
      <c r="E163" s="8" t="n"/>
      <c r="G163" s="9" t="n"/>
      <c r="I163" s="10" t="n"/>
      <c r="J163" s="8" t="n"/>
    </row>
    <row r="164"/>
    <row r="165">
      <c r="A165" s="1" t="inlineStr">
        <is>
          <t>Cierre Caja</t>
        </is>
      </c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</row>
    <row r="166">
      <c r="A166" s="3" t="inlineStr">
        <is>
          <t>Del 21/02/2023</t>
        </is>
      </c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</row>
    <row r="167">
      <c r="A167" s="74" t="inlineStr">
        <is>
          <t>Cierre Caja</t>
        </is>
      </c>
      <c r="B167" s="74" t="inlineStr">
        <is>
          <t>Fecha</t>
        </is>
      </c>
      <c r="C167" s="74" t="inlineStr">
        <is>
          <t>Cajero</t>
        </is>
      </c>
      <c r="D167" s="74" t="inlineStr">
        <is>
          <t>Nro Voucher</t>
        </is>
      </c>
      <c r="E167" s="74" t="inlineStr">
        <is>
          <t>Nro Cuenta</t>
        </is>
      </c>
      <c r="F167" s="74" t="inlineStr">
        <is>
          <t>Tipo Ingreso</t>
        </is>
      </c>
      <c r="G167" s="75" t="n"/>
      <c r="H167" s="76" t="n"/>
      <c r="I167" s="74" t="inlineStr">
        <is>
          <t>TIPO DE INGRESO</t>
        </is>
      </c>
      <c r="J167" s="74" t="inlineStr">
        <is>
          <t>Cobrador</t>
        </is>
      </c>
    </row>
    <row r="168">
      <c r="A168" s="77" t="n"/>
      <c r="B168" s="77" t="n"/>
      <c r="C168" s="77" t="n"/>
      <c r="D168" s="77" t="n"/>
      <c r="E168" s="77" t="n"/>
      <c r="F168" s="4" t="inlineStr">
        <is>
          <t>EFECTIVO</t>
        </is>
      </c>
      <c r="G168" s="4" t="inlineStr">
        <is>
          <t>CHEQUE</t>
        </is>
      </c>
      <c r="H168" s="4" t="inlineStr">
        <is>
          <t>TRANSFERENCIA</t>
        </is>
      </c>
      <c r="I168" s="77" t="n"/>
      <c r="J168" s="77" t="n"/>
    </row>
    <row r="169">
      <c r="A169" s="34" t="inlineStr">
        <is>
          <t>NO HUBO CIERRES DE CAJA DEBIDO A FERIADO NACIONAL POR CARNAVALES</t>
        </is>
      </c>
      <c r="B169" s="39" t="n"/>
      <c r="C169" s="34" t="n"/>
      <c r="D169" s="21" t="n"/>
      <c r="E169" s="8" t="n"/>
      <c r="H169" s="9" t="n"/>
      <c r="I169" s="5" t="n"/>
      <c r="J169" s="8" t="n"/>
    </row>
    <row r="170">
      <c r="A170" s="11" t="inlineStr">
        <is>
          <t>SAP</t>
        </is>
      </c>
      <c r="B170" s="3" t="n"/>
      <c r="C170" s="3" t="n"/>
      <c r="D170" s="7" t="n"/>
      <c r="E170" s="8" t="n"/>
      <c r="G170" s="9" t="n"/>
      <c r="I170" s="10" t="n"/>
      <c r="J170" s="8" t="n"/>
    </row>
    <row r="171">
      <c r="A171" s="13" t="inlineStr">
        <is>
          <t>FECHA</t>
        </is>
      </c>
      <c r="B171" s="13" t="inlineStr">
        <is>
          <t>CIERRE DE CAJA</t>
        </is>
      </c>
      <c r="C171" s="13" t="inlineStr">
        <is>
          <t>IMPORTE</t>
        </is>
      </c>
    </row>
    <row r="172"/>
    <row r="173"/>
    <row r="174">
      <c r="A174" s="1" t="inlineStr">
        <is>
          <t>Cierre Caja</t>
        </is>
      </c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</row>
    <row r="175">
      <c r="A175" s="3" t="inlineStr">
        <is>
          <t>Del 22/02/2023</t>
        </is>
      </c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</row>
    <row r="176">
      <c r="A176" s="74" t="inlineStr">
        <is>
          <t>Cierre Caja</t>
        </is>
      </c>
      <c r="B176" s="74" t="inlineStr">
        <is>
          <t>Fecha</t>
        </is>
      </c>
      <c r="C176" s="74" t="inlineStr">
        <is>
          <t>Cajero</t>
        </is>
      </c>
      <c r="D176" s="74" t="inlineStr">
        <is>
          <t>Nro Voucher</t>
        </is>
      </c>
      <c r="E176" s="74" t="inlineStr">
        <is>
          <t>Nro Cuenta</t>
        </is>
      </c>
      <c r="F176" s="74" t="inlineStr">
        <is>
          <t>Tipo Ingreso</t>
        </is>
      </c>
      <c r="G176" s="75" t="n"/>
      <c r="H176" s="76" t="n"/>
      <c r="I176" s="74" t="inlineStr">
        <is>
          <t>TIPO DE INGRESO</t>
        </is>
      </c>
      <c r="J176" s="74" t="inlineStr">
        <is>
          <t>Cobrador</t>
        </is>
      </c>
    </row>
    <row r="177">
      <c r="A177" s="77" t="n"/>
      <c r="B177" s="77" t="n"/>
      <c r="C177" s="77" t="n"/>
      <c r="D177" s="77" t="n"/>
      <c r="E177" s="77" t="n"/>
      <c r="F177" s="4" t="inlineStr">
        <is>
          <t>EFECTIVO</t>
        </is>
      </c>
      <c r="G177" s="4" t="inlineStr">
        <is>
          <t>CHEQUE</t>
        </is>
      </c>
      <c r="H177" s="4" t="inlineStr">
        <is>
          <t>TRANSFERENCIA</t>
        </is>
      </c>
      <c r="I177" s="77" t="n"/>
      <c r="J177" s="77" t="n"/>
    </row>
    <row r="178">
      <c r="A178" s="5" t="inlineStr">
        <is>
          <t>CCAJ-CB13/41/23</t>
        </is>
      </c>
      <c r="B178" s="6" t="n">
        <v>44979.7936262037</v>
      </c>
      <c r="C178" s="5" t="inlineStr">
        <is>
          <t>2274 CELMI RIVERA CORDOVA</t>
        </is>
      </c>
      <c r="D178" s="7" t="n"/>
      <c r="E178" s="8" t="n"/>
      <c r="F178" s="9" t="n">
        <v>4672.34</v>
      </c>
      <c r="I178" s="10" t="inlineStr">
        <is>
          <t>EFECTIVO</t>
        </is>
      </c>
      <c r="J178" s="8" t="inlineStr">
        <is>
          <t>2274 CELMI RIVERA CORDOVA</t>
        </is>
      </c>
    </row>
    <row r="179">
      <c r="A179" s="5" t="inlineStr">
        <is>
          <t>CCAJ-CB13/41/23</t>
        </is>
      </c>
      <c r="B179" s="6" t="n">
        <v>44979.7936262037</v>
      </c>
      <c r="C179" s="5" t="inlineStr">
        <is>
          <t>2274 CELMI RIVERA CORDOVA</t>
        </is>
      </c>
      <c r="D179" s="7" t="n"/>
      <c r="E179" s="8" t="n"/>
      <c r="H179" s="9" t="n">
        <v>43.71</v>
      </c>
      <c r="I179" s="5" t="inlineStr">
        <is>
          <t>TARJETA DE DÉBITO/CRÉDITO</t>
        </is>
      </c>
      <c r="J179" s="8" t="inlineStr">
        <is>
          <t>2274 CELMI RIVERA CORDOVA</t>
        </is>
      </c>
    </row>
    <row r="180">
      <c r="A180" s="11" t="inlineStr">
        <is>
          <t>SAP</t>
        </is>
      </c>
      <c r="B180" s="3" t="n"/>
      <c r="C180" s="3" t="n"/>
      <c r="D180" s="7" t="n"/>
      <c r="E180" s="8" t="n"/>
      <c r="H180" s="9" t="n"/>
      <c r="I180" s="10" t="n"/>
      <c r="J180" s="5" t="n"/>
    </row>
    <row r="181" ht="15.75" customHeight="1">
      <c r="A181" s="13" t="inlineStr">
        <is>
          <t>FECHA</t>
        </is>
      </c>
      <c r="B181" s="13" t="inlineStr">
        <is>
          <t>CIERRE DE CAJA</t>
        </is>
      </c>
      <c r="C181" s="13" t="inlineStr">
        <is>
          <t>IMPORTE</t>
        </is>
      </c>
      <c r="D181" s="49" t="inlineStr">
        <is>
          <t>112814222</t>
        </is>
      </c>
      <c r="E181" s="14" t="n">
        <v>112814347</v>
      </c>
      <c r="H181" s="9" t="n"/>
      <c r="I181" s="10" t="n"/>
      <c r="J181" s="5" t="n"/>
    </row>
    <row r="182">
      <c r="A182" s="5" t="n"/>
      <c r="B182" s="6" t="n"/>
      <c r="C182" s="5" t="n"/>
      <c r="D182" s="29" t="inlineStr">
        <is>
          <t>BOOT</t>
        </is>
      </c>
      <c r="E182" s="8" t="n"/>
      <c r="H182" s="9" t="n"/>
      <c r="I182" s="10" t="n"/>
      <c r="J182" s="5" t="n"/>
    </row>
    <row r="183"/>
    <row r="184">
      <c r="A184" s="1" t="inlineStr">
        <is>
          <t>Cierre Caja</t>
        </is>
      </c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</row>
    <row r="185">
      <c r="A185" s="3" t="inlineStr">
        <is>
          <t>Del 23/02/2023</t>
        </is>
      </c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</row>
    <row r="186">
      <c r="A186" s="74" t="inlineStr">
        <is>
          <t>Cierre Caja</t>
        </is>
      </c>
      <c r="B186" s="74" t="inlineStr">
        <is>
          <t>Fecha</t>
        </is>
      </c>
      <c r="C186" s="74" t="inlineStr">
        <is>
          <t>Cajero</t>
        </is>
      </c>
      <c r="D186" s="74" t="inlineStr">
        <is>
          <t>Nro Voucher</t>
        </is>
      </c>
      <c r="E186" s="74" t="inlineStr">
        <is>
          <t>Nro Cuenta</t>
        </is>
      </c>
      <c r="F186" s="74" t="inlineStr">
        <is>
          <t>Tipo Ingreso</t>
        </is>
      </c>
      <c r="G186" s="75" t="n"/>
      <c r="H186" s="76" t="n"/>
      <c r="I186" s="74" t="inlineStr">
        <is>
          <t>TIPO DE INGRESO</t>
        </is>
      </c>
      <c r="J186" s="74" t="inlineStr">
        <is>
          <t>Cobrador</t>
        </is>
      </c>
    </row>
    <row r="187">
      <c r="A187" s="77" t="n"/>
      <c r="B187" s="77" t="n"/>
      <c r="C187" s="77" t="n"/>
      <c r="D187" s="77" t="n"/>
      <c r="E187" s="77" t="n"/>
      <c r="F187" s="4" t="inlineStr">
        <is>
          <t>EFECTIVO</t>
        </is>
      </c>
      <c r="G187" s="4" t="inlineStr">
        <is>
          <t>CHEQUE</t>
        </is>
      </c>
      <c r="H187" s="4" t="inlineStr">
        <is>
          <t>TRANSFERENCIA</t>
        </is>
      </c>
      <c r="I187" s="77" t="n"/>
      <c r="J187" s="77" t="n"/>
    </row>
    <row r="188">
      <c r="A188" s="5" t="inlineStr">
        <is>
          <t>CCAJ-CB13/42/23</t>
        </is>
      </c>
      <c r="B188" s="6" t="n">
        <v>44980.79404560186</v>
      </c>
      <c r="C188" s="5" t="inlineStr">
        <is>
          <t>2274 CELMI RIVERA CORDOVA</t>
        </is>
      </c>
      <c r="D188" s="7" t="n"/>
      <c r="E188" s="8" t="n"/>
      <c r="F188" s="9" t="n">
        <v>10161.54</v>
      </c>
      <c r="I188" s="10" t="inlineStr">
        <is>
          <t>EFECTIVO</t>
        </is>
      </c>
      <c r="J188" s="8" t="inlineStr">
        <is>
          <t>2274 CELMI RIVERA CORDOVA</t>
        </is>
      </c>
    </row>
    <row r="189">
      <c r="A189" s="5" t="inlineStr">
        <is>
          <t>CCAJ-CB13/42/23</t>
        </is>
      </c>
      <c r="B189" s="6" t="n">
        <v>44980.79404560186</v>
      </c>
      <c r="C189" s="5" t="inlineStr">
        <is>
          <t>2274 CELMI RIVERA CORDOVA</t>
        </is>
      </c>
      <c r="D189" s="7" t="n"/>
      <c r="E189" s="8" t="n"/>
      <c r="H189" s="9" t="n">
        <v>129.8</v>
      </c>
      <c r="I189" s="5" t="inlineStr">
        <is>
          <t>TARJETA DE DÉBITO/CRÉDITO</t>
        </is>
      </c>
      <c r="J189" s="8" t="inlineStr">
        <is>
          <t>2274 CELMI RIVERA CORDOVA</t>
        </is>
      </c>
    </row>
    <row r="190">
      <c r="A190" s="5" t="inlineStr">
        <is>
          <t>CCAJ-CB13/42/23</t>
        </is>
      </c>
      <c r="B190" s="6" t="n">
        <v>44980.79404560186</v>
      </c>
      <c r="C190" s="5" t="inlineStr">
        <is>
          <t>2274 CELMI RIVERA CORDOVA</t>
        </is>
      </c>
      <c r="D190" s="7" t="n"/>
      <c r="E190" s="8" t="n"/>
      <c r="H190" s="9" t="n">
        <v>110.3</v>
      </c>
      <c r="I190" s="10" t="inlineStr">
        <is>
          <t>CÓDIGO QR</t>
        </is>
      </c>
      <c r="J190" s="8" t="inlineStr">
        <is>
          <t>2274 CELMI RIVERA CORDOVA</t>
        </is>
      </c>
    </row>
    <row r="191">
      <c r="A191" s="11" t="inlineStr">
        <is>
          <t>SAP</t>
        </is>
      </c>
      <c r="B191" s="3" t="n"/>
      <c r="C191" s="3" t="n"/>
      <c r="D191" s="7" t="n"/>
      <c r="E191" s="8" t="n"/>
      <c r="H191" s="9" t="n"/>
      <c r="I191" s="10" t="n"/>
      <c r="J191" s="8" t="n"/>
    </row>
    <row r="192" ht="15.75" customHeight="1">
      <c r="A192" s="13" t="inlineStr">
        <is>
          <t>FECHA</t>
        </is>
      </c>
      <c r="B192" s="13" t="inlineStr">
        <is>
          <t>CIERRE DE CAJA</t>
        </is>
      </c>
      <c r="C192" s="13" t="inlineStr">
        <is>
          <t>IMPORTE</t>
        </is>
      </c>
      <c r="D192" s="49" t="inlineStr">
        <is>
          <t>112825679</t>
        </is>
      </c>
      <c r="E192" s="14" t="n">
        <v>112826083</v>
      </c>
      <c r="H192" s="9" t="n"/>
      <c r="I192" s="10" t="n"/>
      <c r="J192" s="8" t="n"/>
    </row>
    <row r="193">
      <c r="A193" s="5" t="n"/>
      <c r="B193" s="6" t="n"/>
      <c r="C193" s="5" t="n"/>
      <c r="D193" s="29" t="inlineStr">
        <is>
          <t>BOOT</t>
        </is>
      </c>
      <c r="E193" s="8" t="n"/>
      <c r="H193" s="9" t="n"/>
      <c r="I193" s="10" t="n"/>
      <c r="J193" s="8" t="n"/>
    </row>
    <row r="194"/>
    <row r="195">
      <c r="A195" s="1" t="inlineStr">
        <is>
          <t>Cierre Caja</t>
        </is>
      </c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</row>
    <row r="196">
      <c r="A196" s="3" t="inlineStr">
        <is>
          <t>Del 24/02/2023</t>
        </is>
      </c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</row>
    <row r="197">
      <c r="A197" s="74" t="inlineStr">
        <is>
          <t>Cierre Caja</t>
        </is>
      </c>
      <c r="B197" s="74" t="inlineStr">
        <is>
          <t>Fecha</t>
        </is>
      </c>
      <c r="C197" s="74" t="inlineStr">
        <is>
          <t>Cajero</t>
        </is>
      </c>
      <c r="D197" s="74" t="inlineStr">
        <is>
          <t>Nro Voucher</t>
        </is>
      </c>
      <c r="E197" s="74" t="inlineStr">
        <is>
          <t>Nro Cuenta</t>
        </is>
      </c>
      <c r="F197" s="74" t="inlineStr">
        <is>
          <t>Tipo Ingreso</t>
        </is>
      </c>
      <c r="G197" s="75" t="n"/>
      <c r="H197" s="76" t="n"/>
      <c r="I197" s="74" t="inlineStr">
        <is>
          <t>TIPO DE INGRESO</t>
        </is>
      </c>
      <c r="J197" s="74" t="inlineStr">
        <is>
          <t>Cobrador</t>
        </is>
      </c>
    </row>
    <row r="198">
      <c r="A198" s="77" t="n"/>
      <c r="B198" s="77" t="n"/>
      <c r="C198" s="77" t="n"/>
      <c r="D198" s="77" t="n"/>
      <c r="E198" s="77" t="n"/>
      <c r="F198" s="4" t="inlineStr">
        <is>
          <t>EFECTIVO</t>
        </is>
      </c>
      <c r="G198" s="4" t="inlineStr">
        <is>
          <t>CHEQUE</t>
        </is>
      </c>
      <c r="H198" s="4" t="inlineStr">
        <is>
          <t>TRANSFERENCIA</t>
        </is>
      </c>
      <c r="I198" s="77" t="n"/>
      <c r="J198" s="77" t="n"/>
    </row>
    <row r="199">
      <c r="A199" s="5" t="inlineStr">
        <is>
          <t>CCAJ-CB13/43/23</t>
        </is>
      </c>
      <c r="B199" s="6" t="n">
        <v>44981.79323532408</v>
      </c>
      <c r="C199" s="5" t="inlineStr">
        <is>
          <t>2274 CELMI RIVERA CORDOVA</t>
        </is>
      </c>
      <c r="D199" s="7" t="n"/>
      <c r="E199" s="8" t="n"/>
      <c r="F199" s="9" t="n">
        <v>16673.07</v>
      </c>
      <c r="I199" s="10" t="inlineStr">
        <is>
          <t>EFECTIVO</t>
        </is>
      </c>
      <c r="J199" s="8" t="inlineStr">
        <is>
          <t>2274 CELMI RIVERA CORDOVA</t>
        </is>
      </c>
    </row>
    <row r="200">
      <c r="A200" s="5" t="inlineStr">
        <is>
          <t>CCAJ-CB13/43/23</t>
        </is>
      </c>
      <c r="B200" s="6" t="n">
        <v>44981.79323532408</v>
      </c>
      <c r="C200" s="5" t="inlineStr">
        <is>
          <t>2274 CELMI RIVERA CORDOVA</t>
        </is>
      </c>
      <c r="D200" s="7" t="n"/>
      <c r="E200" s="8" t="n"/>
      <c r="H200" s="9" t="n">
        <v>426.14</v>
      </c>
      <c r="I200" s="5" t="inlineStr">
        <is>
          <t>TARJETA DE DÉBITO/CRÉDITO</t>
        </is>
      </c>
      <c r="J200" s="8" t="inlineStr">
        <is>
          <t>2274 CELMI RIVERA CORDOVA</t>
        </is>
      </c>
    </row>
    <row r="201">
      <c r="A201" s="11" t="inlineStr">
        <is>
          <t>SAP</t>
        </is>
      </c>
      <c r="B201" s="3" t="n"/>
      <c r="C201" s="3" t="n"/>
      <c r="D201" s="7" t="n"/>
      <c r="E201" s="8" t="n"/>
      <c r="H201" s="9" t="n"/>
      <c r="I201" s="10" t="n"/>
      <c r="J201" s="8" t="n"/>
    </row>
    <row r="202" ht="15.75" customHeight="1">
      <c r="A202" s="13" t="inlineStr">
        <is>
          <t>FECHA</t>
        </is>
      </c>
      <c r="B202" s="13" t="inlineStr">
        <is>
          <t>CIERRE DE CAJA</t>
        </is>
      </c>
      <c r="C202" s="13" t="inlineStr">
        <is>
          <t>IMPORTE</t>
        </is>
      </c>
      <c r="D202" s="49" t="inlineStr">
        <is>
          <t>112825678</t>
        </is>
      </c>
      <c r="E202" s="14" t="n">
        <v>112826084</v>
      </c>
      <c r="H202" s="9" t="n"/>
      <c r="I202" s="10" t="n"/>
      <c r="J202" s="8" t="n"/>
    </row>
    <row r="203">
      <c r="A203" s="5" t="n"/>
      <c r="B203" s="6" t="n"/>
      <c r="C203" s="5" t="n"/>
      <c r="D203" s="29" t="inlineStr">
        <is>
          <t>BOOT</t>
        </is>
      </c>
      <c r="E203" s="8" t="n"/>
      <c r="H203" s="9" t="n"/>
      <c r="I203" s="10" t="n"/>
      <c r="J203" s="8" t="n"/>
    </row>
    <row r="204">
      <c r="A204" s="5" t="n"/>
      <c r="B204" s="6" t="n"/>
      <c r="C204" s="5" t="n"/>
      <c r="D204" s="7" t="n"/>
      <c r="E204" s="8" t="n"/>
      <c r="H204" s="9" t="n"/>
      <c r="I204" s="10" t="n"/>
      <c r="J204" s="8" t="n"/>
    </row>
    <row r="205">
      <c r="A205" s="1" t="inlineStr">
        <is>
          <t>Cierre Caja</t>
        </is>
      </c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</row>
    <row r="206">
      <c r="A206" s="3" t="inlineStr">
        <is>
          <t>Del 25/02/2023</t>
        </is>
      </c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</row>
    <row r="207">
      <c r="A207" s="74" t="inlineStr">
        <is>
          <t>Cierre Caja</t>
        </is>
      </c>
      <c r="B207" s="74" t="inlineStr">
        <is>
          <t>Fecha</t>
        </is>
      </c>
      <c r="C207" s="74" t="inlineStr">
        <is>
          <t>Cajero</t>
        </is>
      </c>
      <c r="D207" s="74" t="inlineStr">
        <is>
          <t>Nro Voucher</t>
        </is>
      </c>
      <c r="E207" s="74" t="inlineStr">
        <is>
          <t>Nro Cuenta</t>
        </is>
      </c>
      <c r="F207" s="74" t="inlineStr">
        <is>
          <t>Tipo Ingreso</t>
        </is>
      </c>
      <c r="G207" s="75" t="n"/>
      <c r="H207" s="76" t="n"/>
      <c r="I207" s="74" t="inlineStr">
        <is>
          <t>TIPO DE INGRESO</t>
        </is>
      </c>
      <c r="J207" s="74" t="inlineStr">
        <is>
          <t>Cobrador</t>
        </is>
      </c>
    </row>
    <row r="208">
      <c r="A208" s="77" t="n"/>
      <c r="B208" s="77" t="n"/>
      <c r="C208" s="77" t="n"/>
      <c r="D208" s="77" t="n"/>
      <c r="E208" s="77" t="n"/>
      <c r="F208" s="4" t="inlineStr">
        <is>
          <t>EFECTIVO</t>
        </is>
      </c>
      <c r="G208" s="4" t="inlineStr">
        <is>
          <t>CHEQUE</t>
        </is>
      </c>
      <c r="H208" s="4" t="inlineStr">
        <is>
          <t>TRANSFERENCIA</t>
        </is>
      </c>
      <c r="I208" s="77" t="n"/>
      <c r="J208" s="77" t="n"/>
    </row>
    <row r="209">
      <c r="A209" s="5" t="inlineStr">
        <is>
          <t>CCAJ-CB13/44/23</t>
        </is>
      </c>
      <c r="B209" s="6" t="n">
        <v>44982.54738265046</v>
      </c>
      <c r="C209" s="5" t="inlineStr">
        <is>
          <t>2274 CELMI RIVERA CORDOVA</t>
        </is>
      </c>
      <c r="D209" s="7" t="n"/>
      <c r="E209" s="8" t="n"/>
      <c r="F209" s="9" t="n">
        <v>2081.45</v>
      </c>
      <c r="I209" s="10" t="inlineStr">
        <is>
          <t>EFECTIVO</t>
        </is>
      </c>
      <c r="J209" s="8" t="inlineStr">
        <is>
          <t>2274 CELMI RIVERA CORDOVA</t>
        </is>
      </c>
    </row>
    <row r="210">
      <c r="A210" s="5" t="inlineStr">
        <is>
          <t>CCAJ-CB13/44/23</t>
        </is>
      </c>
      <c r="B210" s="6" t="n">
        <v>44982.54738265046</v>
      </c>
      <c r="C210" s="5" t="inlineStr">
        <is>
          <t>2274 CELMI RIVERA CORDOVA</t>
        </is>
      </c>
      <c r="D210" s="7" t="n"/>
      <c r="E210" s="8" t="n"/>
      <c r="H210" s="9" t="n">
        <v>160.93</v>
      </c>
      <c r="I210" s="5" t="inlineStr">
        <is>
          <t>TARJETA DE DÉBITO/CRÉDITO</t>
        </is>
      </c>
      <c r="J210" s="8" t="inlineStr">
        <is>
          <t>2274 CELMI RIVERA CORDOVA</t>
        </is>
      </c>
    </row>
    <row r="211">
      <c r="A211" s="11" t="inlineStr">
        <is>
          <t>SAP</t>
        </is>
      </c>
      <c r="B211" s="3" t="n"/>
      <c r="C211" s="3" t="n"/>
      <c r="D211" s="7" t="n"/>
      <c r="E211" s="8" t="n"/>
      <c r="H211" s="9" t="n"/>
      <c r="I211" s="10" t="n"/>
      <c r="J211" s="8" t="n"/>
    </row>
    <row r="212" ht="15.75" customHeight="1">
      <c r="A212" s="13" t="inlineStr">
        <is>
          <t>FECHA</t>
        </is>
      </c>
      <c r="B212" s="13" t="inlineStr">
        <is>
          <t>CIERRE DE CAJA</t>
        </is>
      </c>
      <c r="C212" s="13" t="inlineStr">
        <is>
          <t>IMPORTE</t>
        </is>
      </c>
      <c r="D212" s="49" t="inlineStr">
        <is>
          <t>112835252</t>
        </is>
      </c>
      <c r="E212" s="14" t="n">
        <v>112835410</v>
      </c>
      <c r="H212" s="9" t="n"/>
      <c r="I212" s="10" t="n"/>
      <c r="J212" s="8" t="n"/>
    </row>
    <row r="213">
      <c r="D213" s="29" t="inlineStr">
        <is>
          <t>BOOT</t>
        </is>
      </c>
      <c r="E213" s="8" t="n"/>
    </row>
    <row r="214"/>
    <row r="215">
      <c r="A215" s="1" t="inlineStr">
        <is>
          <t>Cierre Caja</t>
        </is>
      </c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</row>
    <row r="216">
      <c r="A216" s="3" t="inlineStr">
        <is>
          <t>Del 27/02/2023</t>
        </is>
      </c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</row>
    <row r="217">
      <c r="A217" s="74" t="inlineStr">
        <is>
          <t>Cierre Caja</t>
        </is>
      </c>
      <c r="B217" s="74" t="inlineStr">
        <is>
          <t>Fecha</t>
        </is>
      </c>
      <c r="C217" s="74" t="inlineStr">
        <is>
          <t>Cajero</t>
        </is>
      </c>
      <c r="D217" s="74" t="inlineStr">
        <is>
          <t>Nro Voucher</t>
        </is>
      </c>
      <c r="E217" s="74" t="inlineStr">
        <is>
          <t>Nro Cuenta</t>
        </is>
      </c>
      <c r="F217" s="74" t="inlineStr">
        <is>
          <t>Tipo Ingreso</t>
        </is>
      </c>
      <c r="G217" s="75" t="n"/>
      <c r="H217" s="76" t="n"/>
      <c r="I217" s="74" t="inlineStr">
        <is>
          <t>TIPO DE INGRESO</t>
        </is>
      </c>
      <c r="J217" s="74" t="inlineStr">
        <is>
          <t>Cobrador</t>
        </is>
      </c>
    </row>
    <row r="218">
      <c r="A218" s="77" t="n"/>
      <c r="B218" s="77" t="n"/>
      <c r="C218" s="77" t="n"/>
      <c r="D218" s="77" t="n"/>
      <c r="E218" s="77" t="n"/>
      <c r="F218" s="4" t="inlineStr">
        <is>
          <t>EFECTIVO</t>
        </is>
      </c>
      <c r="G218" s="4" t="inlineStr">
        <is>
          <t>CHEQUE</t>
        </is>
      </c>
      <c r="H218" s="4" t="inlineStr">
        <is>
          <t>TRANSFERENCIA</t>
        </is>
      </c>
      <c r="I218" s="77" t="n"/>
      <c r="J218" s="77" t="n"/>
    </row>
    <row r="219">
      <c r="A219" s="5" t="inlineStr">
        <is>
          <t>CCAJ-CB13/45/23</t>
        </is>
      </c>
      <c r="B219" s="6" t="n">
        <v>44984.7939</v>
      </c>
      <c r="C219" s="5" t="inlineStr">
        <is>
          <t>2274 CELMI RIVERA CORDOVA</t>
        </is>
      </c>
      <c r="D219" s="7" t="n"/>
      <c r="E219" s="8" t="n"/>
      <c r="F219" s="9" t="n">
        <v>4765.25</v>
      </c>
      <c r="I219" s="10" t="inlineStr">
        <is>
          <t>EFECTIVO</t>
        </is>
      </c>
      <c r="J219" s="8" t="inlineStr">
        <is>
          <t>2274 CELMI RIVERA CORDOVA</t>
        </is>
      </c>
    </row>
    <row r="220">
      <c r="A220" s="5" t="inlineStr">
        <is>
          <t>CCAJ-CB13/45/23</t>
        </is>
      </c>
      <c r="B220" s="6" t="n">
        <v>44984.7939</v>
      </c>
      <c r="C220" s="5" t="inlineStr">
        <is>
          <t>2274 CELMI RIVERA CORDOVA</t>
        </is>
      </c>
      <c r="D220" s="7" t="n"/>
      <c r="E220" s="8" t="n"/>
      <c r="H220" s="9" t="n">
        <v>354.43</v>
      </c>
      <c r="I220" s="5" t="inlineStr">
        <is>
          <t>TARJETA DE DÉBITO/CRÉDITO</t>
        </is>
      </c>
      <c r="J220" s="8" t="inlineStr">
        <is>
          <t>2274 CELMI RIVERA CORDOVA</t>
        </is>
      </c>
    </row>
    <row r="221">
      <c r="A221" s="11" t="inlineStr">
        <is>
          <t>SAP</t>
        </is>
      </c>
      <c r="B221" s="3" t="n"/>
      <c r="C221" s="3" t="n"/>
      <c r="D221" s="7" t="n"/>
      <c r="E221" s="8" t="n"/>
      <c r="H221" s="9" t="n"/>
      <c r="I221" s="10" t="n"/>
      <c r="J221" s="8" t="n"/>
    </row>
    <row r="222">
      <c r="A222" s="13" t="inlineStr">
        <is>
          <t>FECHA</t>
        </is>
      </c>
      <c r="B222" s="13" t="inlineStr">
        <is>
          <t>CIERRE DE CAJA</t>
        </is>
      </c>
      <c r="C222" s="13" t="inlineStr">
        <is>
          <t>IMPORTE</t>
        </is>
      </c>
      <c r="D222" s="7" t="inlineStr">
        <is>
          <t>112846585</t>
        </is>
      </c>
      <c r="E222" s="8" t="n"/>
      <c r="H222" s="9" t="n"/>
      <c r="I222" s="10" t="n"/>
      <c r="J222" s="8" t="n"/>
    </row>
  </sheetData>
  <mergeCells count="184">
    <mergeCell ref="I217:I218"/>
    <mergeCell ref="J217:J218"/>
    <mergeCell ref="A217:A218"/>
    <mergeCell ref="B217:B218"/>
    <mergeCell ref="C217:C218"/>
    <mergeCell ref="D217:D218"/>
    <mergeCell ref="E217:E218"/>
    <mergeCell ref="F217:H217"/>
    <mergeCell ref="I197:I198"/>
    <mergeCell ref="J197:J198"/>
    <mergeCell ref="A207:A208"/>
    <mergeCell ref="B207:B208"/>
    <mergeCell ref="C207:C208"/>
    <mergeCell ref="D207:D208"/>
    <mergeCell ref="E207:E208"/>
    <mergeCell ref="F207:H207"/>
    <mergeCell ref="I207:I208"/>
    <mergeCell ref="J207:J208"/>
    <mergeCell ref="A197:A198"/>
    <mergeCell ref="B197:B198"/>
    <mergeCell ref="C197:C198"/>
    <mergeCell ref="D197:D198"/>
    <mergeCell ref="E197:E198"/>
    <mergeCell ref="F197:H197"/>
    <mergeCell ref="I130:I131"/>
    <mergeCell ref="J130:J131"/>
    <mergeCell ref="A130:A131"/>
    <mergeCell ref="B130:B131"/>
    <mergeCell ref="C130:C131"/>
    <mergeCell ref="D130:D131"/>
    <mergeCell ref="E130:E131"/>
    <mergeCell ref="F130:H130"/>
    <mergeCell ref="I149:I150"/>
    <mergeCell ref="J149:J150"/>
    <mergeCell ref="A149:A150"/>
    <mergeCell ref="B149:B150"/>
    <mergeCell ref="C149:C150"/>
    <mergeCell ref="D149:D150"/>
    <mergeCell ref="E149:E150"/>
    <mergeCell ref="F149:H149"/>
    <mergeCell ref="A139:A140"/>
    <mergeCell ref="B139:B140"/>
    <mergeCell ref="C139:C140"/>
    <mergeCell ref="D139:D140"/>
    <mergeCell ref="E139:E140"/>
    <mergeCell ref="F139:H139"/>
    <mergeCell ref="I139:I140"/>
    <mergeCell ref="J139:J140"/>
    <mergeCell ref="I100:I101"/>
    <mergeCell ref="J100:J101"/>
    <mergeCell ref="A100:A101"/>
    <mergeCell ref="B100:B101"/>
    <mergeCell ref="C100:C101"/>
    <mergeCell ref="D100:D101"/>
    <mergeCell ref="E100:E101"/>
    <mergeCell ref="F100:H100"/>
    <mergeCell ref="I120:I121"/>
    <mergeCell ref="J120:J121"/>
    <mergeCell ref="A120:A121"/>
    <mergeCell ref="B120:B121"/>
    <mergeCell ref="C120:C121"/>
    <mergeCell ref="D120:D121"/>
    <mergeCell ref="E120:E121"/>
    <mergeCell ref="F120:H120"/>
    <mergeCell ref="I111:I112"/>
    <mergeCell ref="J111:J112"/>
    <mergeCell ref="A111:A112"/>
    <mergeCell ref="B111:B112"/>
    <mergeCell ref="C111:C112"/>
    <mergeCell ref="D111:D112"/>
    <mergeCell ref="E111:E112"/>
    <mergeCell ref="F111:H111"/>
    <mergeCell ref="I90:I91"/>
    <mergeCell ref="J90:J91"/>
    <mergeCell ref="A90:A91"/>
    <mergeCell ref="B90:B91"/>
    <mergeCell ref="C90:C91"/>
    <mergeCell ref="D90:D91"/>
    <mergeCell ref="E90:E91"/>
    <mergeCell ref="F90:H90"/>
    <mergeCell ref="A81:A82"/>
    <mergeCell ref="B81:B82"/>
    <mergeCell ref="C81:C82"/>
    <mergeCell ref="D81:D82"/>
    <mergeCell ref="E81:E82"/>
    <mergeCell ref="F81:H81"/>
    <mergeCell ref="I81:I82"/>
    <mergeCell ref="J81:J82"/>
    <mergeCell ref="I12:I13"/>
    <mergeCell ref="J12:J13"/>
    <mergeCell ref="A12:A13"/>
    <mergeCell ref="B12:B13"/>
    <mergeCell ref="E12:E13"/>
    <mergeCell ref="F12:H12"/>
    <mergeCell ref="C12:C13"/>
    <mergeCell ref="D12:D13"/>
    <mergeCell ref="I3:I4"/>
    <mergeCell ref="J3:J4"/>
    <mergeCell ref="A3:A4"/>
    <mergeCell ref="B3:B4"/>
    <mergeCell ref="C3:C4"/>
    <mergeCell ref="D3:D4"/>
    <mergeCell ref="E3:E4"/>
    <mergeCell ref="F3:H3"/>
    <mergeCell ref="I51:I52"/>
    <mergeCell ref="J51:J52"/>
    <mergeCell ref="A51:A52"/>
    <mergeCell ref="B51:B52"/>
    <mergeCell ref="C51:C52"/>
    <mergeCell ref="D51:D52"/>
    <mergeCell ref="E51:E52"/>
    <mergeCell ref="F51:H51"/>
    <mergeCell ref="A22:A23"/>
    <mergeCell ref="B22:B23"/>
    <mergeCell ref="C22:C23"/>
    <mergeCell ref="D22:D23"/>
    <mergeCell ref="E22:E23"/>
    <mergeCell ref="F22:H22"/>
    <mergeCell ref="I22:I23"/>
    <mergeCell ref="J22:J23"/>
    <mergeCell ref="I41:I42"/>
    <mergeCell ref="J41:J42"/>
    <mergeCell ref="A41:A42"/>
    <mergeCell ref="B41:B42"/>
    <mergeCell ref="C41:C42"/>
    <mergeCell ref="D41:D42"/>
    <mergeCell ref="E41:E42"/>
    <mergeCell ref="F41:H41"/>
    <mergeCell ref="A31:A32"/>
    <mergeCell ref="B31:B32"/>
    <mergeCell ref="C31:C32"/>
    <mergeCell ref="D31:D32"/>
    <mergeCell ref="E31:E32"/>
    <mergeCell ref="F31:H31"/>
    <mergeCell ref="I31:I32"/>
    <mergeCell ref="J31:J32"/>
    <mergeCell ref="I70:I71"/>
    <mergeCell ref="J70:J71"/>
    <mergeCell ref="A70:A71"/>
    <mergeCell ref="B70:B71"/>
    <mergeCell ref="C70:C71"/>
    <mergeCell ref="D70:D71"/>
    <mergeCell ref="E70:E71"/>
    <mergeCell ref="F70:H70"/>
    <mergeCell ref="I61:I62"/>
    <mergeCell ref="J61:J62"/>
    <mergeCell ref="A61:A62"/>
    <mergeCell ref="B61:B62"/>
    <mergeCell ref="C61:C62"/>
    <mergeCell ref="D61:D62"/>
    <mergeCell ref="E61:E62"/>
    <mergeCell ref="F61:H61"/>
    <mergeCell ref="A159:A160"/>
    <mergeCell ref="B159:B160"/>
    <mergeCell ref="C159:C160"/>
    <mergeCell ref="D159:D160"/>
    <mergeCell ref="E159:E160"/>
    <mergeCell ref="F159:H159"/>
    <mergeCell ref="I159:I160"/>
    <mergeCell ref="J159:J160"/>
    <mergeCell ref="A167:A168"/>
    <mergeCell ref="B167:B168"/>
    <mergeCell ref="C167:C168"/>
    <mergeCell ref="D167:D168"/>
    <mergeCell ref="E167:E168"/>
    <mergeCell ref="F167:H167"/>
    <mergeCell ref="I167:I168"/>
    <mergeCell ref="J167:J168"/>
    <mergeCell ref="I186:I187"/>
    <mergeCell ref="J186:J187"/>
    <mergeCell ref="A186:A187"/>
    <mergeCell ref="B186:B187"/>
    <mergeCell ref="C186:C187"/>
    <mergeCell ref="D186:D187"/>
    <mergeCell ref="E186:E187"/>
    <mergeCell ref="F186:H186"/>
    <mergeCell ref="I176:I177"/>
    <mergeCell ref="J176:J177"/>
    <mergeCell ref="A176:A177"/>
    <mergeCell ref="B176:B177"/>
    <mergeCell ref="C176:C177"/>
    <mergeCell ref="D176:D177"/>
    <mergeCell ref="E176:E177"/>
    <mergeCell ref="F176:H176"/>
  </mergeCells>
  <pageMargins left="0.7" right="0.7" top="0.75" bottom="0.75" header="0.3" footer="0.3"/>
  <pageSetup orientation="portrait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359"/>
  <sheetViews>
    <sheetView topLeftCell="A349" workbookViewId="0">
      <selection activeCell="E327" sqref="E327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4"/>
    <col width="13.140625" customWidth="1" min="5" max="5"/>
    <col width="10.140625" bestFit="1" customWidth="1" min="6" max="6"/>
    <col width="8.5703125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01/02/2023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74" t="inlineStr">
        <is>
          <t>Cierre Caja</t>
        </is>
      </c>
      <c r="B3" s="74" t="inlineStr">
        <is>
          <t>Fecha</t>
        </is>
      </c>
      <c r="C3" s="74" t="inlineStr">
        <is>
          <t>Cajero</t>
        </is>
      </c>
      <c r="D3" s="74" t="inlineStr">
        <is>
          <t>Nro Voucher</t>
        </is>
      </c>
      <c r="E3" s="74" t="inlineStr">
        <is>
          <t>Nro Cuenta</t>
        </is>
      </c>
      <c r="F3" s="74" t="inlineStr">
        <is>
          <t>Tipo Ingreso</t>
        </is>
      </c>
      <c r="G3" s="75" t="n"/>
      <c r="H3" s="76" t="n"/>
      <c r="I3" s="74" t="inlineStr">
        <is>
          <t>TIPO DE INGRESO</t>
        </is>
      </c>
      <c r="J3" s="74" t="inlineStr">
        <is>
          <t>Cobrador</t>
        </is>
      </c>
    </row>
    <row r="4">
      <c r="A4" s="77" t="n"/>
      <c r="B4" s="77" t="n"/>
      <c r="C4" s="77" t="n"/>
      <c r="D4" s="77" t="n"/>
      <c r="E4" s="77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77" t="n"/>
      <c r="J4" s="77" t="n"/>
    </row>
    <row r="5">
      <c r="A5" s="5" t="inlineStr">
        <is>
          <t>CCAJ-SR27/21/2023</t>
        </is>
      </c>
      <c r="B5" s="6" t="n">
        <v>44958.80848393519</v>
      </c>
      <c r="C5" s="5" t="inlineStr">
        <is>
          <t>3106 FABIOLA NAVA - CAJA</t>
        </is>
      </c>
      <c r="D5" s="15" t="n">
        <v>54310668768</v>
      </c>
      <c r="E5" s="8" t="inlineStr">
        <is>
          <t>BISA-100070065</t>
        </is>
      </c>
      <c r="H5" s="9" t="n">
        <v>1601.85</v>
      </c>
      <c r="I5" s="5" t="inlineStr">
        <is>
          <t>DEPÓSITO BANCARIO</t>
        </is>
      </c>
      <c r="J5" s="5" t="inlineStr">
        <is>
          <t>3144 WILSON ORLANDO CASILLAS ROBLES</t>
        </is>
      </c>
    </row>
    <row r="6">
      <c r="A6" s="5" t="inlineStr">
        <is>
          <t>CCAJ-SR27/21/2023</t>
        </is>
      </c>
      <c r="B6" s="6" t="n">
        <v>44958.80848393519</v>
      </c>
      <c r="C6" s="5" t="inlineStr">
        <is>
          <t>3106 FABIOLA NAVA - CAJA</t>
        </is>
      </c>
      <c r="D6" s="15" t="n">
        <v>54610673178</v>
      </c>
      <c r="E6" s="8" t="inlineStr">
        <is>
          <t>BISA-100070065</t>
        </is>
      </c>
      <c r="H6" s="9" t="n">
        <v>36812.46</v>
      </c>
      <c r="I6" s="5" t="inlineStr">
        <is>
          <t>DEPÓSITO BANCARIO</t>
        </is>
      </c>
      <c r="J6" s="5" t="inlineStr">
        <is>
          <t>3144 WILSON ORLANDO CASILLAS ROBLES</t>
        </is>
      </c>
    </row>
    <row r="7">
      <c r="A7" s="5" t="inlineStr">
        <is>
          <t>CCAJ-SR27/21/2023</t>
        </is>
      </c>
      <c r="B7" s="6" t="n">
        <v>44958.80848393519</v>
      </c>
      <c r="C7" s="5" t="inlineStr">
        <is>
          <t>3106 FABIOLA NAVA - CAJA</t>
        </is>
      </c>
      <c r="D7" s="15" t="n">
        <v>45143510860</v>
      </c>
      <c r="E7" s="8" t="inlineStr">
        <is>
          <t>BISA-100070065</t>
        </is>
      </c>
      <c r="H7" s="9" t="n">
        <v>1800</v>
      </c>
      <c r="I7" s="5" t="inlineStr">
        <is>
          <t>DEPÓSITO BANCARIO</t>
        </is>
      </c>
      <c r="J7" s="5" t="inlineStr">
        <is>
          <t>3144 WILSON ORLANDO CASILLAS ROBLES</t>
        </is>
      </c>
    </row>
    <row r="8">
      <c r="A8" s="5" t="inlineStr">
        <is>
          <t>CCAJ-SR27/21/2023</t>
        </is>
      </c>
      <c r="B8" s="6" t="n">
        <v>44958.80848393519</v>
      </c>
      <c r="C8" s="5" t="inlineStr">
        <is>
          <t>3106 FABIOLA NAVA - CAJA</t>
        </is>
      </c>
      <c r="D8" s="7" t="n"/>
      <c r="E8" s="8" t="n"/>
      <c r="F8" s="9" t="n">
        <v>49851</v>
      </c>
      <c r="I8" s="10" t="inlineStr">
        <is>
          <t>EFECTIVO</t>
        </is>
      </c>
      <c r="J8" s="5" t="inlineStr">
        <is>
          <t>3118 PAOLA LESLY CARMONA GARCIA</t>
        </is>
      </c>
    </row>
    <row r="9">
      <c r="A9" s="5" t="inlineStr">
        <is>
          <t>CCAJ-SR27/21/2023</t>
        </is>
      </c>
      <c r="B9" s="6" t="n">
        <v>44958.80848393519</v>
      </c>
      <c r="C9" s="5" t="inlineStr">
        <is>
          <t>3106 FABIOLA NAVA - CAJA</t>
        </is>
      </c>
      <c r="D9" s="7" t="n"/>
      <c r="E9" s="8" t="n"/>
      <c r="F9" s="9" t="n">
        <v>10536.2</v>
      </c>
      <c r="I9" s="10" t="inlineStr">
        <is>
          <t>EFECTIVO</t>
        </is>
      </c>
      <c r="J9" s="5" t="inlineStr">
        <is>
          <t>3144 WILSON ORLANDO CASILLAS ROBLES</t>
        </is>
      </c>
    </row>
    <row r="10">
      <c r="A10" s="11" t="inlineStr">
        <is>
          <t>SAP</t>
        </is>
      </c>
      <c r="B10" s="3" t="n"/>
      <c r="C10" s="3" t="n"/>
      <c r="D10" s="7" t="n"/>
      <c r="E10" s="8" t="n"/>
      <c r="F10" s="12">
        <f>SUM(F5:G9)</f>
        <v/>
      </c>
      <c r="H10" s="9" t="n"/>
      <c r="I10" s="10" t="n"/>
      <c r="J10" s="8" t="n"/>
    </row>
    <row r="11" ht="15.75" customHeight="1">
      <c r="A11" s="13" t="inlineStr">
        <is>
          <t>FECHA</t>
        </is>
      </c>
      <c r="B11" s="13" t="inlineStr">
        <is>
          <t>CIERRE DE CAJA</t>
        </is>
      </c>
      <c r="C11" s="13" t="inlineStr">
        <is>
          <t>IMPORTE</t>
        </is>
      </c>
      <c r="D11" s="14" t="n">
        <v>112722301</v>
      </c>
      <c r="E11" s="8" t="n"/>
      <c r="H11" s="9" t="n"/>
      <c r="I11" s="10" t="n"/>
      <c r="J11" s="8" t="n"/>
    </row>
    <row r="13">
      <c r="A13" s="59" t="inlineStr">
        <is>
          <t xml:space="preserve">SE QUEDÓ CON LA REFERENCIA QUE REALIZO EL BOOT NO SE CAMBIO A TRASLADO ETV EN EL TRASLADO ETV </t>
        </is>
      </c>
      <c r="B13" s="60" t="n"/>
      <c r="C13" s="60" t="n"/>
      <c r="D13" s="61" t="n"/>
    </row>
    <row r="15">
      <c r="A15" s="1" t="inlineStr">
        <is>
          <t>Cierre Caja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3" t="inlineStr">
        <is>
          <t>Del 02/02/2023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74" t="inlineStr">
        <is>
          <t>Cierre Caja</t>
        </is>
      </c>
      <c r="B17" s="74" t="inlineStr">
        <is>
          <t>Fecha</t>
        </is>
      </c>
      <c r="C17" s="74" t="inlineStr">
        <is>
          <t>Cajero</t>
        </is>
      </c>
      <c r="D17" s="74" t="inlineStr">
        <is>
          <t>Nro Voucher</t>
        </is>
      </c>
      <c r="E17" s="74" t="inlineStr">
        <is>
          <t>Nro Cuenta</t>
        </is>
      </c>
      <c r="F17" s="74" t="inlineStr">
        <is>
          <t>Tipo Ingreso</t>
        </is>
      </c>
      <c r="G17" s="75" t="n"/>
      <c r="H17" s="76" t="n"/>
      <c r="I17" s="74" t="inlineStr">
        <is>
          <t>TIPO DE INGRESO</t>
        </is>
      </c>
      <c r="J17" s="74" t="inlineStr">
        <is>
          <t>Cobrador</t>
        </is>
      </c>
    </row>
    <row r="18">
      <c r="A18" s="77" t="n"/>
      <c r="B18" s="77" t="n"/>
      <c r="C18" s="77" t="n"/>
      <c r="D18" s="77" t="n"/>
      <c r="E18" s="77" t="n"/>
      <c r="F18" s="4" t="inlineStr">
        <is>
          <t>EFECTIVO</t>
        </is>
      </c>
      <c r="G18" s="4" t="inlineStr">
        <is>
          <t>CHEQUE</t>
        </is>
      </c>
      <c r="H18" s="4" t="inlineStr">
        <is>
          <t>TRANSFERENCIA</t>
        </is>
      </c>
      <c r="I18" s="77" t="n"/>
      <c r="J18" s="77" t="n"/>
    </row>
    <row r="19">
      <c r="A19" s="5" t="inlineStr">
        <is>
          <t>CCAJ-SR27/22/2023</t>
        </is>
      </c>
      <c r="B19" s="6" t="n">
        <v>44959.6942286574</v>
      </c>
      <c r="C19" s="5" t="inlineStr">
        <is>
          <t>3106 FABIOLA NAVA - CAJA</t>
        </is>
      </c>
      <c r="D19" s="15" t="n">
        <v>45153136219</v>
      </c>
      <c r="E19" s="8" t="inlineStr">
        <is>
          <t>BISA-100070065</t>
        </is>
      </c>
      <c r="H19" s="9" t="n">
        <v>247.11</v>
      </c>
      <c r="I19" s="5" t="inlineStr">
        <is>
          <t>DEPÓSITO BANCARIO</t>
        </is>
      </c>
      <c r="J19" s="8" t="inlineStr">
        <is>
          <t>4099 MANUEL SANCHEZ</t>
        </is>
      </c>
    </row>
    <row r="20">
      <c r="A20" s="5" t="inlineStr">
        <is>
          <t>CCAJ-SR27/22/2023</t>
        </is>
      </c>
      <c r="B20" s="6" t="n">
        <v>44959.6942286574</v>
      </c>
      <c r="C20" s="5" t="inlineStr">
        <is>
          <t>3106 FABIOLA NAVA - CAJA</t>
        </is>
      </c>
      <c r="D20" s="15" t="n">
        <v>45173205670</v>
      </c>
      <c r="E20" s="8" t="inlineStr">
        <is>
          <t>BISA-100070065</t>
        </is>
      </c>
      <c r="H20" s="9" t="n">
        <v>104.2</v>
      </c>
      <c r="I20" s="5" t="inlineStr">
        <is>
          <t>DEPÓSITO BANCARIO</t>
        </is>
      </c>
      <c r="J20" s="8" t="inlineStr">
        <is>
          <t>4099 MANUEL SANCHEZ</t>
        </is>
      </c>
    </row>
    <row r="21">
      <c r="A21" s="5" t="inlineStr">
        <is>
          <t>CCAJ-SR27/22/202</t>
        </is>
      </c>
      <c r="B21" s="6" t="n">
        <v>44959.6942286574</v>
      </c>
      <c r="C21" s="5" t="inlineStr">
        <is>
          <t>3106 FABIOLA NAVA - CAJA</t>
        </is>
      </c>
      <c r="D21" s="7" t="n"/>
      <c r="E21" s="8" t="n"/>
      <c r="F21" s="9" t="n">
        <v>597</v>
      </c>
      <c r="I21" s="10" t="inlineStr">
        <is>
          <t>EFECTIVO</t>
        </is>
      </c>
      <c r="J21" s="5" t="inlineStr">
        <is>
          <t>3118 PAOLA LESLY CARMONA GARCIA</t>
        </is>
      </c>
    </row>
    <row r="22">
      <c r="A22" s="5" t="inlineStr">
        <is>
          <t>CCAJ-SR27/22/2023</t>
        </is>
      </c>
      <c r="B22" s="6" t="n">
        <v>44959.6942286574</v>
      </c>
      <c r="C22" s="5" t="inlineStr">
        <is>
          <t>3106 FABIOLA NAVA - CAJA</t>
        </is>
      </c>
      <c r="D22" s="7" t="n"/>
      <c r="E22" s="8" t="n"/>
      <c r="F22" s="9" t="n">
        <v>4457.5</v>
      </c>
      <c r="I22" s="10" t="inlineStr">
        <is>
          <t>EFECTIVO</t>
        </is>
      </c>
      <c r="J22" s="5" t="inlineStr">
        <is>
          <t>3144 WILSON ORLANDO CASILLAS ROBLES</t>
        </is>
      </c>
    </row>
    <row r="23">
      <c r="A23" s="5" t="inlineStr">
        <is>
          <t>CCAJ-SR27/22/2023</t>
        </is>
      </c>
      <c r="B23" s="6" t="n">
        <v>44959.6942286574</v>
      </c>
      <c r="C23" s="5" t="inlineStr">
        <is>
          <t>3106 FABIOLA NAVA - CAJA</t>
        </is>
      </c>
      <c r="D23" s="7" t="n"/>
      <c r="E23" s="8" t="n"/>
      <c r="F23" s="9" t="n">
        <v>15485</v>
      </c>
      <c r="I23" s="10" t="inlineStr">
        <is>
          <t>EFECTIVO</t>
        </is>
      </c>
      <c r="J23" s="8" t="inlineStr">
        <is>
          <t>4099 MANUEL SANCHEZ</t>
        </is>
      </c>
    </row>
    <row r="24">
      <c r="A24" s="5" t="inlineStr">
        <is>
          <t>CCAJ-SR27/22/2023</t>
        </is>
      </c>
      <c r="B24" s="6" t="n">
        <v>44959.6942286574</v>
      </c>
      <c r="C24" s="5" t="inlineStr">
        <is>
          <t>3106 FABIOLA NAVA - CAJA</t>
        </is>
      </c>
      <c r="D24" s="7" t="n"/>
      <c r="E24" s="8" t="n"/>
      <c r="F24" s="9" t="n">
        <v>2347.8</v>
      </c>
      <c r="I24" s="10" t="inlineStr">
        <is>
          <t>EFECTIVO</t>
        </is>
      </c>
      <c r="J24" s="5" t="inlineStr">
        <is>
          <t>4219 HUMBERTO HURTADO - T01</t>
        </is>
      </c>
    </row>
    <row r="25">
      <c r="A25" s="11" t="inlineStr">
        <is>
          <t>SAP</t>
        </is>
      </c>
      <c r="B25" s="3" t="n"/>
      <c r="C25" s="3" t="n"/>
      <c r="D25" s="7" t="n"/>
      <c r="E25" s="8" t="n"/>
      <c r="F25" s="12">
        <f>SUM(F19:G24)</f>
        <v/>
      </c>
      <c r="H25" s="9" t="n"/>
      <c r="I25" s="10" t="n"/>
      <c r="J25" s="5" t="n"/>
    </row>
    <row r="26" ht="15.75" customHeight="1">
      <c r="A26" s="13" t="inlineStr">
        <is>
          <t>FECHA</t>
        </is>
      </c>
      <c r="B26" s="13" t="inlineStr">
        <is>
          <t>CIERRE DE CAJA</t>
        </is>
      </c>
      <c r="C26" s="13" t="inlineStr">
        <is>
          <t>IMPORTE</t>
        </is>
      </c>
      <c r="D26" s="14" t="n">
        <v>112729134</v>
      </c>
      <c r="E26" s="8" t="n"/>
      <c r="H26" s="9" t="n"/>
      <c r="I26" s="10" t="n"/>
      <c r="J26" s="5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03/02/2023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74" t="inlineStr">
        <is>
          <t>Cierre Caja</t>
        </is>
      </c>
      <c r="B31" s="74" t="inlineStr">
        <is>
          <t>Fecha</t>
        </is>
      </c>
      <c r="C31" s="74" t="inlineStr">
        <is>
          <t>Cajero</t>
        </is>
      </c>
      <c r="D31" s="74" t="inlineStr">
        <is>
          <t>Nro Voucher</t>
        </is>
      </c>
      <c r="E31" s="74" t="inlineStr">
        <is>
          <t>Nro Cuenta</t>
        </is>
      </c>
      <c r="F31" s="74" t="inlineStr">
        <is>
          <t>Tipo Ingreso</t>
        </is>
      </c>
      <c r="G31" s="75" t="n"/>
      <c r="H31" s="76" t="n"/>
      <c r="I31" s="74" t="inlineStr">
        <is>
          <t>TIPO DE INGRESO</t>
        </is>
      </c>
      <c r="J31" s="74" t="inlineStr">
        <is>
          <t>Cobrador</t>
        </is>
      </c>
    </row>
    <row r="32">
      <c r="A32" s="77" t="n"/>
      <c r="B32" s="77" t="n"/>
      <c r="C32" s="77" t="n"/>
      <c r="D32" s="77" t="n"/>
      <c r="E32" s="77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77" t="n"/>
      <c r="J32" s="77" t="n"/>
    </row>
    <row r="33">
      <c r="A33" s="5" t="inlineStr">
        <is>
          <t>CCAJ-SR27/23/2023</t>
        </is>
      </c>
      <c r="B33" s="6" t="n">
        <v>44960.72803060185</v>
      </c>
      <c r="C33" s="5" t="inlineStr">
        <is>
          <t>3106 FABIOLA NAVA - CAJA</t>
        </is>
      </c>
      <c r="D33" s="15" t="n">
        <v>45143513600</v>
      </c>
      <c r="E33" s="8" t="inlineStr">
        <is>
          <t>BISA-100070065</t>
        </is>
      </c>
      <c r="H33" s="9" t="n">
        <v>28536.55</v>
      </c>
      <c r="I33" s="5" t="inlineStr">
        <is>
          <t>DEPÓSITO BANCARIO</t>
        </is>
      </c>
      <c r="J33" s="5" t="inlineStr">
        <is>
          <t>3144 WILSON ORLANDO CASILLAS ROBLES</t>
        </is>
      </c>
    </row>
    <row r="34">
      <c r="A34" s="5" t="inlineStr">
        <is>
          <t>CCAJ-SR27/23/2023</t>
        </is>
      </c>
      <c r="B34" s="6" t="n">
        <v>44960.72803060185</v>
      </c>
      <c r="C34" s="5" t="inlineStr">
        <is>
          <t>3106 FABIOLA NAVA - CAJA</t>
        </is>
      </c>
      <c r="D34" s="15" t="n">
        <v>45123279768</v>
      </c>
      <c r="E34" s="8" t="inlineStr">
        <is>
          <t>BISA-100070065</t>
        </is>
      </c>
      <c r="H34" s="9" t="n">
        <v>210</v>
      </c>
      <c r="I34" s="5" t="inlineStr">
        <is>
          <t>DEPÓSITO BANCARIO</t>
        </is>
      </c>
      <c r="J34" s="5" t="inlineStr">
        <is>
          <t>3118 PAOLA LESLY CARMONA GARCIA</t>
        </is>
      </c>
    </row>
    <row r="35">
      <c r="A35" s="5" t="inlineStr">
        <is>
          <t>CCAJ-SR27/23/2023</t>
        </is>
      </c>
      <c r="B35" s="6" t="n">
        <v>44960.72803060185</v>
      </c>
      <c r="C35" s="5" t="inlineStr">
        <is>
          <t>3106 FABIOLA NAVA - CAJA</t>
        </is>
      </c>
      <c r="D35" s="7" t="n"/>
      <c r="E35" s="8" t="n"/>
      <c r="F35" s="9" t="n">
        <v>27803.6</v>
      </c>
      <c r="I35" s="10" t="inlineStr">
        <is>
          <t>EFECTIVO</t>
        </is>
      </c>
      <c r="J35" s="5" t="inlineStr">
        <is>
          <t>3118 PAOLA LESLY CARMONA GARCIA</t>
        </is>
      </c>
    </row>
    <row r="36">
      <c r="A36" s="5" t="inlineStr">
        <is>
          <t>CCAJ-SR27/23/2023</t>
        </is>
      </c>
      <c r="B36" s="6" t="n">
        <v>44960.72803060185</v>
      </c>
      <c r="C36" s="5" t="inlineStr">
        <is>
          <t>3106 FABIOLA NAVA - CAJA</t>
        </is>
      </c>
      <c r="D36" s="7" t="n"/>
      <c r="E36" s="8" t="n"/>
      <c r="F36" s="9" t="n">
        <v>3588.3</v>
      </c>
      <c r="I36" s="10" t="inlineStr">
        <is>
          <t>EFECTIVO</t>
        </is>
      </c>
      <c r="J36" s="8" t="inlineStr">
        <is>
          <t>3140 JUAN MAMANI MERMA</t>
        </is>
      </c>
    </row>
    <row r="37">
      <c r="A37" s="5" t="inlineStr">
        <is>
          <t>CCAJ-SR27/23/2023</t>
        </is>
      </c>
      <c r="B37" s="6" t="n">
        <v>44960.72803060185</v>
      </c>
      <c r="C37" s="5" t="inlineStr">
        <is>
          <t>3106 FABIOLA NAVA - CAJA</t>
        </is>
      </c>
      <c r="D37" s="7" t="n"/>
      <c r="E37" s="8" t="n"/>
      <c r="F37" s="9" t="n">
        <v>13940.6</v>
      </c>
      <c r="I37" s="10" t="inlineStr">
        <is>
          <t>EFECTIVO</t>
        </is>
      </c>
      <c r="J37" s="5" t="inlineStr">
        <is>
          <t>3144 WILSON ORLANDO CASILLAS ROBLES</t>
        </is>
      </c>
    </row>
    <row r="38">
      <c r="A38" s="5" t="inlineStr">
        <is>
          <t>CCAJ-SR27/23/2023</t>
        </is>
      </c>
      <c r="B38" s="6" t="n">
        <v>44960.72803060185</v>
      </c>
      <c r="C38" s="5" t="inlineStr">
        <is>
          <t>3106 FABIOLA NAVA - CAJA</t>
        </is>
      </c>
      <c r="D38" s="7" t="n"/>
      <c r="E38" s="8" t="n"/>
      <c r="F38" s="9" t="n">
        <v>16956</v>
      </c>
      <c r="I38" s="10" t="inlineStr">
        <is>
          <t>EFECTIVO</t>
        </is>
      </c>
      <c r="J38" s="8" t="inlineStr">
        <is>
          <t>3365 FELIX VILLCA VILLCA</t>
        </is>
      </c>
    </row>
    <row r="39">
      <c r="A39" s="11" t="inlineStr">
        <is>
          <t>SAP</t>
        </is>
      </c>
      <c r="B39" s="3" t="n"/>
      <c r="C39" s="3" t="n"/>
      <c r="D39" s="7" t="n"/>
      <c r="E39" s="8" t="n"/>
      <c r="F39" s="31">
        <f>SUM(F33:G38)</f>
        <v/>
      </c>
      <c r="H39" s="9" t="n"/>
      <c r="I39" s="10" t="n"/>
      <c r="J39" s="5" t="n"/>
    </row>
    <row r="40" ht="15.75" customHeight="1">
      <c r="A40" s="13" t="inlineStr">
        <is>
          <t>FECHA</t>
        </is>
      </c>
      <c r="B40" s="13" t="inlineStr">
        <is>
          <t>CIERRE DE CAJA</t>
        </is>
      </c>
      <c r="C40" s="13" t="inlineStr">
        <is>
          <t>IMPORTE</t>
        </is>
      </c>
      <c r="D40" s="14" t="n">
        <v>112729135</v>
      </c>
      <c r="E40" s="8" t="n"/>
      <c r="H40" s="9" t="n"/>
      <c r="I40" s="10" t="n"/>
      <c r="J40" s="5" t="n"/>
    </row>
    <row r="43">
      <c r="A43" s="1" t="inlineStr">
        <is>
          <t>Cierre Caja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3" t="inlineStr">
        <is>
          <t>Del 04/02/2023</t>
        </is>
      </c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74" t="inlineStr">
        <is>
          <t>Cierre Caja</t>
        </is>
      </c>
      <c r="B45" s="74" t="inlineStr">
        <is>
          <t>Fecha</t>
        </is>
      </c>
      <c r="C45" s="74" t="inlineStr">
        <is>
          <t>Cajero</t>
        </is>
      </c>
      <c r="D45" s="74" t="inlineStr">
        <is>
          <t>Nro Voucher</t>
        </is>
      </c>
      <c r="E45" s="74" t="inlineStr">
        <is>
          <t>Nro Cuenta</t>
        </is>
      </c>
      <c r="F45" s="74" t="inlineStr">
        <is>
          <t>Tipo Ingreso</t>
        </is>
      </c>
      <c r="G45" s="75" t="n"/>
      <c r="H45" s="76" t="n"/>
      <c r="I45" s="74" t="inlineStr">
        <is>
          <t>TIPO DE INGRESO</t>
        </is>
      </c>
      <c r="J45" s="74" t="inlineStr">
        <is>
          <t>Cobrador</t>
        </is>
      </c>
    </row>
    <row r="46">
      <c r="A46" s="77" t="n"/>
      <c r="B46" s="77" t="n"/>
      <c r="C46" s="77" t="n"/>
      <c r="D46" s="77" t="n"/>
      <c r="E46" s="77" t="n"/>
      <c r="F46" s="4" t="inlineStr">
        <is>
          <t>EFECTIVO</t>
        </is>
      </c>
      <c r="G46" s="4" t="inlineStr">
        <is>
          <t>CHEQUE</t>
        </is>
      </c>
      <c r="H46" s="4" t="inlineStr">
        <is>
          <t>TRANSFERENCIA</t>
        </is>
      </c>
      <c r="I46" s="77" t="n"/>
      <c r="J46" s="77" t="n"/>
    </row>
    <row r="47">
      <c r="A47" s="11" t="inlineStr">
        <is>
          <t>SAP</t>
        </is>
      </c>
      <c r="B47" s="3" t="n"/>
      <c r="C47" s="3" t="n"/>
      <c r="D47" s="7" t="n"/>
      <c r="E47" s="8" t="n"/>
      <c r="H47" s="9" t="n"/>
      <c r="I47" s="10" t="n"/>
      <c r="J47" s="5" t="n"/>
    </row>
    <row r="48">
      <c r="A48" s="13" t="inlineStr">
        <is>
          <t>FECHA</t>
        </is>
      </c>
      <c r="B48" s="13" t="inlineStr">
        <is>
          <t>CIERRE DE CAJA</t>
        </is>
      </c>
      <c r="C48" s="13" t="inlineStr">
        <is>
          <t>IMPORTE</t>
        </is>
      </c>
      <c r="D48" s="7" t="n"/>
      <c r="E48" s="8" t="n"/>
      <c r="H48" s="9" t="n"/>
      <c r="I48" s="10" t="n"/>
      <c r="J48" s="5" t="n"/>
    </row>
    <row r="49">
      <c r="A49" s="16" t="inlineStr">
        <is>
          <t>NO HUBO CIERRES DE CAJA, SABADO</t>
        </is>
      </c>
      <c r="B49" s="26" t="n"/>
      <c r="C49" s="26" t="n"/>
    </row>
    <row r="51">
      <c r="A51" s="1" t="inlineStr">
        <is>
          <t>Cierre Caja</t>
        </is>
      </c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</row>
    <row r="52">
      <c r="A52" s="3" t="inlineStr">
        <is>
          <t>Del 06/02/2023</t>
        </is>
      </c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</row>
    <row r="53">
      <c r="A53" s="74" t="inlineStr">
        <is>
          <t>Cierre Caja</t>
        </is>
      </c>
      <c r="B53" s="74" t="inlineStr">
        <is>
          <t>Fecha</t>
        </is>
      </c>
      <c r="C53" s="74" t="inlineStr">
        <is>
          <t>Cajero</t>
        </is>
      </c>
      <c r="D53" s="74" t="inlineStr">
        <is>
          <t>Nro Voucher</t>
        </is>
      </c>
      <c r="E53" s="74" t="inlineStr">
        <is>
          <t>Nro Cuenta</t>
        </is>
      </c>
      <c r="F53" s="74" t="inlineStr">
        <is>
          <t>Tipo Ingreso</t>
        </is>
      </c>
      <c r="G53" s="75" t="n"/>
      <c r="H53" s="76" t="n"/>
      <c r="I53" s="74" t="inlineStr">
        <is>
          <t>TIPO DE INGRESO</t>
        </is>
      </c>
      <c r="J53" s="74" t="inlineStr">
        <is>
          <t>Cobrador</t>
        </is>
      </c>
    </row>
    <row r="54">
      <c r="A54" s="77" t="n"/>
      <c r="B54" s="77" t="n"/>
      <c r="C54" s="77" t="n"/>
      <c r="D54" s="77" t="n"/>
      <c r="E54" s="77" t="n"/>
      <c r="F54" s="4" t="inlineStr">
        <is>
          <t>EFECTIVO</t>
        </is>
      </c>
      <c r="G54" s="4" t="inlineStr">
        <is>
          <t>CHEQUE</t>
        </is>
      </c>
      <c r="H54" s="4" t="inlineStr">
        <is>
          <t>TRANSFERENCIA</t>
        </is>
      </c>
      <c r="I54" s="77" t="n"/>
      <c r="J54" s="77" t="n"/>
    </row>
    <row r="55">
      <c r="A55" s="5" t="inlineStr">
        <is>
          <t>CCAJ-SR27/24/2023</t>
        </is>
      </c>
      <c r="B55" s="6" t="n">
        <v>44963.75660429398</v>
      </c>
      <c r="C55" s="5" t="inlineStr">
        <is>
          <t>3106 FABIOLA NAVA - CAJA</t>
        </is>
      </c>
      <c r="D55" s="7" t="n"/>
      <c r="E55" s="8" t="n"/>
      <c r="G55" s="9" t="n">
        <v>56564.55</v>
      </c>
      <c r="I55" s="10" t="inlineStr">
        <is>
          <t>CHEQUE</t>
        </is>
      </c>
      <c r="J55" s="5" t="inlineStr">
        <is>
          <t>3144 WILSON ORLANDO CASILLAS ROBLES</t>
        </is>
      </c>
    </row>
    <row r="56">
      <c r="A56" s="5" t="inlineStr">
        <is>
          <t>CCAJ-SR27/24/2023</t>
        </is>
      </c>
      <c r="B56" s="6" t="n">
        <v>44963.75660429398</v>
      </c>
      <c r="C56" s="5" t="inlineStr">
        <is>
          <t>3106 FABIOLA NAVA - CAJA</t>
        </is>
      </c>
      <c r="D56" s="15" t="n">
        <v>45153141206</v>
      </c>
      <c r="E56" s="8" t="inlineStr">
        <is>
          <t>BISA-100070065</t>
        </is>
      </c>
      <c r="H56" s="9" t="n">
        <v>636.1</v>
      </c>
      <c r="I56" s="5" t="inlineStr">
        <is>
          <t>DEPÓSITO BANCARIO</t>
        </is>
      </c>
      <c r="J56" s="5" t="inlineStr">
        <is>
          <t>4219 HUMBERTO HURTADO - T01</t>
        </is>
      </c>
    </row>
    <row r="57">
      <c r="A57" s="5" t="inlineStr">
        <is>
          <t>CCAJ-SR27/24/2023</t>
        </is>
      </c>
      <c r="B57" s="6" t="n">
        <v>44963.75660429398</v>
      </c>
      <c r="C57" s="5" t="inlineStr">
        <is>
          <t>3106 FABIOLA NAVA - CAJA</t>
        </is>
      </c>
      <c r="D57" s="15" t="n">
        <v>45173210588</v>
      </c>
      <c r="E57" s="8" t="inlineStr">
        <is>
          <t>BISA-100070065</t>
        </is>
      </c>
      <c r="H57" s="9" t="n">
        <v>1588.5</v>
      </c>
      <c r="I57" s="5" t="inlineStr">
        <is>
          <t>DEPÓSITO BANCARIO</t>
        </is>
      </c>
      <c r="J57" s="8" t="inlineStr">
        <is>
          <t>4099 MANUEL SANCHEZ</t>
        </is>
      </c>
    </row>
    <row r="58">
      <c r="A58" s="5" t="inlineStr">
        <is>
          <t>CCAJ-SR27/24/2023</t>
        </is>
      </c>
      <c r="B58" s="6" t="n">
        <v>44963.75660429398</v>
      </c>
      <c r="C58" s="5" t="inlineStr">
        <is>
          <t>3106 FABIOLA NAVA - CAJA</t>
        </is>
      </c>
      <c r="D58" s="15" t="n">
        <v>45143517376</v>
      </c>
      <c r="E58" s="8" t="inlineStr">
        <is>
          <t>BISA-100070065</t>
        </is>
      </c>
      <c r="H58" s="9" t="n">
        <v>565.3099999999999</v>
      </c>
      <c r="I58" s="5" t="inlineStr">
        <is>
          <t>DEPÓSITO BANCARIO</t>
        </is>
      </c>
      <c r="J58" s="5" t="inlineStr">
        <is>
          <t>3144 WILSON ORLANDO CASILLAS ROBLES</t>
        </is>
      </c>
    </row>
    <row r="59">
      <c r="A59" s="5" t="inlineStr">
        <is>
          <t>CCAJ-SR27/24/2023</t>
        </is>
      </c>
      <c r="B59" s="6" t="n">
        <v>44963.75660429398</v>
      </c>
      <c r="C59" s="5" t="inlineStr">
        <is>
          <t>3106 FABIOLA NAVA - CAJA</t>
        </is>
      </c>
      <c r="D59" s="15" t="n">
        <v>54310670159</v>
      </c>
      <c r="E59" s="8" t="inlineStr">
        <is>
          <t>BISA-100070065</t>
        </is>
      </c>
      <c r="H59" s="9" t="n">
        <v>990.5599999999999</v>
      </c>
      <c r="I59" s="5" t="inlineStr">
        <is>
          <t>DEPÓSITO BANCARIO</t>
        </is>
      </c>
      <c r="J59" s="5" t="inlineStr">
        <is>
          <t>4219 HUMBERTO HURTADO - T01</t>
        </is>
      </c>
    </row>
    <row r="60">
      <c r="A60" s="5" t="inlineStr">
        <is>
          <t>CCAJ-SR27/24/2023</t>
        </is>
      </c>
      <c r="B60" s="6" t="n">
        <v>44963.75660429398</v>
      </c>
      <c r="C60" s="5" t="inlineStr">
        <is>
          <t>3106 FABIOLA NAVA - CAJA</t>
        </is>
      </c>
      <c r="D60" s="7" t="n"/>
      <c r="E60" s="8" t="n"/>
      <c r="F60" s="9" t="n">
        <v>29360.9</v>
      </c>
      <c r="I60" s="10" t="inlineStr">
        <is>
          <t>EFECTIVO</t>
        </is>
      </c>
      <c r="J60" s="5" t="inlineStr">
        <is>
          <t>3118 PAOLA LESLY CARMONA GARCIA</t>
        </is>
      </c>
    </row>
    <row r="61">
      <c r="A61" s="5" t="inlineStr">
        <is>
          <t>CCAJ-SR27/24/2023</t>
        </is>
      </c>
      <c r="B61" s="6" t="n">
        <v>44963.75660429398</v>
      </c>
      <c r="C61" s="5" t="inlineStr">
        <is>
          <t>3106 FABIOLA NAVA - CAJA</t>
        </is>
      </c>
      <c r="D61" s="7" t="n"/>
      <c r="E61" s="8" t="n"/>
      <c r="F61" s="9" t="n">
        <v>2686.3</v>
      </c>
      <c r="I61" s="10" t="inlineStr">
        <is>
          <t>EFECTIVO</t>
        </is>
      </c>
      <c r="J61" s="8" t="inlineStr">
        <is>
          <t>3140 JUAN MAMANI MERMA</t>
        </is>
      </c>
    </row>
    <row r="62">
      <c r="A62" s="5" t="inlineStr">
        <is>
          <t>CCAJ-SR27/24/2023</t>
        </is>
      </c>
      <c r="B62" s="6" t="n">
        <v>44963.75660429398</v>
      </c>
      <c r="C62" s="5" t="inlineStr">
        <is>
          <t>3106 FABIOLA NAVA - CAJA</t>
        </is>
      </c>
      <c r="D62" s="7" t="n"/>
      <c r="E62" s="8" t="n"/>
      <c r="F62" s="9" t="n">
        <v>24892.6</v>
      </c>
      <c r="I62" s="10" t="inlineStr">
        <is>
          <t>EFECTIVO</t>
        </is>
      </c>
      <c r="J62" s="5" t="inlineStr">
        <is>
          <t>3144 WILSON ORLANDO CASILLAS ROBLES</t>
        </is>
      </c>
    </row>
    <row r="63">
      <c r="A63" s="5" t="inlineStr">
        <is>
          <t>CCAJ-SR27/24/2023</t>
        </is>
      </c>
      <c r="B63" s="6" t="n">
        <v>44963.75660429398</v>
      </c>
      <c r="C63" s="5" t="inlineStr">
        <is>
          <t>3106 FABIOLA NAVA - CAJA</t>
        </is>
      </c>
      <c r="D63" s="7" t="n"/>
      <c r="E63" s="8" t="n"/>
      <c r="F63" s="9" t="n">
        <v>7150.2</v>
      </c>
      <c r="I63" s="10" t="inlineStr">
        <is>
          <t>EFECTIVO</t>
        </is>
      </c>
      <c r="J63" s="8" t="inlineStr">
        <is>
          <t>3365 FELIX VILLCA VILLCA</t>
        </is>
      </c>
    </row>
    <row r="64">
      <c r="A64" s="5" t="inlineStr">
        <is>
          <t>CCAJ-SR27/24/2023</t>
        </is>
      </c>
      <c r="B64" s="6" t="n">
        <v>44963.75660429398</v>
      </c>
      <c r="C64" s="5" t="inlineStr">
        <is>
          <t>3106 FABIOLA NAVA - CAJA</t>
        </is>
      </c>
      <c r="D64" s="7" t="n"/>
      <c r="E64" s="8" t="n"/>
      <c r="F64" s="9" t="n">
        <v>6850</v>
      </c>
      <c r="I64" s="10" t="inlineStr">
        <is>
          <t>EFECTIVO</t>
        </is>
      </c>
      <c r="J64" s="8" t="inlineStr">
        <is>
          <t>4099 MANUEL SANCHEZ</t>
        </is>
      </c>
    </row>
    <row r="65">
      <c r="A65" s="5" t="inlineStr">
        <is>
          <t>CCAJ-SR27/24/2023</t>
        </is>
      </c>
      <c r="B65" s="6" t="n">
        <v>44963.75660429398</v>
      </c>
      <c r="C65" s="5" t="inlineStr">
        <is>
          <t>3106 FABIOLA NAVA - CAJA</t>
        </is>
      </c>
      <c r="D65" s="7" t="n"/>
      <c r="E65" s="8" t="n"/>
      <c r="F65" s="9" t="n">
        <v>11205.7</v>
      </c>
      <c r="I65" s="10" t="inlineStr">
        <is>
          <t>EFECTIVO</t>
        </is>
      </c>
      <c r="J65" s="5" t="inlineStr">
        <is>
          <t>4219 HUMBERTO HURTADO - T01</t>
        </is>
      </c>
    </row>
    <row r="66">
      <c r="A66" s="11" t="inlineStr">
        <is>
          <t>SAP</t>
        </is>
      </c>
      <c r="B66" s="3" t="n"/>
      <c r="C66" s="3" t="n"/>
      <c r="D66" s="7" t="n"/>
      <c r="E66" s="8" t="n"/>
      <c r="F66" s="12">
        <f>SUM(F55:G65)</f>
        <v/>
      </c>
      <c r="H66" s="9" t="n"/>
      <c r="I66" s="10" t="n"/>
      <c r="J66" s="5" t="n"/>
    </row>
    <row r="67" ht="15.75" customHeight="1">
      <c r="A67" s="13" t="inlineStr">
        <is>
          <t>FECHA</t>
        </is>
      </c>
      <c r="B67" s="13" t="inlineStr">
        <is>
          <t>CIERRE DE CAJA</t>
        </is>
      </c>
      <c r="C67" s="13" t="inlineStr">
        <is>
          <t>IMPORTE</t>
        </is>
      </c>
      <c r="D67" s="14" t="n">
        <v>112732512</v>
      </c>
      <c r="E67" s="8" t="n"/>
      <c r="H67" s="9" t="n"/>
      <c r="I67" s="10" t="n"/>
      <c r="J67" s="5" t="n"/>
    </row>
    <row r="70">
      <c r="A70" s="1" t="inlineStr">
        <is>
          <t>Cierre Caja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3" t="inlineStr">
        <is>
          <t>Del 07/02/2023</t>
        </is>
      </c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74" t="inlineStr">
        <is>
          <t>Cierre Caja</t>
        </is>
      </c>
      <c r="B72" s="74" t="inlineStr">
        <is>
          <t>Fecha</t>
        </is>
      </c>
      <c r="C72" s="74" t="inlineStr">
        <is>
          <t>Cajero</t>
        </is>
      </c>
      <c r="D72" s="74" t="inlineStr">
        <is>
          <t>Nro Voucher</t>
        </is>
      </c>
      <c r="E72" s="74" t="inlineStr">
        <is>
          <t>Nro Cuenta</t>
        </is>
      </c>
      <c r="F72" s="74" t="inlineStr">
        <is>
          <t>Tipo Ingreso</t>
        </is>
      </c>
      <c r="G72" s="75" t="n"/>
      <c r="H72" s="76" t="n"/>
      <c r="I72" s="74" t="inlineStr">
        <is>
          <t>TIPO DE INGRESO</t>
        </is>
      </c>
      <c r="J72" s="74" t="inlineStr">
        <is>
          <t>Cobrador</t>
        </is>
      </c>
    </row>
    <row r="73">
      <c r="A73" s="77" t="n"/>
      <c r="B73" s="77" t="n"/>
      <c r="C73" s="77" t="n"/>
      <c r="D73" s="77" t="n"/>
      <c r="E73" s="77" t="n"/>
      <c r="F73" s="4" t="inlineStr">
        <is>
          <t>EFECTIVO</t>
        </is>
      </c>
      <c r="G73" s="4" t="inlineStr">
        <is>
          <t>CHEQUE</t>
        </is>
      </c>
      <c r="H73" s="4" t="inlineStr">
        <is>
          <t>TRANSFERENCIA</t>
        </is>
      </c>
      <c r="I73" s="77" t="n"/>
      <c r="J73" s="77" t="n"/>
    </row>
    <row r="74">
      <c r="A74" s="5" t="inlineStr">
        <is>
          <t>CCAJ-SR27/25/2023</t>
        </is>
      </c>
      <c r="B74" s="6" t="n">
        <v>44964.77443076389</v>
      </c>
      <c r="C74" s="5" t="inlineStr">
        <is>
          <t>3106 FABIOLA NAVA - CAJA</t>
        </is>
      </c>
      <c r="D74" s="15" t="n">
        <v>45113304811</v>
      </c>
      <c r="E74" s="8" t="inlineStr">
        <is>
          <t>BISA-100070065</t>
        </is>
      </c>
      <c r="H74" s="9" t="n">
        <v>8495.459999999999</v>
      </c>
      <c r="I74" s="5" t="inlineStr">
        <is>
          <t>DEPÓSITO BANCARIO</t>
        </is>
      </c>
      <c r="J74" s="5" t="inlineStr">
        <is>
          <t>3144 WILSON ORLANDO CASILLAS ROBLES</t>
        </is>
      </c>
    </row>
    <row r="75">
      <c r="A75" s="5" t="inlineStr">
        <is>
          <t>CCAJ-SR27/25/2023</t>
        </is>
      </c>
      <c r="B75" s="6" t="n">
        <v>44964.77443076389</v>
      </c>
      <c r="C75" s="5" t="inlineStr">
        <is>
          <t>3106 FABIOLA NAVA - CAJA</t>
        </is>
      </c>
      <c r="D75" s="7" t="n"/>
      <c r="E75" s="8" t="n"/>
      <c r="F75" s="9" t="n">
        <v>16895.7</v>
      </c>
      <c r="I75" s="10" t="inlineStr">
        <is>
          <t>EFECTIVO</t>
        </is>
      </c>
      <c r="J75" s="5" t="inlineStr">
        <is>
          <t>3118 PAOLA LESLY CARMONA GARCIA</t>
        </is>
      </c>
    </row>
    <row r="76">
      <c r="A76" s="5" t="inlineStr">
        <is>
          <t>CCAJ-SR27/25/2023</t>
        </is>
      </c>
      <c r="B76" s="6" t="n">
        <v>44964.77443076389</v>
      </c>
      <c r="C76" s="5" t="inlineStr">
        <is>
          <t>3106 FABIOLA NAVA - CAJA</t>
        </is>
      </c>
      <c r="D76" s="7" t="n"/>
      <c r="E76" s="8" t="n"/>
      <c r="F76" s="9" t="n">
        <v>14059.1</v>
      </c>
      <c r="I76" s="10" t="inlineStr">
        <is>
          <t>EFECTIVO</t>
        </is>
      </c>
      <c r="J76" s="5" t="inlineStr">
        <is>
          <t>3144 WILSON ORLANDO CASILLAS ROBLES</t>
        </is>
      </c>
    </row>
    <row r="77">
      <c r="A77" s="5" t="inlineStr">
        <is>
          <t>CCAJ-SR27/25/2023</t>
        </is>
      </c>
      <c r="B77" s="6" t="n">
        <v>44964.77443076389</v>
      </c>
      <c r="C77" s="5" t="inlineStr">
        <is>
          <t>3106 FABIOLA NAVA - CAJA</t>
        </is>
      </c>
      <c r="D77" s="7" t="n"/>
      <c r="E77" s="8" t="n"/>
      <c r="F77" s="9" t="n">
        <v>5157.7</v>
      </c>
      <c r="I77" s="10" t="inlineStr">
        <is>
          <t>EFECTIVO</t>
        </is>
      </c>
      <c r="J77" s="8" t="inlineStr">
        <is>
          <t>3365 FELIX VILLCA VILLCA</t>
        </is>
      </c>
    </row>
    <row r="78">
      <c r="A78" s="11" t="inlineStr">
        <is>
          <t>SAP</t>
        </is>
      </c>
      <c r="B78" s="3" t="n"/>
      <c r="C78" s="3" t="n"/>
      <c r="D78" s="7" t="n"/>
      <c r="E78" s="8" t="n"/>
      <c r="F78" s="12">
        <f>SUM(F74:G77)</f>
        <v/>
      </c>
      <c r="H78" s="9" t="n"/>
      <c r="I78" s="10" t="n"/>
      <c r="J78" s="5" t="n"/>
    </row>
    <row r="79" ht="15.75" customHeight="1">
      <c r="A79" s="13" t="inlineStr">
        <is>
          <t>FECHA</t>
        </is>
      </c>
      <c r="B79" s="13" t="inlineStr">
        <is>
          <t>CIERRE DE CAJA</t>
        </is>
      </c>
      <c r="C79" s="13" t="inlineStr">
        <is>
          <t>IMPORTE</t>
        </is>
      </c>
      <c r="D79" s="14" t="n">
        <v>112732513</v>
      </c>
      <c r="E79" s="8" t="n"/>
      <c r="H79" s="9" t="n"/>
      <c r="I79" s="10" t="n"/>
      <c r="J79" s="5" t="n"/>
    </row>
    <row r="82">
      <c r="A82" s="1" t="inlineStr">
        <is>
          <t>Cierre Caja</t>
        </is>
      </c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</row>
    <row r="83">
      <c r="A83" s="3" t="inlineStr">
        <is>
          <t>Del 08/02/2023</t>
        </is>
      </c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</row>
    <row r="84">
      <c r="A84" s="74" t="inlineStr">
        <is>
          <t>Cierre Caja</t>
        </is>
      </c>
      <c r="B84" s="74" t="inlineStr">
        <is>
          <t>Fecha</t>
        </is>
      </c>
      <c r="C84" s="74" t="inlineStr">
        <is>
          <t>Cajero</t>
        </is>
      </c>
      <c r="D84" s="74" t="inlineStr">
        <is>
          <t>Nro Voucher</t>
        </is>
      </c>
      <c r="E84" s="74" t="inlineStr">
        <is>
          <t>Nro Cuenta</t>
        </is>
      </c>
      <c r="F84" s="74" t="inlineStr">
        <is>
          <t>Tipo Ingreso</t>
        </is>
      </c>
      <c r="G84" s="75" t="n"/>
      <c r="H84" s="76" t="n"/>
      <c r="I84" s="74" t="inlineStr">
        <is>
          <t>TIPO DE INGRESO</t>
        </is>
      </c>
      <c r="J84" s="74" t="inlineStr">
        <is>
          <t>Cobrador</t>
        </is>
      </c>
    </row>
    <row r="85">
      <c r="A85" s="77" t="n"/>
      <c r="B85" s="77" t="n"/>
      <c r="C85" s="77" t="n"/>
      <c r="D85" s="77" t="n"/>
      <c r="E85" s="77" t="n"/>
      <c r="F85" s="4" t="inlineStr">
        <is>
          <t>EFECTIVO</t>
        </is>
      </c>
      <c r="G85" s="4" t="inlineStr">
        <is>
          <t>CHEQUE</t>
        </is>
      </c>
      <c r="H85" s="4" t="inlineStr">
        <is>
          <t>TRANSFERENCIA</t>
        </is>
      </c>
      <c r="I85" s="77" t="n"/>
      <c r="J85" s="77" t="n"/>
    </row>
    <row r="86">
      <c r="A86" s="5" t="inlineStr">
        <is>
          <t>CCAJ-SR27/26/2023</t>
        </is>
      </c>
      <c r="B86" s="6" t="n">
        <v>44965.68651039352</v>
      </c>
      <c r="C86" s="5" t="inlineStr">
        <is>
          <t>3106 FABIOLA NAVA - CAJA</t>
        </is>
      </c>
      <c r="D86" s="15" t="n">
        <v>45143522484</v>
      </c>
      <c r="E86" s="8" t="inlineStr">
        <is>
          <t>BISA-100070065</t>
        </is>
      </c>
      <c r="H86" s="9" t="n">
        <v>8665.92</v>
      </c>
      <c r="I86" s="5" t="inlineStr">
        <is>
          <t>DEPÓSITO BANCARIO</t>
        </is>
      </c>
      <c r="J86" s="5" t="inlineStr">
        <is>
          <t>4219 HUMBERTO HURTADO - T01</t>
        </is>
      </c>
    </row>
    <row r="87">
      <c r="A87" s="5" t="inlineStr">
        <is>
          <t>CCAJ-SR27/26/2023</t>
        </is>
      </c>
      <c r="B87" s="6" t="n">
        <v>44965.68651039352</v>
      </c>
      <c r="C87" s="5" t="inlineStr">
        <is>
          <t>3106 FABIOLA NAVA - CAJA</t>
        </is>
      </c>
      <c r="D87" s="15" t="n">
        <v>45163246345</v>
      </c>
      <c r="E87" s="8" t="inlineStr">
        <is>
          <t>BISA-100070065</t>
        </is>
      </c>
      <c r="H87" s="9" t="n">
        <v>9925.68</v>
      </c>
      <c r="I87" s="5" t="inlineStr">
        <is>
          <t>DEPÓSITO BANCARIO</t>
        </is>
      </c>
      <c r="J87" s="5" t="inlineStr">
        <is>
          <t>3144 WILSON ORLANDO CASILLAS ROBLES</t>
        </is>
      </c>
    </row>
    <row r="88">
      <c r="A88" s="5" t="inlineStr">
        <is>
          <t>CCAJ-SR27/26/2023</t>
        </is>
      </c>
      <c r="B88" s="6" t="n">
        <v>44965.68651039352</v>
      </c>
      <c r="C88" s="5" t="inlineStr">
        <is>
          <t>3106 FABIOLA NAVA - CAJA</t>
        </is>
      </c>
      <c r="D88" s="15" t="n">
        <v>45123290673</v>
      </c>
      <c r="E88" s="8" t="inlineStr">
        <is>
          <t>BISA-100070065</t>
        </is>
      </c>
      <c r="H88" s="9" t="n">
        <v>2412</v>
      </c>
      <c r="I88" s="5" t="inlineStr">
        <is>
          <t>DEPÓSITO BANCARIO</t>
        </is>
      </c>
      <c r="J88" s="5" t="inlineStr">
        <is>
          <t>3144 WILSON ORLANDO CASILLAS ROBLES</t>
        </is>
      </c>
    </row>
    <row r="89">
      <c r="A89" s="5" t="inlineStr">
        <is>
          <t>CCAJ-SR27/26/2023</t>
        </is>
      </c>
      <c r="B89" s="6" t="n">
        <v>44965.68651039352</v>
      </c>
      <c r="C89" s="5" t="inlineStr">
        <is>
          <t>3106 FABIOLA NAVA - CAJA</t>
        </is>
      </c>
      <c r="D89" s="15" t="n">
        <v>45133158764</v>
      </c>
      <c r="E89" s="8" t="inlineStr">
        <is>
          <t>BISA-100070065</t>
        </is>
      </c>
      <c r="H89" s="9" t="n">
        <v>1519.2</v>
      </c>
      <c r="I89" s="5" t="inlineStr">
        <is>
          <t>DEPÓSITO BANCARIO</t>
        </is>
      </c>
      <c r="J89" s="5" t="inlineStr">
        <is>
          <t>3144 WILSON ORLANDO CASILLAS ROBLES</t>
        </is>
      </c>
    </row>
    <row r="90">
      <c r="A90" s="5" t="inlineStr">
        <is>
          <t>CCAJ-SR27/26/2023</t>
        </is>
      </c>
      <c r="B90" s="6" t="n">
        <v>44965.68651039352</v>
      </c>
      <c r="C90" s="5" t="inlineStr">
        <is>
          <t>3106 FABIOLA NAVA - CAJA</t>
        </is>
      </c>
      <c r="D90" s="15" t="n">
        <v>45173220181</v>
      </c>
      <c r="E90" s="8" t="inlineStr">
        <is>
          <t>BISA-100070065</t>
        </is>
      </c>
      <c r="H90" s="9" t="n">
        <v>6584.5</v>
      </c>
      <c r="I90" s="5" t="inlineStr">
        <is>
          <t>DEPÓSITO BANCARIO</t>
        </is>
      </c>
      <c r="J90" s="5" t="inlineStr">
        <is>
          <t>3144 WILSON ORLANDO CASILLAS ROBLES</t>
        </is>
      </c>
    </row>
    <row r="91">
      <c r="A91" s="5" t="inlineStr">
        <is>
          <t>CCAJ-SR27/26/2023</t>
        </is>
      </c>
      <c r="B91" s="6" t="n">
        <v>44965.68651039352</v>
      </c>
      <c r="C91" s="5" t="inlineStr">
        <is>
          <t>3106 FABIOLA NAVA - CAJA</t>
        </is>
      </c>
      <c r="D91" s="7" t="n"/>
      <c r="E91" s="8" t="n"/>
      <c r="F91" s="9" t="n">
        <v>14750.8</v>
      </c>
      <c r="I91" s="10" t="inlineStr">
        <is>
          <t>EFECTIVO</t>
        </is>
      </c>
      <c r="J91" s="5" t="inlineStr">
        <is>
          <t>3118 PAOLA LESLY CARMONA GARCIA</t>
        </is>
      </c>
    </row>
    <row r="92">
      <c r="A92" s="5" t="inlineStr">
        <is>
          <t>CCAJ-SR27/26/2023</t>
        </is>
      </c>
      <c r="B92" s="6" t="n">
        <v>44965.68651039352</v>
      </c>
      <c r="C92" s="5" t="inlineStr">
        <is>
          <t>3106 FABIOLA NAVA - CAJA</t>
        </is>
      </c>
      <c r="D92" s="7" t="n"/>
      <c r="E92" s="8" t="n"/>
      <c r="F92" s="9" t="n">
        <v>4194.1</v>
      </c>
      <c r="I92" s="10" t="inlineStr">
        <is>
          <t>EFECTIVO</t>
        </is>
      </c>
      <c r="J92" s="8" t="inlineStr">
        <is>
          <t>3140 JUAN MAMANI MERMA</t>
        </is>
      </c>
    </row>
    <row r="93">
      <c r="A93" s="5" t="inlineStr">
        <is>
          <t>CCAJ-SR27/26/2023</t>
        </is>
      </c>
      <c r="B93" s="6" t="n">
        <v>44965.68651039352</v>
      </c>
      <c r="C93" s="5" t="inlineStr">
        <is>
          <t>3106 FABIOLA NAVA - CAJA</t>
        </is>
      </c>
      <c r="D93" s="7" t="n"/>
      <c r="E93" s="8" t="n"/>
      <c r="F93" s="9" t="n">
        <v>24229.6</v>
      </c>
      <c r="I93" s="10" t="inlineStr">
        <is>
          <t>EFECTIVO</t>
        </is>
      </c>
      <c r="J93" s="5" t="inlineStr">
        <is>
          <t>3144 WILSON ORLANDO CASILLAS ROBLES</t>
        </is>
      </c>
    </row>
    <row r="94">
      <c r="A94" s="5" t="inlineStr">
        <is>
          <t>CCAJ-SR27/26/2023</t>
        </is>
      </c>
      <c r="B94" s="6" t="n">
        <v>44965.68651039352</v>
      </c>
      <c r="C94" s="5" t="inlineStr">
        <is>
          <t>3106 FABIOLA NAVA - CAJA</t>
        </is>
      </c>
      <c r="D94" s="7" t="n"/>
      <c r="E94" s="8" t="n"/>
      <c r="F94" s="9" t="n">
        <v>13716.1</v>
      </c>
      <c r="I94" s="10" t="inlineStr">
        <is>
          <t>EFECTIVO</t>
        </is>
      </c>
      <c r="J94" s="8" t="inlineStr">
        <is>
          <t>3365 FELIX VILLCA VILLCA</t>
        </is>
      </c>
    </row>
    <row r="95">
      <c r="A95" s="5" t="inlineStr">
        <is>
          <t>CCAJ-SR27/26/2023</t>
        </is>
      </c>
      <c r="B95" s="6" t="n">
        <v>44965.68651039352</v>
      </c>
      <c r="C95" s="5" t="inlineStr">
        <is>
          <t>3106 FABIOLA NAVA - CAJA</t>
        </is>
      </c>
      <c r="D95" s="7" t="n"/>
      <c r="E95" s="8" t="n"/>
      <c r="F95" s="9" t="n">
        <v>81</v>
      </c>
      <c r="I95" s="10" t="inlineStr">
        <is>
          <t>EFECTIVO</t>
        </is>
      </c>
      <c r="J95" s="5" t="inlineStr">
        <is>
          <t>4219 HUMBERTO HURTADO - T01</t>
        </is>
      </c>
    </row>
    <row r="96">
      <c r="A96" s="11" t="inlineStr">
        <is>
          <t>SAP</t>
        </is>
      </c>
      <c r="B96" s="3" t="n"/>
      <c r="C96" s="3" t="n"/>
      <c r="D96" s="7" t="n"/>
      <c r="E96" s="8" t="n"/>
      <c r="F96" s="40">
        <f>SUM(F86:G95)</f>
        <v/>
      </c>
      <c r="I96" s="10" t="n"/>
      <c r="J96" s="5" t="n"/>
    </row>
    <row r="97" ht="15.75" customHeight="1">
      <c r="A97" s="13" t="inlineStr">
        <is>
          <t>FECHA</t>
        </is>
      </c>
      <c r="B97" s="13" t="inlineStr">
        <is>
          <t>CIERRE DE CAJA</t>
        </is>
      </c>
      <c r="C97" s="13" t="inlineStr">
        <is>
          <t>IMPORTE</t>
        </is>
      </c>
      <c r="D97" s="14" t="n">
        <v>112736386</v>
      </c>
      <c r="E97" s="8" t="n"/>
      <c r="F97" s="9" t="n"/>
      <c r="I97" s="10" t="n"/>
      <c r="J97" s="5" t="n"/>
    </row>
    <row r="100">
      <c r="A100" s="1" t="inlineStr">
        <is>
          <t>Cierre Caja</t>
        </is>
      </c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</row>
    <row r="101">
      <c r="A101" s="3" t="inlineStr">
        <is>
          <t>Del 09/02/2023</t>
        </is>
      </c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</row>
    <row r="102">
      <c r="A102" s="74" t="inlineStr">
        <is>
          <t>Cierre Caja</t>
        </is>
      </c>
      <c r="B102" s="74" t="inlineStr">
        <is>
          <t>Fecha</t>
        </is>
      </c>
      <c r="C102" s="74" t="inlineStr">
        <is>
          <t>Cajero</t>
        </is>
      </c>
      <c r="D102" s="74" t="inlineStr">
        <is>
          <t>Nro Voucher</t>
        </is>
      </c>
      <c r="E102" s="74" t="inlineStr">
        <is>
          <t>Nro Cuenta</t>
        </is>
      </c>
      <c r="F102" s="74" t="inlineStr">
        <is>
          <t>Tipo Ingreso</t>
        </is>
      </c>
      <c r="G102" s="75" t="n"/>
      <c r="H102" s="76" t="n"/>
      <c r="I102" s="74" t="inlineStr">
        <is>
          <t>TIPO DE INGRESO</t>
        </is>
      </c>
      <c r="J102" s="74" t="inlineStr">
        <is>
          <t>Cobrador</t>
        </is>
      </c>
    </row>
    <row r="103">
      <c r="A103" s="77" t="n"/>
      <c r="B103" s="77" t="n"/>
      <c r="C103" s="77" t="n"/>
      <c r="D103" s="77" t="n"/>
      <c r="E103" s="77" t="n"/>
      <c r="F103" s="4" t="inlineStr">
        <is>
          <t>EFECTIVO</t>
        </is>
      </c>
      <c r="G103" s="4" t="inlineStr">
        <is>
          <t>CHEQUE</t>
        </is>
      </c>
      <c r="H103" s="4" t="inlineStr">
        <is>
          <t>TRANSFERENCIA</t>
        </is>
      </c>
      <c r="I103" s="77" t="n"/>
      <c r="J103" s="77" t="n"/>
    </row>
    <row r="104">
      <c r="A104" s="5" t="inlineStr">
        <is>
          <t>CCAJ-SR27/27/2023</t>
        </is>
      </c>
      <c r="B104" s="6" t="n">
        <v>44966.81725413194</v>
      </c>
      <c r="C104" s="5" t="inlineStr">
        <is>
          <t>3106 FABIOLA NAVA - CAJA</t>
        </is>
      </c>
      <c r="D104" s="15" t="n">
        <v>54610677600</v>
      </c>
      <c r="E104" s="8" t="inlineStr">
        <is>
          <t>BISA-100070065</t>
        </is>
      </c>
      <c r="H104" s="9" t="n">
        <v>810</v>
      </c>
      <c r="I104" s="5" t="inlineStr">
        <is>
          <t>DEPÓSITO BANCARIO</t>
        </is>
      </c>
      <c r="J104" s="5" t="inlineStr">
        <is>
          <t>3118 PAOLA LESLY CARMONA GARCIA</t>
        </is>
      </c>
    </row>
    <row r="105">
      <c r="A105" s="5" t="inlineStr">
        <is>
          <t>CCAJ-SR27/27/2023</t>
        </is>
      </c>
      <c r="B105" s="6" t="n">
        <v>44966.81725413194</v>
      </c>
      <c r="C105" s="5" t="inlineStr">
        <is>
          <t>3106 FABIOLA NAVA - CAJA</t>
        </is>
      </c>
      <c r="D105" s="15" t="n">
        <v>45113312002</v>
      </c>
      <c r="E105" s="8" t="inlineStr">
        <is>
          <t>BISA-100070065</t>
        </is>
      </c>
      <c r="H105" s="9" t="n">
        <v>670.3200000000001</v>
      </c>
      <c r="I105" s="5" t="inlineStr">
        <is>
          <t>DEPÓSITO BANCARIO</t>
        </is>
      </c>
      <c r="J105" s="5" t="inlineStr">
        <is>
          <t>3144 WILSON ORLANDO CASILLAS ROBLES</t>
        </is>
      </c>
    </row>
    <row r="106">
      <c r="A106" s="5" t="inlineStr">
        <is>
          <t>CCAJ-SR27/27/2023</t>
        </is>
      </c>
      <c r="B106" s="6" t="n">
        <v>44966.81725413194</v>
      </c>
      <c r="C106" s="5" t="inlineStr">
        <is>
          <t>3106 FABIOLA NAVA - CAJA</t>
        </is>
      </c>
      <c r="D106" s="15" t="n">
        <v>54310672881</v>
      </c>
      <c r="E106" s="8" t="inlineStr">
        <is>
          <t>BISA-100070065</t>
        </is>
      </c>
      <c r="H106" s="9" t="n">
        <v>2670.34</v>
      </c>
      <c r="I106" s="5" t="inlineStr">
        <is>
          <t>DEPÓSITO BANCARIO</t>
        </is>
      </c>
      <c r="J106" s="5" t="inlineStr">
        <is>
          <t>3144 WILSON ORLANDO CASILLAS ROBLES</t>
        </is>
      </c>
    </row>
    <row r="107">
      <c r="A107" s="5" t="inlineStr">
        <is>
          <t>CCAJ-SR27/27/2023</t>
        </is>
      </c>
      <c r="B107" s="6" t="n">
        <v>44966.81725413194</v>
      </c>
      <c r="C107" s="5" t="inlineStr">
        <is>
          <t>3106 FABIOLA NAVA - CAJA</t>
        </is>
      </c>
      <c r="D107" s="15" t="n">
        <v>54210692004</v>
      </c>
      <c r="E107" s="8" t="inlineStr">
        <is>
          <t>BISA-100070065</t>
        </is>
      </c>
      <c r="H107" s="9" t="n">
        <v>17211.45</v>
      </c>
      <c r="I107" s="5" t="inlineStr">
        <is>
          <t>DEPÓSITO BANCARIO</t>
        </is>
      </c>
      <c r="J107" s="5" t="inlineStr">
        <is>
          <t>3144 WILSON ORLANDO CASILLAS ROBLES</t>
        </is>
      </c>
    </row>
    <row r="108">
      <c r="A108" s="5" t="inlineStr">
        <is>
          <t>CCAJ-SR27/27/2023</t>
        </is>
      </c>
      <c r="B108" s="6" t="n">
        <v>44966.81725413194</v>
      </c>
      <c r="C108" s="5" t="inlineStr">
        <is>
          <t>3106 FABIOLA NAVA - CAJA</t>
        </is>
      </c>
      <c r="D108" s="7" t="n"/>
      <c r="E108" s="8" t="n"/>
      <c r="F108" s="9" t="n">
        <v>25027.4</v>
      </c>
      <c r="I108" s="10" t="inlineStr">
        <is>
          <t>EFECTIVO</t>
        </is>
      </c>
      <c r="J108" s="5" t="inlineStr">
        <is>
          <t>3118 PAOLA LESLY CARMONA GARCIA</t>
        </is>
      </c>
    </row>
    <row r="109">
      <c r="A109" s="5" t="inlineStr">
        <is>
          <t>CCAJ-SR27/27/2023</t>
        </is>
      </c>
      <c r="B109" s="6" t="n">
        <v>44966.81725413194</v>
      </c>
      <c r="C109" s="5" t="inlineStr">
        <is>
          <t>3106 FABIOLA NAVA - CAJA</t>
        </is>
      </c>
      <c r="D109" s="7" t="n"/>
      <c r="E109" s="8" t="n"/>
      <c r="F109" s="9" t="n">
        <v>8169.7</v>
      </c>
      <c r="I109" s="10" t="inlineStr">
        <is>
          <t>EFECTIVO</t>
        </is>
      </c>
      <c r="J109" s="8" t="inlineStr">
        <is>
          <t>3140 JUAN MAMANI MERMA</t>
        </is>
      </c>
    </row>
    <row r="110">
      <c r="A110" s="5" t="inlineStr">
        <is>
          <t>CCAJ-SR27/27/2023</t>
        </is>
      </c>
      <c r="B110" s="6" t="n">
        <v>44966.81725413194</v>
      </c>
      <c r="C110" s="5" t="inlineStr">
        <is>
          <t>3106 FABIOLA NAVA - CAJA</t>
        </is>
      </c>
      <c r="D110" s="7" t="n"/>
      <c r="E110" s="8" t="n"/>
      <c r="F110" s="9" t="n">
        <v>17490.8</v>
      </c>
      <c r="I110" s="10" t="inlineStr">
        <is>
          <t>EFECTIVO</t>
        </is>
      </c>
      <c r="J110" s="5" t="inlineStr">
        <is>
          <t>3144 WILSON ORLANDO CASILLAS ROBLES</t>
        </is>
      </c>
    </row>
    <row r="111">
      <c r="A111" s="5" t="inlineStr">
        <is>
          <t>CCAJ-SR27/27/2023</t>
        </is>
      </c>
      <c r="B111" s="6" t="n">
        <v>44966.81725413194</v>
      </c>
      <c r="C111" s="5" t="inlineStr">
        <is>
          <t>3106 FABIOLA NAVA - CAJA</t>
        </is>
      </c>
      <c r="D111" s="7" t="n"/>
      <c r="E111" s="8" t="n"/>
      <c r="F111" s="9" t="n">
        <v>19267.3</v>
      </c>
      <c r="I111" s="10" t="inlineStr">
        <is>
          <t>EFECTIVO</t>
        </is>
      </c>
      <c r="J111" s="8" t="inlineStr">
        <is>
          <t>3365 FELIX VILLCA VILLCA</t>
        </is>
      </c>
    </row>
    <row r="112">
      <c r="A112" s="11" t="inlineStr">
        <is>
          <t>SAP</t>
        </is>
      </c>
      <c r="B112" s="3" t="n"/>
      <c r="C112" s="3" t="n"/>
      <c r="D112" s="7" t="n"/>
      <c r="E112" s="8" t="n"/>
      <c r="F112" s="31">
        <f>SUM(F104:G111)</f>
        <v/>
      </c>
      <c r="G112" s="9" t="n"/>
      <c r="I112" s="10" t="n"/>
      <c r="J112" s="8" t="n"/>
    </row>
    <row r="113" ht="15.75" customHeight="1">
      <c r="A113" s="13" t="inlineStr">
        <is>
          <t>FECHA</t>
        </is>
      </c>
      <c r="B113" s="13" t="inlineStr">
        <is>
          <t>CIERRE DE CAJA</t>
        </is>
      </c>
      <c r="C113" s="13" t="inlineStr">
        <is>
          <t>IMPORTE</t>
        </is>
      </c>
      <c r="D113" s="14" t="n">
        <v>112736387</v>
      </c>
      <c r="E113" s="8" t="n"/>
      <c r="G113" s="9" t="n"/>
      <c r="I113" s="10" t="n"/>
      <c r="J113" s="8" t="n"/>
    </row>
    <row r="116">
      <c r="A116" s="1" t="inlineStr">
        <is>
          <t>Cierre Caja</t>
        </is>
      </c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</row>
    <row r="117">
      <c r="A117" s="3" t="inlineStr">
        <is>
          <t>Del 10/02/2023</t>
        </is>
      </c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</row>
    <row r="118">
      <c r="A118" s="74" t="inlineStr">
        <is>
          <t>Cierre Caja</t>
        </is>
      </c>
      <c r="B118" s="74" t="inlineStr">
        <is>
          <t>Fecha</t>
        </is>
      </c>
      <c r="C118" s="74" t="inlineStr">
        <is>
          <t>Cajero</t>
        </is>
      </c>
      <c r="D118" s="74" t="inlineStr">
        <is>
          <t>Nro Voucher</t>
        </is>
      </c>
      <c r="E118" s="74" t="inlineStr">
        <is>
          <t>Nro Cuenta</t>
        </is>
      </c>
      <c r="F118" s="74" t="inlineStr">
        <is>
          <t>Tipo Ingreso</t>
        </is>
      </c>
      <c r="G118" s="75" t="n"/>
      <c r="H118" s="76" t="n"/>
      <c r="I118" s="74" t="inlineStr">
        <is>
          <t>TIPO DE INGRESO</t>
        </is>
      </c>
      <c r="J118" s="74" t="inlineStr">
        <is>
          <t>Cobrador</t>
        </is>
      </c>
    </row>
    <row r="119">
      <c r="A119" s="77" t="n"/>
      <c r="B119" s="77" t="n"/>
      <c r="C119" s="77" t="n"/>
      <c r="D119" s="77" t="n"/>
      <c r="E119" s="77" t="n"/>
      <c r="F119" s="4" t="inlineStr">
        <is>
          <t>EFECTIVO</t>
        </is>
      </c>
      <c r="G119" s="4" t="inlineStr">
        <is>
          <t>CHEQUE</t>
        </is>
      </c>
      <c r="H119" s="4" t="inlineStr">
        <is>
          <t>TRANSFERENCIA</t>
        </is>
      </c>
      <c r="I119" s="77" t="n"/>
      <c r="J119" s="77" t="n"/>
    </row>
    <row r="120">
      <c r="A120" s="5" t="inlineStr">
        <is>
          <t>CCAJ-SR27/28/2023</t>
        </is>
      </c>
      <c r="B120" s="6" t="n">
        <v>44967.81973359954</v>
      </c>
      <c r="C120" s="5" t="inlineStr">
        <is>
          <t>3106 FABIOLA NAVA - CAJA</t>
        </is>
      </c>
      <c r="D120" s="15" t="n">
        <v>45113311202</v>
      </c>
      <c r="E120" s="8" t="inlineStr">
        <is>
          <t>BISA-100070065</t>
        </is>
      </c>
      <c r="H120" s="9" t="n">
        <v>28333.18</v>
      </c>
      <c r="I120" s="5" t="inlineStr">
        <is>
          <t>DEPÓSITO BANCARIO</t>
        </is>
      </c>
      <c r="J120" s="8" t="inlineStr">
        <is>
          <t>4099 MANUEL SANCHEZ</t>
        </is>
      </c>
    </row>
    <row r="121">
      <c r="A121" s="5" t="inlineStr">
        <is>
          <t>CCAJ-SR27/28/2023</t>
        </is>
      </c>
      <c r="B121" s="6" t="n">
        <v>44967.81973359954</v>
      </c>
      <c r="C121" s="5" t="inlineStr">
        <is>
          <t>3106 FABIOLA NAVA - CAJA</t>
        </is>
      </c>
      <c r="D121" s="15" t="n">
        <v>45173224685</v>
      </c>
      <c r="E121" s="8" t="inlineStr">
        <is>
          <t>BISA-100070065</t>
        </is>
      </c>
      <c r="H121" s="9" t="n">
        <v>12000</v>
      </c>
      <c r="I121" s="5" t="inlineStr">
        <is>
          <t>DEPÓSITO BANCARIO</t>
        </is>
      </c>
      <c r="J121" s="8" t="inlineStr">
        <is>
          <t>4099 MANUEL SANCHEZ</t>
        </is>
      </c>
    </row>
    <row r="122">
      <c r="A122" s="5" t="inlineStr">
        <is>
          <t>CCAJ-SR27/28/2023</t>
        </is>
      </c>
      <c r="B122" s="6" t="n">
        <v>44967.81973359954</v>
      </c>
      <c r="C122" s="5" t="inlineStr">
        <is>
          <t>3106 FABIOLA NAVA - CAJA</t>
        </is>
      </c>
      <c r="D122" s="15" t="n">
        <v>45123297132</v>
      </c>
      <c r="E122" s="8" t="inlineStr">
        <is>
          <t>BISA-100070065</t>
        </is>
      </c>
      <c r="H122" s="9" t="n">
        <v>3573.54</v>
      </c>
      <c r="I122" s="5" t="inlineStr">
        <is>
          <t>DEPÓSITO BANCARIO</t>
        </is>
      </c>
      <c r="J122" s="5" t="inlineStr">
        <is>
          <t>3144 WILSON ORLANDO CASILLAS ROBLES</t>
        </is>
      </c>
    </row>
    <row r="123">
      <c r="A123" s="5" t="inlineStr">
        <is>
          <t>CCAJ-SR27/28/2023</t>
        </is>
      </c>
      <c r="B123" s="6" t="n">
        <v>44967.81973359954</v>
      </c>
      <c r="C123" s="5" t="inlineStr">
        <is>
          <t>3106 FABIOLA NAVA - CAJA</t>
        </is>
      </c>
      <c r="D123" s="15" t="n">
        <v>54410679252</v>
      </c>
      <c r="E123" s="8" t="inlineStr">
        <is>
          <t>BISA-100070065</t>
        </is>
      </c>
      <c r="H123" s="9" t="n">
        <v>737.87</v>
      </c>
      <c r="I123" s="5" t="inlineStr">
        <is>
          <t>DEPÓSITO BANCARIO</t>
        </is>
      </c>
      <c r="J123" s="5" t="inlineStr">
        <is>
          <t>3144 WILSON ORLANDO CASILLAS ROBLES</t>
        </is>
      </c>
    </row>
    <row r="124">
      <c r="A124" s="5" t="inlineStr">
        <is>
          <t>CCAJ-SR27/28/2023</t>
        </is>
      </c>
      <c r="B124" s="6" t="n">
        <v>44967.81973359954</v>
      </c>
      <c r="C124" s="5" t="inlineStr">
        <is>
          <t>3106 FABIOLA NAVA - CAJA</t>
        </is>
      </c>
      <c r="D124" s="15" t="n">
        <v>45163252556</v>
      </c>
      <c r="E124" s="8" t="inlineStr">
        <is>
          <t>BISA-100070065</t>
        </is>
      </c>
      <c r="H124" s="9" t="n">
        <v>2960</v>
      </c>
      <c r="I124" s="5" t="inlineStr">
        <is>
          <t>DEPÓSITO BANCARIO</t>
        </is>
      </c>
      <c r="J124" s="8" t="inlineStr">
        <is>
          <t>4099 MANUEL SANCHEZ</t>
        </is>
      </c>
    </row>
    <row r="125">
      <c r="A125" s="5" t="inlineStr">
        <is>
          <t>CCAJ-SR27/28/2023</t>
        </is>
      </c>
      <c r="B125" s="6" t="n">
        <v>44967.81973359954</v>
      </c>
      <c r="C125" s="5" t="inlineStr">
        <is>
          <t>3106 FABIOLA NAVA - CAJA</t>
        </is>
      </c>
      <c r="D125" s="15" t="n">
        <v>54310674109</v>
      </c>
      <c r="E125" s="8" t="inlineStr">
        <is>
          <t>BISA-100070065</t>
        </is>
      </c>
      <c r="H125" s="9" t="n">
        <v>1677.9</v>
      </c>
      <c r="I125" s="5" t="inlineStr">
        <is>
          <t>DEPÓSITO BANCARIO</t>
        </is>
      </c>
      <c r="J125" s="5" t="inlineStr">
        <is>
          <t>3144 WILSON ORLANDO CASILLAS ROBLES</t>
        </is>
      </c>
    </row>
    <row r="126">
      <c r="A126" s="5" t="inlineStr">
        <is>
          <t>CCAJ-SR27/28/2023</t>
        </is>
      </c>
      <c r="B126" s="6" t="n">
        <v>44967.81973359954</v>
      </c>
      <c r="C126" s="5" t="inlineStr">
        <is>
          <t>3106 FABIOLA NAVA - CAJA</t>
        </is>
      </c>
      <c r="D126" s="15" t="n">
        <v>45133169238</v>
      </c>
      <c r="E126" s="8" t="inlineStr">
        <is>
          <t>BISA-100070065</t>
        </is>
      </c>
      <c r="H126" s="9" t="n">
        <v>1163.28</v>
      </c>
      <c r="I126" s="5" t="inlineStr">
        <is>
          <t>DEPÓSITO BANCARIO</t>
        </is>
      </c>
      <c r="J126" s="5" t="inlineStr">
        <is>
          <t>3144 WILSON ORLANDO CASILLAS ROBLES</t>
        </is>
      </c>
    </row>
    <row r="127">
      <c r="A127" s="5" t="inlineStr">
        <is>
          <t>CCAJ-SR27/28/2023</t>
        </is>
      </c>
      <c r="B127" s="6" t="n">
        <v>44967.81973359954</v>
      </c>
      <c r="C127" s="5" t="inlineStr">
        <is>
          <t>3106 FABIOLA NAVA - CAJA</t>
        </is>
      </c>
      <c r="D127" s="7" t="n"/>
      <c r="E127" s="8" t="n"/>
      <c r="F127" s="9" t="n">
        <v>14864.8</v>
      </c>
      <c r="I127" s="10" t="inlineStr">
        <is>
          <t>EFECTIVO</t>
        </is>
      </c>
      <c r="J127" s="5" t="inlineStr">
        <is>
          <t>3118 PAOLA LESLY CARMONA GARCIA</t>
        </is>
      </c>
    </row>
    <row r="128">
      <c r="A128" s="5" t="inlineStr">
        <is>
          <t>CCAJ-SR27/28/2023</t>
        </is>
      </c>
      <c r="B128" s="6" t="n">
        <v>44967.81973359954</v>
      </c>
      <c r="C128" s="5" t="inlineStr">
        <is>
          <t>3106 FABIOLA NAVA - CAJA</t>
        </is>
      </c>
      <c r="D128" s="7" t="n"/>
      <c r="E128" s="8" t="n"/>
      <c r="F128" s="9" t="n">
        <v>2250.4</v>
      </c>
      <c r="I128" s="10" t="inlineStr">
        <is>
          <t>EFECTIVO</t>
        </is>
      </c>
      <c r="J128" s="8" t="inlineStr">
        <is>
          <t>3140 JUAN MAMANI MERMA</t>
        </is>
      </c>
    </row>
    <row r="129">
      <c r="A129" s="5" t="inlineStr">
        <is>
          <t>CCAJ-SR27/28/2023</t>
        </is>
      </c>
      <c r="B129" s="6" t="n">
        <v>44967.81973359954</v>
      </c>
      <c r="C129" s="5" t="inlineStr">
        <is>
          <t>3106 FABIOLA NAVA - CAJA</t>
        </is>
      </c>
      <c r="D129" s="7" t="n"/>
      <c r="E129" s="8" t="n"/>
      <c r="F129" s="9" t="n">
        <v>11382.5</v>
      </c>
      <c r="I129" s="10" t="inlineStr">
        <is>
          <t>EFECTIVO</t>
        </is>
      </c>
      <c r="J129" s="5" t="inlineStr">
        <is>
          <t>3144 WILSON ORLANDO CASILLAS ROBLES</t>
        </is>
      </c>
    </row>
    <row r="130">
      <c r="A130" s="5" t="inlineStr">
        <is>
          <t>CCAJ-SR27/28/2023</t>
        </is>
      </c>
      <c r="B130" s="6" t="n">
        <v>44967.81973359954</v>
      </c>
      <c r="C130" s="5" t="inlineStr">
        <is>
          <t>3106 FABIOLA NAVA - CAJA</t>
        </is>
      </c>
      <c r="D130" s="7" t="n"/>
      <c r="E130" s="8" t="n"/>
      <c r="F130" s="9" t="n">
        <v>17319.5</v>
      </c>
      <c r="I130" s="10" t="inlineStr">
        <is>
          <t>EFECTIVO</t>
        </is>
      </c>
      <c r="J130" s="8" t="inlineStr">
        <is>
          <t>3365 FELIX VILLCA VILLCA</t>
        </is>
      </c>
    </row>
    <row r="131">
      <c r="A131" s="5" t="inlineStr">
        <is>
          <t>CCAJ-SR27/28/2023</t>
        </is>
      </c>
      <c r="B131" s="6" t="n">
        <v>44967.81973359954</v>
      </c>
      <c r="C131" s="5" t="inlineStr">
        <is>
          <t>3106 FABIOLA NAVA - CAJA</t>
        </is>
      </c>
      <c r="D131" s="7" t="n"/>
      <c r="E131" s="8" t="n"/>
      <c r="F131" s="9" t="n">
        <v>101786.4</v>
      </c>
      <c r="I131" s="10" t="inlineStr">
        <is>
          <t>EFECTIVO</t>
        </is>
      </c>
      <c r="J131" s="8" t="inlineStr">
        <is>
          <t>4099 MANUEL SANCHEZ</t>
        </is>
      </c>
    </row>
    <row r="132">
      <c r="A132" s="11" t="inlineStr">
        <is>
          <t>SAP</t>
        </is>
      </c>
      <c r="B132" s="3" t="n"/>
      <c r="C132" s="3" t="n"/>
      <c r="D132" s="7" t="n"/>
      <c r="E132" s="8" t="n"/>
      <c r="F132" s="31">
        <f>SUM(F120:G131)</f>
        <v/>
      </c>
      <c r="H132" s="9" t="n"/>
      <c r="I132" s="10" t="n"/>
      <c r="J132" s="5" t="n"/>
    </row>
    <row r="133" ht="15.75" customHeight="1">
      <c r="A133" s="13" t="inlineStr">
        <is>
          <t>FECHA</t>
        </is>
      </c>
      <c r="B133" s="13" t="inlineStr">
        <is>
          <t>CIERRE DE CAJA</t>
        </is>
      </c>
      <c r="C133" s="13" t="inlineStr">
        <is>
          <t>IMPORTE</t>
        </is>
      </c>
      <c r="D133" s="14" t="n">
        <v>112761132</v>
      </c>
      <c r="E133" s="8" t="n"/>
      <c r="H133" s="9" t="n"/>
      <c r="I133" s="10" t="n"/>
      <c r="J133" s="5" t="n"/>
    </row>
    <row r="134">
      <c r="A134" s="5" t="n"/>
      <c r="B134" s="6" t="n"/>
      <c r="C134" s="5" t="n"/>
      <c r="D134" s="7" t="n"/>
      <c r="E134" s="8" t="n"/>
      <c r="H134" s="9" t="n"/>
      <c r="I134" s="10" t="n"/>
      <c r="J134" s="5" t="n"/>
    </row>
    <row r="136">
      <c r="A136" s="1" t="inlineStr">
        <is>
          <t>Cierre Caja</t>
        </is>
      </c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</row>
    <row r="137">
      <c r="A137" s="3" t="inlineStr">
        <is>
          <t>Del 11/02/2023</t>
        </is>
      </c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</row>
    <row r="138">
      <c r="A138" s="74" t="inlineStr">
        <is>
          <t>Cierre Caja</t>
        </is>
      </c>
      <c r="B138" s="74" t="inlineStr">
        <is>
          <t>Fecha</t>
        </is>
      </c>
      <c r="C138" s="74" t="inlineStr">
        <is>
          <t>Cajero</t>
        </is>
      </c>
      <c r="D138" s="74" t="inlineStr">
        <is>
          <t>Nro Voucher</t>
        </is>
      </c>
      <c r="E138" s="74" t="inlineStr">
        <is>
          <t>Nro Cuenta</t>
        </is>
      </c>
      <c r="F138" s="74" t="inlineStr">
        <is>
          <t>Tipo Ingreso</t>
        </is>
      </c>
      <c r="G138" s="75" t="n"/>
      <c r="H138" s="76" t="n"/>
      <c r="I138" s="74" t="inlineStr">
        <is>
          <t>TIPO DE INGRESO</t>
        </is>
      </c>
      <c r="J138" s="74" t="inlineStr">
        <is>
          <t>Cobrador</t>
        </is>
      </c>
    </row>
    <row r="139">
      <c r="A139" s="77" t="n"/>
      <c r="B139" s="77" t="n"/>
      <c r="C139" s="77" t="n"/>
      <c r="D139" s="77" t="n"/>
      <c r="E139" s="77" t="n"/>
      <c r="F139" s="4" t="inlineStr">
        <is>
          <t>EFECTIVO</t>
        </is>
      </c>
      <c r="G139" s="4" t="inlineStr">
        <is>
          <t>CHEQUE</t>
        </is>
      </c>
      <c r="H139" s="4" t="inlineStr">
        <is>
          <t>TRANSFERENCIA</t>
        </is>
      </c>
      <c r="I139" s="77" t="n"/>
      <c r="J139" s="77" t="n"/>
    </row>
    <row r="140">
      <c r="A140" s="34" t="inlineStr">
        <is>
          <t>NO HUBO CIERRES DE CAJA, SABADO</t>
        </is>
      </c>
      <c r="B140" s="35" t="n"/>
      <c r="C140" s="36" t="n"/>
      <c r="D140" s="7" t="n"/>
      <c r="E140" s="8" t="n"/>
      <c r="F140" s="9" t="n"/>
      <c r="I140" s="10" t="n"/>
      <c r="J140" s="8" t="n"/>
    </row>
    <row r="141">
      <c r="A141" s="11" t="inlineStr">
        <is>
          <t>SAP</t>
        </is>
      </c>
      <c r="B141" s="3" t="n"/>
      <c r="C141" s="3" t="n"/>
      <c r="D141" s="7" t="n"/>
      <c r="E141" s="8" t="n"/>
      <c r="G141" s="9" t="n"/>
      <c r="I141" s="10" t="n"/>
      <c r="J141" s="8" t="n"/>
    </row>
    <row r="142">
      <c r="A142" s="13" t="inlineStr">
        <is>
          <t>FECHA</t>
        </is>
      </c>
      <c r="B142" s="13" t="inlineStr">
        <is>
          <t>CIERRE DE CAJA</t>
        </is>
      </c>
      <c r="C142" s="13" t="inlineStr">
        <is>
          <t>IMPORTE</t>
        </is>
      </c>
      <c r="D142" s="7" t="n"/>
      <c r="E142" s="8" t="n"/>
      <c r="G142" s="9" t="n"/>
      <c r="I142" s="10" t="n"/>
      <c r="J142" s="8" t="n"/>
    </row>
    <row r="145">
      <c r="A145" s="1" t="inlineStr">
        <is>
          <t>Cierre Caja</t>
        </is>
      </c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</row>
    <row r="146">
      <c r="A146" s="3" t="inlineStr">
        <is>
          <t>Del 13/02/2023</t>
        </is>
      </c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</row>
    <row r="147">
      <c r="A147" s="74" t="inlineStr">
        <is>
          <t>Cierre Caja</t>
        </is>
      </c>
      <c r="B147" s="74" t="inlineStr">
        <is>
          <t>Fecha</t>
        </is>
      </c>
      <c r="C147" s="74" t="inlineStr">
        <is>
          <t>Cajero</t>
        </is>
      </c>
      <c r="D147" s="74" t="inlineStr">
        <is>
          <t>Nro Voucher</t>
        </is>
      </c>
      <c r="E147" s="74" t="inlineStr">
        <is>
          <t>Nro Cuenta</t>
        </is>
      </c>
      <c r="F147" s="74" t="inlineStr">
        <is>
          <t>Tipo Ingreso</t>
        </is>
      </c>
      <c r="G147" s="75" t="n"/>
      <c r="H147" s="76" t="n"/>
      <c r="I147" s="74" t="inlineStr">
        <is>
          <t>TIPO DE INGRESO</t>
        </is>
      </c>
      <c r="J147" s="74" t="inlineStr">
        <is>
          <t>Cobrador</t>
        </is>
      </c>
    </row>
    <row r="148">
      <c r="A148" s="77" t="n"/>
      <c r="B148" s="77" t="n"/>
      <c r="C148" s="77" t="n"/>
      <c r="D148" s="77" t="n"/>
      <c r="E148" s="77" t="n"/>
      <c r="F148" s="4" t="inlineStr">
        <is>
          <t>EFECTIVO</t>
        </is>
      </c>
      <c r="G148" s="4" t="inlineStr">
        <is>
          <t>CHEQUE</t>
        </is>
      </c>
      <c r="H148" s="4" t="inlineStr">
        <is>
          <t>TRANSFERENCIA</t>
        </is>
      </c>
      <c r="I148" s="77" t="n"/>
      <c r="J148" s="77" t="n"/>
    </row>
    <row r="149">
      <c r="A149" s="5" t="inlineStr">
        <is>
          <t>CCAJ-SR27/29/2023</t>
        </is>
      </c>
      <c r="B149" s="6" t="n">
        <v>44970.77479347222</v>
      </c>
      <c r="C149" s="5" t="inlineStr">
        <is>
          <t>3106 FABIOLA NAVA - CAJA</t>
        </is>
      </c>
      <c r="D149" s="7" t="n"/>
      <c r="E149" s="8" t="n"/>
      <c r="G149" s="9" t="n">
        <v>941.04</v>
      </c>
      <c r="I149" s="10" t="inlineStr">
        <is>
          <t>CHEQUE</t>
        </is>
      </c>
      <c r="J149" s="5" t="inlineStr">
        <is>
          <t>3144 WILSON ORLANDO CASILLAS ROBLES</t>
        </is>
      </c>
    </row>
    <row r="150">
      <c r="A150" s="5" t="inlineStr">
        <is>
          <t>CCAJ-SR27/29/2023</t>
        </is>
      </c>
      <c r="B150" s="6" t="n">
        <v>44970.77479347222</v>
      </c>
      <c r="C150" s="5" t="inlineStr">
        <is>
          <t>3106 FABIOLA NAVA - CAJA</t>
        </is>
      </c>
      <c r="D150" s="15" t="n">
        <v>45113317994</v>
      </c>
      <c r="E150" s="8" t="inlineStr">
        <is>
          <t>BISA-100070065</t>
        </is>
      </c>
      <c r="H150" s="9" t="n">
        <v>386.1</v>
      </c>
      <c r="I150" s="5" t="inlineStr">
        <is>
          <t>DEPÓSITO BANCARIO</t>
        </is>
      </c>
      <c r="J150" s="5" t="inlineStr">
        <is>
          <t>4219 HUMBERTO HURTADO - T01</t>
        </is>
      </c>
    </row>
    <row r="151">
      <c r="A151" s="5" t="inlineStr">
        <is>
          <t>CCAJ-SR27/29/2023</t>
        </is>
      </c>
      <c r="B151" s="6" t="n">
        <v>44970.77479347222</v>
      </c>
      <c r="C151" s="5" t="inlineStr">
        <is>
          <t>3106 FABIOLA NAVA - CAJA</t>
        </is>
      </c>
      <c r="D151" s="15" t="n">
        <v>45133169267</v>
      </c>
      <c r="E151" s="8" t="inlineStr">
        <is>
          <t>BISA-100070065</t>
        </is>
      </c>
      <c r="H151" s="9" t="n">
        <v>1583.52</v>
      </c>
      <c r="I151" s="5" t="inlineStr">
        <is>
          <t>DEPÓSITO BANCARIO</t>
        </is>
      </c>
      <c r="J151" s="8" t="inlineStr">
        <is>
          <t>3140 JUAN MAMANI MERMA</t>
        </is>
      </c>
    </row>
    <row r="152">
      <c r="A152" s="5" t="inlineStr">
        <is>
          <t>CCAJ-SR27/29/2023</t>
        </is>
      </c>
      <c r="B152" s="6" t="n">
        <v>44970.77479347222</v>
      </c>
      <c r="C152" s="5" t="inlineStr">
        <is>
          <t>3106 FABIOLA NAVA - CAJA</t>
        </is>
      </c>
      <c r="D152" s="15" t="n">
        <v>54410680362</v>
      </c>
      <c r="E152" s="8" t="inlineStr">
        <is>
          <t>BISA-100070065</t>
        </is>
      </c>
      <c r="H152" s="9" t="n">
        <v>2526.11</v>
      </c>
      <c r="I152" s="5" t="inlineStr">
        <is>
          <t>DEPÓSITO BANCARIO</t>
        </is>
      </c>
      <c r="J152" s="5" t="inlineStr">
        <is>
          <t>3144 WILSON ORLANDO CASILLAS ROBLES</t>
        </is>
      </c>
    </row>
    <row r="153">
      <c r="A153" s="5" t="inlineStr">
        <is>
          <t>CCAJ-SR27/29/2023</t>
        </is>
      </c>
      <c r="B153" s="6" t="n">
        <v>44970.77479347222</v>
      </c>
      <c r="C153" s="5" t="inlineStr">
        <is>
          <t>3106 FABIOLA NAVA - CAJA</t>
        </is>
      </c>
      <c r="D153" s="15" t="n">
        <v>45113318819</v>
      </c>
      <c r="E153" s="8" t="inlineStr">
        <is>
          <t>BISA-100070065</t>
        </is>
      </c>
      <c r="H153" s="9" t="n">
        <v>1438.56</v>
      </c>
      <c r="I153" s="5" t="inlineStr">
        <is>
          <t>DEPÓSITO BANCARIO</t>
        </is>
      </c>
      <c r="J153" s="5" t="inlineStr">
        <is>
          <t>3144 WILSON ORLANDO CASILLAS ROBLES</t>
        </is>
      </c>
    </row>
    <row r="154">
      <c r="A154" s="5" t="inlineStr">
        <is>
          <t>CCAJ-SR27/29/2023</t>
        </is>
      </c>
      <c r="B154" s="6" t="n">
        <v>44970.77479347222</v>
      </c>
      <c r="C154" s="5" t="inlineStr">
        <is>
          <t>3106 FABIOLA NAVA - CAJA</t>
        </is>
      </c>
      <c r="D154" s="15" t="n">
        <v>45113320372</v>
      </c>
      <c r="E154" s="8" t="inlineStr">
        <is>
          <t>BISA-100070065</t>
        </is>
      </c>
      <c r="H154" s="9" t="n">
        <v>230</v>
      </c>
      <c r="I154" s="5" t="inlineStr">
        <is>
          <t>DEPÓSITO BANCARIO</t>
        </is>
      </c>
      <c r="J154" s="8" t="inlineStr">
        <is>
          <t>4099 MANUEL SANCHEZ</t>
        </is>
      </c>
    </row>
    <row r="155">
      <c r="A155" s="5" t="inlineStr">
        <is>
          <t>CCAJ-SR27/29/2023</t>
        </is>
      </c>
      <c r="B155" s="6" t="n">
        <v>44970.77479347222</v>
      </c>
      <c r="C155" s="5" t="inlineStr">
        <is>
          <t>3106 FABIOLA NAVA - CAJA</t>
        </is>
      </c>
      <c r="D155" s="15" t="n">
        <v>45113326560</v>
      </c>
      <c r="E155" s="8" t="inlineStr">
        <is>
          <t>BISA-100070065</t>
        </is>
      </c>
      <c r="H155" s="9" t="n">
        <v>1995.56</v>
      </c>
      <c r="I155" s="5" t="inlineStr">
        <is>
          <t>DEPÓSITO BANCARIO</t>
        </is>
      </c>
      <c r="J155" s="5" t="inlineStr">
        <is>
          <t>3118 PAOLA LESLY CARMONA GARCIA</t>
        </is>
      </c>
    </row>
    <row r="156">
      <c r="A156" s="5" t="inlineStr">
        <is>
          <t>CCAJ-SR27/29/2023</t>
        </is>
      </c>
      <c r="B156" s="6" t="n">
        <v>44970.77479347222</v>
      </c>
      <c r="C156" s="5" t="inlineStr">
        <is>
          <t>3106 FABIOLA NAVA - CAJA</t>
        </is>
      </c>
      <c r="D156" s="15" t="n">
        <v>84310695310</v>
      </c>
      <c r="E156" s="8" t="inlineStr">
        <is>
          <t>BISA-100070065</t>
        </is>
      </c>
      <c r="H156" s="9" t="n">
        <v>15584.85</v>
      </c>
      <c r="I156" s="5" t="inlineStr">
        <is>
          <t>DEPÓSITO BANCARIO</t>
        </is>
      </c>
      <c r="J156" s="5" t="inlineStr">
        <is>
          <t>3144 WILSON ORLANDO CASILLAS ROBLES</t>
        </is>
      </c>
    </row>
    <row r="157">
      <c r="A157" s="5" t="inlineStr">
        <is>
          <t>CCAJ-SR27/29/2023</t>
        </is>
      </c>
      <c r="B157" s="6" t="n">
        <v>44970.77479347222</v>
      </c>
      <c r="C157" s="5" t="inlineStr">
        <is>
          <t>3106 FABIOLA NAVA - CAJA</t>
        </is>
      </c>
      <c r="D157" s="7" t="n"/>
      <c r="E157" s="8" t="n"/>
      <c r="F157" s="9" t="n">
        <v>59951.7</v>
      </c>
      <c r="I157" s="10" t="inlineStr">
        <is>
          <t>EFECTIVO</t>
        </is>
      </c>
      <c r="J157" s="5" t="inlineStr">
        <is>
          <t>3118 PAOLA LESLY CARMONA GARCIA</t>
        </is>
      </c>
    </row>
    <row r="158">
      <c r="A158" s="5" t="inlineStr">
        <is>
          <t>CCAJ-SR27/29/2023</t>
        </is>
      </c>
      <c r="B158" s="6" t="n">
        <v>44970.77479347222</v>
      </c>
      <c r="C158" s="5" t="inlineStr">
        <is>
          <t>3106 FABIOLA NAVA - CAJA</t>
        </is>
      </c>
      <c r="D158" s="7" t="n"/>
      <c r="E158" s="8" t="n"/>
      <c r="F158" s="9" t="n">
        <v>5560.6</v>
      </c>
      <c r="I158" s="10" t="inlineStr">
        <is>
          <t>EFECTIVO</t>
        </is>
      </c>
      <c r="J158" s="8" t="inlineStr">
        <is>
          <t>3140 JUAN MAMANI MERMA</t>
        </is>
      </c>
    </row>
    <row r="159">
      <c r="A159" s="5" t="inlineStr">
        <is>
          <t>CCAJ-SR27/29/2023</t>
        </is>
      </c>
      <c r="B159" s="6" t="n">
        <v>44970.77479347222</v>
      </c>
      <c r="C159" s="5" t="inlineStr">
        <is>
          <t>3106 FABIOLA NAVA - CAJA</t>
        </is>
      </c>
      <c r="D159" s="7" t="n"/>
      <c r="E159" s="8" t="n"/>
      <c r="F159" s="9" t="n">
        <v>28341.2</v>
      </c>
      <c r="I159" s="10" t="inlineStr">
        <is>
          <t>EFECTIVO</t>
        </is>
      </c>
      <c r="J159" s="5" t="inlineStr">
        <is>
          <t>3144 WILSON ORLANDO CASILLAS ROBLES</t>
        </is>
      </c>
    </row>
    <row r="160">
      <c r="A160" s="5" t="inlineStr">
        <is>
          <t>CCAJ-SR27/29/2023</t>
        </is>
      </c>
      <c r="B160" s="6" t="n">
        <v>44970.77479347222</v>
      </c>
      <c r="C160" s="5" t="inlineStr">
        <is>
          <t>3106 FABIOLA NAVA - CAJA</t>
        </is>
      </c>
      <c r="D160" s="7" t="n"/>
      <c r="E160" s="8" t="n"/>
      <c r="F160" s="9" t="n">
        <v>3896.1</v>
      </c>
      <c r="I160" s="10" t="inlineStr">
        <is>
          <t>EFECTIVO</t>
        </is>
      </c>
      <c r="J160" s="8" t="inlineStr">
        <is>
          <t>3365 FELIX VILLCA VILLCA</t>
        </is>
      </c>
    </row>
    <row r="161">
      <c r="A161" s="5" t="inlineStr">
        <is>
          <t>CCAJ-SR27/29/2023</t>
        </is>
      </c>
      <c r="B161" s="6" t="n">
        <v>44970.77479347222</v>
      </c>
      <c r="C161" s="5" t="inlineStr">
        <is>
          <t>3106 FABIOLA NAVA - CAJA</t>
        </is>
      </c>
      <c r="D161" s="7" t="n"/>
      <c r="E161" s="8" t="n"/>
      <c r="F161" s="9" t="n">
        <v>21687.5</v>
      </c>
      <c r="I161" s="10" t="inlineStr">
        <is>
          <t>EFECTIVO</t>
        </is>
      </c>
      <c r="J161" s="8" t="inlineStr">
        <is>
          <t>4099 MANUEL SANCHEZ</t>
        </is>
      </c>
    </row>
    <row r="162">
      <c r="A162" s="5" t="inlineStr">
        <is>
          <t>CCAJ-SR27/29/2023</t>
        </is>
      </c>
      <c r="B162" s="6" t="n">
        <v>44970.77479347222</v>
      </c>
      <c r="C162" s="5" t="inlineStr">
        <is>
          <t>3106 FABIOLA NAVA - CAJA</t>
        </is>
      </c>
      <c r="D162" s="7" t="n"/>
      <c r="E162" s="8" t="n"/>
      <c r="F162" s="9" t="n">
        <v>12786.2</v>
      </c>
      <c r="I162" s="10" t="inlineStr">
        <is>
          <t>EFECTIVO</t>
        </is>
      </c>
      <c r="J162" s="5" t="inlineStr">
        <is>
          <t>4219 HUMBERTO HURTADO - T01</t>
        </is>
      </c>
    </row>
    <row r="163">
      <c r="A163" s="5" t="inlineStr">
        <is>
          <t>CCAJ-SR27/29/2023</t>
        </is>
      </c>
      <c r="B163" s="6" t="n">
        <v>44970.77479347222</v>
      </c>
      <c r="C163" s="5" t="inlineStr">
        <is>
          <t>3106 FABIOLA NAVA - CAJA</t>
        </is>
      </c>
      <c r="D163" s="7" t="n"/>
      <c r="E163" s="8" t="n"/>
      <c r="F163" s="9" t="n">
        <v>38921.7</v>
      </c>
      <c r="I163" s="10" t="inlineStr">
        <is>
          <t>EFECTIVO</t>
        </is>
      </c>
      <c r="J163" s="5" t="inlineStr">
        <is>
          <t>4219 HUMBERTO HURTADO - T02</t>
        </is>
      </c>
    </row>
    <row r="164">
      <c r="A164" s="11" t="inlineStr">
        <is>
          <t>SAP</t>
        </is>
      </c>
      <c r="B164" s="3" t="n"/>
      <c r="C164" s="3" t="n"/>
      <c r="D164" s="7" t="n"/>
      <c r="E164" s="8" t="n"/>
      <c r="F164" s="31">
        <f>SUM(F149:G163)</f>
        <v/>
      </c>
      <c r="H164" s="9" t="n"/>
      <c r="I164" s="10" t="n"/>
      <c r="J164" s="5" t="n"/>
    </row>
    <row r="165" ht="15.75" customHeight="1">
      <c r="A165" s="13" t="inlineStr">
        <is>
          <t>FECHA</t>
        </is>
      </c>
      <c r="B165" s="13" t="inlineStr">
        <is>
          <t>CIERRE DE CAJA</t>
        </is>
      </c>
      <c r="C165" s="13" t="inlineStr">
        <is>
          <t>IMPORTE</t>
        </is>
      </c>
      <c r="D165" s="14" t="n">
        <v>112782335</v>
      </c>
      <c r="E165" s="8" t="n"/>
      <c r="H165" s="9" t="n"/>
      <c r="I165" s="10" t="n"/>
      <c r="J165" s="5" t="n"/>
    </row>
    <row r="166">
      <c r="A166" s="5" t="n"/>
      <c r="B166" s="6" t="n"/>
      <c r="C166" s="5" t="n"/>
      <c r="D166" s="7" t="n"/>
      <c r="E166" s="8" t="n"/>
      <c r="H166" s="9" t="n"/>
      <c r="I166" s="10" t="n"/>
      <c r="J166" s="5" t="n"/>
    </row>
    <row r="168">
      <c r="A168" s="1" t="inlineStr">
        <is>
          <t>Cierre Caja</t>
        </is>
      </c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</row>
    <row r="169">
      <c r="A169" s="3" t="inlineStr">
        <is>
          <t>Del 14/02/2023</t>
        </is>
      </c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</row>
    <row r="170">
      <c r="A170" s="74" t="inlineStr">
        <is>
          <t>Cierre Caja</t>
        </is>
      </c>
      <c r="B170" s="74" t="inlineStr">
        <is>
          <t>Fecha</t>
        </is>
      </c>
      <c r="C170" s="74" t="inlineStr">
        <is>
          <t>Cajero</t>
        </is>
      </c>
      <c r="D170" s="74" t="inlineStr">
        <is>
          <t>Nro Voucher</t>
        </is>
      </c>
      <c r="E170" s="74" t="inlineStr">
        <is>
          <t>Nro Cuenta</t>
        </is>
      </c>
      <c r="F170" s="74" t="inlineStr">
        <is>
          <t>Tipo Ingreso</t>
        </is>
      </c>
      <c r="G170" s="75" t="n"/>
      <c r="H170" s="76" t="n"/>
      <c r="I170" s="74" t="inlineStr">
        <is>
          <t>TIPO DE INGRESO</t>
        </is>
      </c>
      <c r="J170" s="74" t="inlineStr">
        <is>
          <t>Cobrador</t>
        </is>
      </c>
    </row>
    <row r="171">
      <c r="A171" s="77" t="n"/>
      <c r="B171" s="77" t="n"/>
      <c r="C171" s="77" t="n"/>
      <c r="D171" s="77" t="n"/>
      <c r="E171" s="77" t="n"/>
      <c r="F171" s="4" t="inlineStr">
        <is>
          <t>EFECTIVO</t>
        </is>
      </c>
      <c r="G171" s="4" t="inlineStr">
        <is>
          <t>CHEQUE</t>
        </is>
      </c>
      <c r="H171" s="4" t="inlineStr">
        <is>
          <t>TRANSFERENCIA</t>
        </is>
      </c>
      <c r="I171" s="77" t="n"/>
      <c r="J171" s="77" t="n"/>
    </row>
    <row r="172">
      <c r="A172" s="5" t="inlineStr">
        <is>
          <t>CCAJ-SR27/30/202</t>
        </is>
      </c>
      <c r="B172" s="6" t="n">
        <v>44971.74849645833</v>
      </c>
      <c r="C172" s="5" t="inlineStr">
        <is>
          <t>3106 FABIOLA NAVA - CAJA</t>
        </is>
      </c>
      <c r="D172" s="15" t="n">
        <v>54410681443</v>
      </c>
      <c r="E172" s="8" t="inlineStr">
        <is>
          <t>BISA-100070065</t>
        </is>
      </c>
      <c r="H172" s="9" t="n">
        <v>3420.51</v>
      </c>
      <c r="I172" s="5" t="inlineStr">
        <is>
          <t>DEPÓSITO BANCARIO</t>
        </is>
      </c>
      <c r="J172" s="5" t="inlineStr">
        <is>
          <t>3144 WILSON ORLANDO CASILLAS ROBLES</t>
        </is>
      </c>
    </row>
    <row r="173">
      <c r="A173" s="5" t="inlineStr">
        <is>
          <t>CCAJ-SR27/30/2023</t>
        </is>
      </c>
      <c r="B173" s="6" t="n">
        <v>44971.74849645833</v>
      </c>
      <c r="C173" s="5" t="inlineStr">
        <is>
          <t>3106 FABIOLA NAVA - CAJA</t>
        </is>
      </c>
      <c r="D173" s="15" t="n">
        <v>45143545751</v>
      </c>
      <c r="E173" s="8" t="inlineStr">
        <is>
          <t>BISA-100070065</t>
        </is>
      </c>
      <c r="H173" s="9" t="n">
        <v>11430.37</v>
      </c>
      <c r="I173" s="5" t="inlineStr">
        <is>
          <t>DEPÓSITO BANCARIO</t>
        </is>
      </c>
      <c r="J173" s="5" t="inlineStr">
        <is>
          <t>3144 WILSON ORLANDO CASILLAS ROBLES</t>
        </is>
      </c>
    </row>
    <row r="174">
      <c r="A174" s="5" t="inlineStr">
        <is>
          <t>CCAJ-SR27/30/2023</t>
        </is>
      </c>
      <c r="B174" s="6" t="n">
        <v>44971.74849645833</v>
      </c>
      <c r="C174" s="5" t="inlineStr">
        <is>
          <t>3106 FABIOLA NAVA - CAJA</t>
        </is>
      </c>
      <c r="D174" s="15" t="n">
        <v>54110689458</v>
      </c>
      <c r="E174" s="8" t="inlineStr">
        <is>
          <t>BISA-100070065</t>
        </is>
      </c>
      <c r="H174" s="9" t="n">
        <v>12144.45</v>
      </c>
      <c r="I174" s="5" t="inlineStr">
        <is>
          <t>DEPÓSITO BANCARIO</t>
        </is>
      </c>
      <c r="J174" s="5" t="inlineStr">
        <is>
          <t>3144 WILSON ORLANDO CASILLAS ROBLES</t>
        </is>
      </c>
    </row>
    <row r="175">
      <c r="A175" s="5" t="inlineStr">
        <is>
          <t>CCAJ-SR27/30/2023</t>
        </is>
      </c>
      <c r="B175" s="6" t="n">
        <v>44971.74849645833</v>
      </c>
      <c r="C175" s="5" t="inlineStr">
        <is>
          <t>3106 FABIOLA NAVA - CAJA</t>
        </is>
      </c>
      <c r="D175" s="15" t="n">
        <v>45123314639</v>
      </c>
      <c r="E175" s="8" t="inlineStr">
        <is>
          <t>BISA-100070065</t>
        </is>
      </c>
      <c r="H175" s="9" t="n">
        <v>10745</v>
      </c>
      <c r="I175" s="5" t="inlineStr">
        <is>
          <t>DEPÓSITO BANCARIO</t>
        </is>
      </c>
      <c r="J175" s="5" t="inlineStr">
        <is>
          <t>3144 WILSON ORLANDO CASILLAS ROBLES</t>
        </is>
      </c>
    </row>
    <row r="176">
      <c r="A176" s="5" t="inlineStr">
        <is>
          <t>CCAJ-SR27/30/2023</t>
        </is>
      </c>
      <c r="B176" s="6" t="n">
        <v>44971.74849645833</v>
      </c>
      <c r="C176" s="5" t="inlineStr">
        <is>
          <t>3106 FABIOLA NAVA - CAJA</t>
        </is>
      </c>
      <c r="D176" s="15" t="n">
        <v>54110689504</v>
      </c>
      <c r="E176" s="8" t="inlineStr">
        <is>
          <t>BISA-100070065</t>
        </is>
      </c>
      <c r="H176" s="9" t="n">
        <v>9858.219999999999</v>
      </c>
      <c r="I176" s="5" t="inlineStr">
        <is>
          <t>DEPÓSITO BANCARIO</t>
        </is>
      </c>
      <c r="J176" s="5" t="inlineStr">
        <is>
          <t>3144 WILSON ORLANDO CASILLAS ROBLES</t>
        </is>
      </c>
    </row>
    <row r="177">
      <c r="A177" s="5" t="inlineStr">
        <is>
          <t>CCAJ-SR27/30/2023</t>
        </is>
      </c>
      <c r="B177" s="6" t="n">
        <v>44971.74849645833</v>
      </c>
      <c r="C177" s="5" t="inlineStr">
        <is>
          <t>3106 FABIOLA NAVA - CAJA</t>
        </is>
      </c>
      <c r="D177" s="7" t="n"/>
      <c r="E177" s="8" t="n"/>
      <c r="F177" s="9" t="n">
        <v>18770.4</v>
      </c>
      <c r="I177" s="10" t="inlineStr">
        <is>
          <t>EFECTIVO</t>
        </is>
      </c>
      <c r="J177" s="5" t="inlineStr">
        <is>
          <t>3118 PAOLA LESLY CARMONA GARCIA</t>
        </is>
      </c>
    </row>
    <row r="178">
      <c r="A178" s="5" t="inlineStr">
        <is>
          <t>CCAJ-SR27/30/2023</t>
        </is>
      </c>
      <c r="B178" s="6" t="n">
        <v>44971.74849645833</v>
      </c>
      <c r="C178" s="5" t="inlineStr">
        <is>
          <t>3106 FABIOLA NAVA - CAJA</t>
        </is>
      </c>
      <c r="D178" s="7" t="n"/>
      <c r="E178" s="8" t="n"/>
      <c r="F178" s="9" t="n">
        <v>7358.8</v>
      </c>
      <c r="I178" s="10" t="inlineStr">
        <is>
          <t>EFECTIVO</t>
        </is>
      </c>
      <c r="J178" s="8" t="inlineStr">
        <is>
          <t>3140 JUAN MAMANI MERMA</t>
        </is>
      </c>
    </row>
    <row r="179">
      <c r="A179" s="5" t="inlineStr">
        <is>
          <t>CCAJ-SR27/30/2023</t>
        </is>
      </c>
      <c r="B179" s="6" t="n">
        <v>44971.74849645833</v>
      </c>
      <c r="C179" s="5" t="inlineStr">
        <is>
          <t>3106 FABIOLA NAVA - CAJA</t>
        </is>
      </c>
      <c r="D179" s="7" t="n"/>
      <c r="E179" s="8" t="n"/>
      <c r="F179" s="9" t="n">
        <v>16692</v>
      </c>
      <c r="I179" s="10" t="inlineStr">
        <is>
          <t>EFECTIVO</t>
        </is>
      </c>
      <c r="J179" s="5" t="inlineStr">
        <is>
          <t>3144 WILSON ORLANDO CASILLAS ROBLES</t>
        </is>
      </c>
    </row>
    <row r="180">
      <c r="A180" s="11" t="inlineStr">
        <is>
          <t>SAP</t>
        </is>
      </c>
      <c r="B180" s="3" t="n"/>
      <c r="C180" s="3" t="n"/>
      <c r="D180" s="7" t="n"/>
      <c r="E180" s="8" t="n"/>
      <c r="F180" s="31">
        <f>SUM(F172:G179)</f>
        <v/>
      </c>
      <c r="H180" s="9" t="n"/>
      <c r="I180" s="10" t="n"/>
      <c r="J180" s="5" t="n"/>
    </row>
    <row r="181" ht="15.75" customHeight="1">
      <c r="A181" s="13" t="inlineStr">
        <is>
          <t>FECHA</t>
        </is>
      </c>
      <c r="B181" s="13" t="inlineStr">
        <is>
          <t>CIERRE DE CAJA</t>
        </is>
      </c>
      <c r="C181" s="13" t="inlineStr">
        <is>
          <t>IMPORTE</t>
        </is>
      </c>
      <c r="D181" s="14" t="n">
        <v>112782336</v>
      </c>
      <c r="E181" s="8" t="n"/>
      <c r="H181" s="9" t="n"/>
      <c r="I181" s="10" t="n"/>
      <c r="J181" s="5" t="n"/>
    </row>
    <row r="184">
      <c r="A184" s="1" t="inlineStr">
        <is>
          <t>Cierre Caja</t>
        </is>
      </c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</row>
    <row r="185">
      <c r="A185" s="3" t="inlineStr">
        <is>
          <t>Del 15/02/2023</t>
        </is>
      </c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</row>
    <row r="186">
      <c r="A186" s="74" t="inlineStr">
        <is>
          <t>Cierre Caja</t>
        </is>
      </c>
      <c r="B186" s="74" t="inlineStr">
        <is>
          <t>Fecha</t>
        </is>
      </c>
      <c r="C186" s="74" t="inlineStr">
        <is>
          <t>Cajero</t>
        </is>
      </c>
      <c r="D186" s="74" t="inlineStr">
        <is>
          <t>Nro Voucher</t>
        </is>
      </c>
      <c r="E186" s="74" t="inlineStr">
        <is>
          <t>Nro Cuenta</t>
        </is>
      </c>
      <c r="F186" s="74" t="inlineStr">
        <is>
          <t>Tipo Ingreso</t>
        </is>
      </c>
      <c r="G186" s="75" t="n"/>
      <c r="H186" s="76" t="n"/>
      <c r="I186" s="74" t="inlineStr">
        <is>
          <t>TIPO DE INGRESO</t>
        </is>
      </c>
      <c r="J186" s="74" t="inlineStr">
        <is>
          <t>Cobrador</t>
        </is>
      </c>
    </row>
    <row r="187">
      <c r="A187" s="77" t="n"/>
      <c r="B187" s="77" t="n"/>
      <c r="C187" s="77" t="n"/>
      <c r="D187" s="77" t="n"/>
      <c r="E187" s="77" t="n"/>
      <c r="F187" s="4" t="inlineStr">
        <is>
          <t>EFECTIVO</t>
        </is>
      </c>
      <c r="G187" s="4" t="inlineStr">
        <is>
          <t>CHEQUE</t>
        </is>
      </c>
      <c r="H187" s="4" t="inlineStr">
        <is>
          <t>TRANSFERENCIA</t>
        </is>
      </c>
      <c r="I187" s="77" t="n"/>
      <c r="J187" s="77" t="n"/>
    </row>
    <row r="188">
      <c r="A188" s="5" t="inlineStr">
        <is>
          <t>CCAJ-SR27/31/202</t>
        </is>
      </c>
      <c r="B188" s="6" t="n">
        <v>44972.8862697338</v>
      </c>
      <c r="C188" s="5" t="inlineStr">
        <is>
          <t>3106 FABIOLA NAVA - CAJA</t>
        </is>
      </c>
      <c r="D188" s="15" t="n">
        <v>45153179808</v>
      </c>
      <c r="E188" s="8" t="inlineStr">
        <is>
          <t>BISA-100070065</t>
        </is>
      </c>
      <c r="H188" s="9" t="n">
        <v>2444.22</v>
      </c>
      <c r="I188" s="5" t="inlineStr">
        <is>
          <t>DEPÓSITO BANCARIO</t>
        </is>
      </c>
      <c r="J188" s="5" t="inlineStr">
        <is>
          <t>3144 WILSON ORLANDO CASILLAS ROBLES</t>
        </is>
      </c>
    </row>
    <row r="189">
      <c r="A189" s="5" t="inlineStr">
        <is>
          <t>CCAJ-SR27/31/2023</t>
        </is>
      </c>
      <c r="B189" s="6" t="n">
        <v>44972.8862697338</v>
      </c>
      <c r="C189" s="5" t="inlineStr">
        <is>
          <t>3106 FABIOLA NAVA - CAJA</t>
        </is>
      </c>
      <c r="D189" s="15" t="n">
        <v>54510679581</v>
      </c>
      <c r="E189" s="8" t="inlineStr">
        <is>
          <t>BISA-100070065</t>
        </is>
      </c>
      <c r="H189" s="9" t="n">
        <v>6446.58</v>
      </c>
      <c r="I189" s="5" t="inlineStr">
        <is>
          <t>DEPÓSITO BANCARIO</t>
        </is>
      </c>
      <c r="J189" s="5" t="inlineStr">
        <is>
          <t>3144 WILSON ORLANDO CASILLAS ROBLES</t>
        </is>
      </c>
    </row>
    <row r="190">
      <c r="A190" s="5" t="inlineStr">
        <is>
          <t>CCAJ-SR27/31/2023</t>
        </is>
      </c>
      <c r="B190" s="6" t="n">
        <v>44972.8862697338</v>
      </c>
      <c r="C190" s="5" t="inlineStr">
        <is>
          <t>3106 FABIOLA NAVA - CAJA</t>
        </is>
      </c>
      <c r="D190" s="15" t="n">
        <v>45113335496</v>
      </c>
      <c r="E190" s="8" t="inlineStr">
        <is>
          <t>BISA-100070065</t>
        </is>
      </c>
      <c r="H190" s="9" t="n">
        <v>3592.08</v>
      </c>
      <c r="I190" s="5" t="inlineStr">
        <is>
          <t>DEPÓSITO BANCARIO</t>
        </is>
      </c>
      <c r="J190" s="5" t="inlineStr">
        <is>
          <t>3144 WILSON ORLANDO CASILLAS ROBLES</t>
        </is>
      </c>
    </row>
    <row r="191">
      <c r="A191" s="5" t="inlineStr">
        <is>
          <t>CCAJ-SR27/31/2023</t>
        </is>
      </c>
      <c r="B191" s="6" t="n">
        <v>44972.8862697338</v>
      </c>
      <c r="C191" s="5" t="inlineStr">
        <is>
          <t>3106 FABIOLA NAVA - CAJA</t>
        </is>
      </c>
      <c r="D191" s="15" t="n">
        <v>45133186611</v>
      </c>
      <c r="E191" s="8" t="inlineStr">
        <is>
          <t>BISA-100070065</t>
        </is>
      </c>
      <c r="H191" s="9" t="n">
        <v>670.3200000000001</v>
      </c>
      <c r="I191" s="5" t="inlineStr">
        <is>
          <t>DEPÓSITO BANCARIO</t>
        </is>
      </c>
      <c r="J191" s="5" t="inlineStr">
        <is>
          <t>3144 WILSON ORLANDO CASILLAS ROBLES</t>
        </is>
      </c>
    </row>
    <row r="192">
      <c r="A192" s="5" t="inlineStr">
        <is>
          <t>CCAJ-SR27/31/2023</t>
        </is>
      </c>
      <c r="B192" s="6" t="n">
        <v>44972.8862697338</v>
      </c>
      <c r="C192" s="5" t="inlineStr">
        <is>
          <t>3106 FABIOLA NAVA - CAJA</t>
        </is>
      </c>
      <c r="D192" s="15" t="n">
        <v>45143553109</v>
      </c>
      <c r="E192" s="8" t="inlineStr">
        <is>
          <t>BISA-100070065</t>
        </is>
      </c>
      <c r="H192" s="9" t="n">
        <v>473.52</v>
      </c>
      <c r="I192" s="5" t="inlineStr">
        <is>
          <t>DEPÓSITO BANCARIO</t>
        </is>
      </c>
      <c r="J192" s="5" t="inlineStr">
        <is>
          <t>3144 WILSON ORLANDO CASILLAS ROBLES</t>
        </is>
      </c>
    </row>
    <row r="193">
      <c r="A193" s="5" t="inlineStr">
        <is>
          <t>CCAJ-SR27/31/2023</t>
        </is>
      </c>
      <c r="B193" s="6" t="n">
        <v>44972.8862697338</v>
      </c>
      <c r="C193" s="5" t="inlineStr">
        <is>
          <t>3106 FABIOLA NAVA - CAJA</t>
        </is>
      </c>
      <c r="D193" s="15" t="n">
        <v>45173246456</v>
      </c>
      <c r="E193" s="8" t="inlineStr">
        <is>
          <t>BISA-100070065</t>
        </is>
      </c>
      <c r="H193" s="9" t="n">
        <v>1050</v>
      </c>
      <c r="I193" s="5" t="inlineStr">
        <is>
          <t>DEPÓSITO BANCARIO</t>
        </is>
      </c>
      <c r="J193" s="5" t="inlineStr">
        <is>
          <t>3144 WILSON ORLANDO CASILLAS ROBLES</t>
        </is>
      </c>
    </row>
    <row r="194">
      <c r="A194" s="5" t="inlineStr">
        <is>
          <t>CCAJ-SR27/31/2023</t>
        </is>
      </c>
      <c r="B194" s="6" t="n">
        <v>44972.8862697338</v>
      </c>
      <c r="C194" s="5" t="inlineStr">
        <is>
          <t>3106 FABIOLA NAVA - CAJA</t>
        </is>
      </c>
      <c r="D194" s="7" t="n"/>
      <c r="E194" s="8" t="n"/>
      <c r="F194" s="9" t="n">
        <v>58221.4</v>
      </c>
      <c r="I194" s="10" t="inlineStr">
        <is>
          <t>EFECTIVO</t>
        </is>
      </c>
      <c r="J194" s="5" t="inlineStr">
        <is>
          <t>3118 PAOLA LESLY CARMONA GARCIA</t>
        </is>
      </c>
    </row>
    <row r="195">
      <c r="A195" s="5" t="inlineStr">
        <is>
          <t>CCAJ-SR27/31/2023</t>
        </is>
      </c>
      <c r="B195" s="6" t="n">
        <v>44972.8862697338</v>
      </c>
      <c r="C195" s="5" t="inlineStr">
        <is>
          <t>3106 FABIOLA NAVA - CAJA</t>
        </is>
      </c>
      <c r="D195" s="7" t="n"/>
      <c r="E195" s="8" t="n"/>
      <c r="F195" s="9" t="n">
        <v>14194.3</v>
      </c>
      <c r="I195" s="10" t="inlineStr">
        <is>
          <t>EFECTIVO</t>
        </is>
      </c>
      <c r="J195" s="8" t="inlineStr">
        <is>
          <t>3140 JUAN MAMANI MERMA</t>
        </is>
      </c>
    </row>
    <row r="196">
      <c r="A196" s="5" t="inlineStr">
        <is>
          <t>CCAJ-SR27/31/2023</t>
        </is>
      </c>
      <c r="B196" s="6" t="n">
        <v>44972.8862697338</v>
      </c>
      <c r="C196" s="5" t="inlineStr">
        <is>
          <t>3106 FABIOLA NAVA - CAJA</t>
        </is>
      </c>
      <c r="D196" s="7" t="n"/>
      <c r="E196" s="8" t="n"/>
      <c r="F196" s="9" t="n">
        <v>32250.4</v>
      </c>
      <c r="I196" s="10" t="inlineStr">
        <is>
          <t>EFECTIVO</t>
        </is>
      </c>
      <c r="J196" s="5" t="inlineStr">
        <is>
          <t>3144 WILSON ORLANDO CASILLAS ROBLES</t>
        </is>
      </c>
    </row>
    <row r="197">
      <c r="A197" s="5" t="inlineStr">
        <is>
          <t>CCAJ-SR27/31/2023</t>
        </is>
      </c>
      <c r="B197" s="6" t="n">
        <v>44972.8862697338</v>
      </c>
      <c r="C197" s="5" t="inlineStr">
        <is>
          <t>3106 FABIOLA NAVA - CAJA</t>
        </is>
      </c>
      <c r="D197" s="7" t="n"/>
      <c r="E197" s="8" t="n"/>
      <c r="F197" s="9" t="n">
        <v>15381.9</v>
      </c>
      <c r="I197" s="10" t="inlineStr">
        <is>
          <t>EFECTIVO</t>
        </is>
      </c>
      <c r="J197" s="8" t="inlineStr">
        <is>
          <t>3365 FELIX VILLCA VILLCA</t>
        </is>
      </c>
    </row>
    <row r="198">
      <c r="A198" s="5" t="inlineStr">
        <is>
          <t>CCAJ-SR27/31/2023</t>
        </is>
      </c>
      <c r="B198" s="6" t="n">
        <v>44972.8862697338</v>
      </c>
      <c r="C198" s="5" t="inlineStr">
        <is>
          <t>3106 FABIOLA NAVA - CAJA</t>
        </is>
      </c>
      <c r="D198" s="7" t="n"/>
      <c r="E198" s="8" t="n"/>
      <c r="F198" s="9" t="n">
        <v>4808.3</v>
      </c>
      <c r="I198" s="10" t="inlineStr">
        <is>
          <t>EFECTIVO</t>
        </is>
      </c>
      <c r="J198" s="8" t="inlineStr">
        <is>
          <t>4099 MANUEL SANCHEZ</t>
        </is>
      </c>
    </row>
    <row r="199">
      <c r="A199" s="11" t="inlineStr">
        <is>
          <t>SAP</t>
        </is>
      </c>
      <c r="B199" s="3" t="n"/>
      <c r="C199" s="3" t="n"/>
      <c r="D199" s="7" t="n"/>
      <c r="E199" s="8" t="n"/>
      <c r="F199" s="31">
        <f>SUM(F188:G198)</f>
        <v/>
      </c>
      <c r="H199" s="9" t="n"/>
      <c r="I199" s="10" t="n"/>
      <c r="J199" s="5" t="n"/>
    </row>
    <row r="200" ht="15.75" customHeight="1">
      <c r="A200" s="13" t="inlineStr">
        <is>
          <t>FECHA</t>
        </is>
      </c>
      <c r="B200" s="13" t="inlineStr">
        <is>
          <t>CIERRE DE CAJA</t>
        </is>
      </c>
      <c r="C200" s="13" t="inlineStr">
        <is>
          <t>IMPORTE</t>
        </is>
      </c>
      <c r="D200" s="14" t="inlineStr">
        <is>
          <t>112799827</t>
        </is>
      </c>
      <c r="E200" s="8" t="inlineStr">
        <is>
          <t>112799873</t>
        </is>
      </c>
      <c r="H200" s="9" t="n"/>
      <c r="I200" s="10" t="n"/>
      <c r="J200" s="5" t="n"/>
    </row>
    <row r="201"/>
    <row r="202"/>
    <row r="203">
      <c r="A203" s="1" t="inlineStr">
        <is>
          <t>Cierre Caja</t>
        </is>
      </c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</row>
    <row r="204">
      <c r="A204" s="3" t="inlineStr">
        <is>
          <t>Del 16/02/2023</t>
        </is>
      </c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</row>
    <row r="205">
      <c r="A205" s="74" t="inlineStr">
        <is>
          <t>Cierre Caja</t>
        </is>
      </c>
      <c r="B205" s="74" t="inlineStr">
        <is>
          <t>Fecha</t>
        </is>
      </c>
      <c r="C205" s="74" t="inlineStr">
        <is>
          <t>Cajero</t>
        </is>
      </c>
      <c r="D205" s="74" t="inlineStr">
        <is>
          <t>Nro Voucher</t>
        </is>
      </c>
      <c r="E205" s="74" t="inlineStr">
        <is>
          <t>Nro Cuenta</t>
        </is>
      </c>
      <c r="F205" s="74" t="inlineStr">
        <is>
          <t>Tipo Ingreso</t>
        </is>
      </c>
      <c r="G205" s="75" t="n"/>
      <c r="H205" s="76" t="n"/>
      <c r="I205" s="74" t="inlineStr">
        <is>
          <t>TIPO DE INGRESO</t>
        </is>
      </c>
      <c r="J205" s="74" t="inlineStr">
        <is>
          <t>Cobrador</t>
        </is>
      </c>
    </row>
    <row r="206">
      <c r="A206" s="77" t="n"/>
      <c r="B206" s="77" t="n"/>
      <c r="C206" s="77" t="n"/>
      <c r="D206" s="77" t="n"/>
      <c r="E206" s="77" t="n"/>
      <c r="F206" s="4" t="inlineStr">
        <is>
          <t>EFECTIVO</t>
        </is>
      </c>
      <c r="G206" s="4" t="inlineStr">
        <is>
          <t>CHEQUE</t>
        </is>
      </c>
      <c r="H206" s="4" t="inlineStr">
        <is>
          <t>TRANSFERENCIA</t>
        </is>
      </c>
      <c r="I206" s="77" t="n"/>
      <c r="J206" s="77" t="n"/>
    </row>
    <row r="207">
      <c r="A207" s="5" t="inlineStr">
        <is>
          <t>CCAJ-SR27/32/2023</t>
        </is>
      </c>
      <c r="B207" s="6" t="n">
        <v>44973.76928006944</v>
      </c>
      <c r="C207" s="5" t="inlineStr">
        <is>
          <t>3106 FABIOLA NAVA - CAJA</t>
        </is>
      </c>
      <c r="D207" s="15" t="n">
        <v>45143557225</v>
      </c>
      <c r="E207" s="8" t="inlineStr">
        <is>
          <t>BISA-100070065</t>
        </is>
      </c>
      <c r="H207" s="9" t="n">
        <v>700</v>
      </c>
      <c r="I207" s="5" t="inlineStr">
        <is>
          <t>DEPÓSITO BANCARIO</t>
        </is>
      </c>
      <c r="J207" s="5" t="inlineStr">
        <is>
          <t>3118 PAOLA LESLY CARMONA GARCIA</t>
        </is>
      </c>
    </row>
    <row r="208">
      <c r="A208" s="5" t="inlineStr">
        <is>
          <t>CCAJ-SR27/32/2023</t>
        </is>
      </c>
      <c r="B208" s="6" t="n">
        <v>44973.76928006944</v>
      </c>
      <c r="C208" s="5" t="inlineStr">
        <is>
          <t>3106 FABIOLA NAVA - CAJA</t>
        </is>
      </c>
      <c r="D208" s="15" t="n">
        <v>45143557249</v>
      </c>
      <c r="E208" s="8" t="inlineStr">
        <is>
          <t>BISA-100070065</t>
        </is>
      </c>
      <c r="H208" s="9" t="n">
        <v>700</v>
      </c>
      <c r="I208" s="5" t="inlineStr">
        <is>
          <t>DEPÓSITO BANCARIO</t>
        </is>
      </c>
      <c r="J208" s="5" t="inlineStr">
        <is>
          <t>3118 PAOLA LESLY CARMONA GARCIA</t>
        </is>
      </c>
    </row>
    <row r="209">
      <c r="A209" s="5" t="inlineStr">
        <is>
          <t>CCAJ-SR27/32/2023</t>
        </is>
      </c>
      <c r="B209" s="6" t="n">
        <v>44973.76928006944</v>
      </c>
      <c r="C209" s="5" t="inlineStr">
        <is>
          <t>3106 FABIOLA NAVA - CAJA</t>
        </is>
      </c>
      <c r="D209" s="15" t="n">
        <v>45143557434</v>
      </c>
      <c r="E209" s="8" t="inlineStr">
        <is>
          <t>BISA-100070065</t>
        </is>
      </c>
      <c r="H209" s="9" t="n">
        <v>14620</v>
      </c>
      <c r="I209" s="5" t="inlineStr">
        <is>
          <t>DEPÓSITO BANCARIO</t>
        </is>
      </c>
      <c r="J209" s="5" t="inlineStr">
        <is>
          <t>3144 WILSON ORLANDO CASILLAS ROBLES</t>
        </is>
      </c>
    </row>
    <row r="210">
      <c r="A210" s="5" t="inlineStr">
        <is>
          <t>CCAJ-SR27/32/2023</t>
        </is>
      </c>
      <c r="B210" s="6" t="n">
        <v>44973.76928006944</v>
      </c>
      <c r="C210" s="5" t="inlineStr">
        <is>
          <t>3106 FABIOLA NAVA - CAJA</t>
        </is>
      </c>
      <c r="D210" s="15" t="n">
        <v>45123322668</v>
      </c>
      <c r="E210" s="8" t="inlineStr">
        <is>
          <t>BISA-100070065</t>
        </is>
      </c>
      <c r="H210" s="9" t="n">
        <v>2256.98</v>
      </c>
      <c r="I210" s="5" t="inlineStr">
        <is>
          <t>DEPÓSITO BANCARIO</t>
        </is>
      </c>
      <c r="J210" s="5" t="inlineStr">
        <is>
          <t>3144 WILSON ORLANDO CASILLAS ROBLES</t>
        </is>
      </c>
    </row>
    <row r="211">
      <c r="A211" s="5" t="inlineStr">
        <is>
          <t>CCAJ-SR27/32/2023</t>
        </is>
      </c>
      <c r="B211" s="6" t="n">
        <v>44973.76928006944</v>
      </c>
      <c r="C211" s="5" t="inlineStr">
        <is>
          <t>3106 FABIOLA NAVA - CAJA</t>
        </is>
      </c>
      <c r="D211" s="15" t="n">
        <v>45173246249</v>
      </c>
      <c r="E211" s="8" t="inlineStr">
        <is>
          <t>BISA-100070065</t>
        </is>
      </c>
      <c r="H211" s="9" t="n">
        <v>2730</v>
      </c>
      <c r="I211" s="5" t="inlineStr">
        <is>
          <t>DEPÓSITO BANCARIO</t>
        </is>
      </c>
      <c r="J211" s="5" t="inlineStr">
        <is>
          <t>3144 WILSON ORLANDO CASILLAS ROBLES</t>
        </is>
      </c>
    </row>
    <row r="212">
      <c r="A212" s="5" t="inlineStr">
        <is>
          <t>CCAJ-SR27/32/2023</t>
        </is>
      </c>
      <c r="B212" s="6" t="n">
        <v>44973.76928006944</v>
      </c>
      <c r="C212" s="5" t="inlineStr">
        <is>
          <t>3106 FABIOLA NAVA - CAJA</t>
        </is>
      </c>
      <c r="D212" s="15" t="n">
        <v>54110691223</v>
      </c>
      <c r="E212" s="8" t="inlineStr">
        <is>
          <t>BISA-100070065</t>
        </is>
      </c>
      <c r="H212" s="9" t="n">
        <v>4914.98</v>
      </c>
      <c r="I212" s="5" t="inlineStr">
        <is>
          <t>DEPÓSITO BANCARIO</t>
        </is>
      </c>
      <c r="J212" s="5" t="inlineStr">
        <is>
          <t>3144 WILSON ORLANDO CASILLAS ROBLES</t>
        </is>
      </c>
    </row>
    <row r="213">
      <c r="A213" s="5" t="inlineStr">
        <is>
          <t>CCAJ-SR27/32/2023</t>
        </is>
      </c>
      <c r="B213" s="6" t="n">
        <v>44973.76928006944</v>
      </c>
      <c r="C213" s="5" t="inlineStr">
        <is>
          <t>3106 FABIOLA NAVA - CAJA</t>
        </is>
      </c>
      <c r="D213" s="15" t="n">
        <v>54110690347</v>
      </c>
      <c r="E213" s="8" t="inlineStr">
        <is>
          <t>BISA-100070065</t>
        </is>
      </c>
      <c r="H213" s="9" t="n">
        <v>13273</v>
      </c>
      <c r="I213" s="5" t="inlineStr">
        <is>
          <t>DEPÓSITO BANCARIO</t>
        </is>
      </c>
      <c r="J213" s="5" t="inlineStr">
        <is>
          <t>3144 WILSON ORLANDO CASILLAS ROBLES</t>
        </is>
      </c>
    </row>
    <row r="214">
      <c r="A214" s="5" t="inlineStr">
        <is>
          <t>CCAJ-SR27/32/2023</t>
        </is>
      </c>
      <c r="B214" s="6" t="n">
        <v>44973.76928006944</v>
      </c>
      <c r="C214" s="5" t="inlineStr">
        <is>
          <t>3106 FABIOLA NAVA - CAJA</t>
        </is>
      </c>
      <c r="D214" s="15" t="n">
        <v>54110690397</v>
      </c>
      <c r="E214" s="8" t="inlineStr">
        <is>
          <t>BISA-100070065</t>
        </is>
      </c>
      <c r="H214" s="9" t="n">
        <v>0.1</v>
      </c>
      <c r="I214" s="5" t="inlineStr">
        <is>
          <t>DEPÓSITO BANCARIO</t>
        </is>
      </c>
      <c r="J214" s="5" t="inlineStr">
        <is>
          <t>3144 WILSON ORLANDO CASILLAS ROBLES</t>
        </is>
      </c>
    </row>
    <row r="215">
      <c r="A215" s="5" t="inlineStr">
        <is>
          <t>CCAJ-SR27/32/2023</t>
        </is>
      </c>
      <c r="B215" s="6" t="n">
        <v>44973.76928006944</v>
      </c>
      <c r="C215" s="5" t="inlineStr">
        <is>
          <t>3106 FABIOLA NAVA - CAJA</t>
        </is>
      </c>
      <c r="D215" s="7" t="n"/>
      <c r="E215" s="8" t="n"/>
      <c r="F215" s="9" t="n">
        <v>15553.9</v>
      </c>
      <c r="I215" s="10" t="inlineStr">
        <is>
          <t>EFECTIVO</t>
        </is>
      </c>
      <c r="J215" s="5" t="inlineStr">
        <is>
          <t>3118 PAOLA LESLY CARMONA GARCIA</t>
        </is>
      </c>
    </row>
    <row r="216">
      <c r="A216" s="5" t="inlineStr">
        <is>
          <t>CCAJ-SR27/32/2023</t>
        </is>
      </c>
      <c r="B216" s="6" t="n">
        <v>44973.76928006944</v>
      </c>
      <c r="C216" s="5" t="inlineStr">
        <is>
          <t>3106 FABIOLA NAVA - CAJA</t>
        </is>
      </c>
      <c r="D216" s="7" t="n"/>
      <c r="E216" s="8" t="n"/>
      <c r="F216" s="9" t="n">
        <v>2373.9</v>
      </c>
      <c r="I216" s="10" t="inlineStr">
        <is>
          <t>EFECTIVO</t>
        </is>
      </c>
      <c r="J216" s="8" t="inlineStr">
        <is>
          <t>3140 JUAN MAMANI MERMA</t>
        </is>
      </c>
    </row>
    <row r="217">
      <c r="A217" s="5" t="inlineStr">
        <is>
          <t>CCAJ-SR27/32/2023</t>
        </is>
      </c>
      <c r="B217" s="6" t="n">
        <v>44973.76928006944</v>
      </c>
      <c r="C217" s="5" t="inlineStr">
        <is>
          <t>3106 FABIOLA NAVA - CAJA</t>
        </is>
      </c>
      <c r="D217" s="7" t="n"/>
      <c r="E217" s="8" t="n"/>
      <c r="F217" s="9" t="n">
        <v>15185.3</v>
      </c>
      <c r="I217" s="10" t="inlineStr">
        <is>
          <t>EFECTIVO</t>
        </is>
      </c>
      <c r="J217" s="5" t="inlineStr">
        <is>
          <t>3144 WILSON ORLANDO CASILLAS ROBLES</t>
        </is>
      </c>
    </row>
    <row r="218">
      <c r="A218" s="5" t="inlineStr">
        <is>
          <t>CCAJ-SR27/32/2023</t>
        </is>
      </c>
      <c r="B218" s="6" t="n">
        <v>44973.76928006944</v>
      </c>
      <c r="C218" s="5" t="inlineStr">
        <is>
          <t>3106 FABIOLA NAVA - CAJA</t>
        </is>
      </c>
      <c r="D218" s="7" t="n"/>
      <c r="E218" s="8" t="n"/>
      <c r="F218" s="9" t="n">
        <v>7370.1</v>
      </c>
      <c r="I218" s="10" t="inlineStr">
        <is>
          <t>EFECTIVO</t>
        </is>
      </c>
      <c r="J218" s="8" t="inlineStr">
        <is>
          <t>4099 MANUEL SANCHEZ</t>
        </is>
      </c>
    </row>
    <row r="219">
      <c r="A219" s="11" t="inlineStr">
        <is>
          <t>SAP</t>
        </is>
      </c>
      <c r="B219" s="3" t="n"/>
      <c r="C219" s="3" t="n"/>
      <c r="D219" s="7" t="n"/>
      <c r="E219" s="8" t="n"/>
      <c r="F219" s="31">
        <f>SUM(F207:G218)</f>
        <v/>
      </c>
      <c r="H219" s="9" t="n"/>
      <c r="I219" s="10" t="n"/>
      <c r="J219" s="8" t="n"/>
    </row>
    <row r="220" ht="15.75" customHeight="1">
      <c r="A220" s="13" t="inlineStr">
        <is>
          <t>FECHA</t>
        </is>
      </c>
      <c r="B220" s="13" t="inlineStr">
        <is>
          <t>CIERRE DE CAJA</t>
        </is>
      </c>
      <c r="C220" s="13" t="inlineStr">
        <is>
          <t>IMPORTE</t>
        </is>
      </c>
      <c r="D220" s="14" t="inlineStr">
        <is>
          <t>112799826</t>
        </is>
      </c>
      <c r="E220" s="8" t="inlineStr">
        <is>
          <t>112799872</t>
        </is>
      </c>
      <c r="H220" s="9" t="n"/>
      <c r="I220" s="10" t="n"/>
      <c r="J220" s="8" t="n"/>
    </row>
    <row r="221"/>
    <row r="222"/>
    <row r="223">
      <c r="A223" s="1" t="inlineStr">
        <is>
          <t>Cierre Caja</t>
        </is>
      </c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</row>
    <row r="224">
      <c r="A224" s="3" t="inlineStr">
        <is>
          <t>Del 17/02/2023</t>
        </is>
      </c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</row>
    <row r="225">
      <c r="A225" s="74" t="inlineStr">
        <is>
          <t>Cierre Caja</t>
        </is>
      </c>
      <c r="B225" s="74" t="inlineStr">
        <is>
          <t>Fecha</t>
        </is>
      </c>
      <c r="C225" s="74" t="inlineStr">
        <is>
          <t>Cajero</t>
        </is>
      </c>
      <c r="D225" s="74" t="inlineStr">
        <is>
          <t>Nro Voucher</t>
        </is>
      </c>
      <c r="E225" s="74" t="inlineStr">
        <is>
          <t>Nro Cuenta</t>
        </is>
      </c>
      <c r="F225" s="74" t="inlineStr">
        <is>
          <t>Tipo Ingreso</t>
        </is>
      </c>
      <c r="G225" s="75" t="n"/>
      <c r="H225" s="76" t="n"/>
      <c r="I225" s="74" t="inlineStr">
        <is>
          <t>TIPO DE INGRESO</t>
        </is>
      </c>
      <c r="J225" s="74" t="inlineStr">
        <is>
          <t>Cobrador</t>
        </is>
      </c>
    </row>
    <row r="226">
      <c r="A226" s="77" t="n"/>
      <c r="B226" s="77" t="n"/>
      <c r="C226" s="77" t="n"/>
      <c r="D226" s="77" t="n"/>
      <c r="E226" s="77" t="n"/>
      <c r="F226" s="4" t="inlineStr">
        <is>
          <t>EFECTIVO</t>
        </is>
      </c>
      <c r="G226" s="4" t="inlineStr">
        <is>
          <t>CHEQUE</t>
        </is>
      </c>
      <c r="H226" s="4" t="inlineStr">
        <is>
          <t>TRANSFERENCIA</t>
        </is>
      </c>
      <c r="I226" s="77" t="n"/>
      <c r="J226" s="77" t="n"/>
    </row>
    <row r="227">
      <c r="A227" s="5" t="inlineStr">
        <is>
          <t>CCAJ-SR27/33/2023</t>
        </is>
      </c>
      <c r="B227" s="6" t="n">
        <v>44974.71112047454</v>
      </c>
      <c r="C227" s="5" t="inlineStr">
        <is>
          <t>3106 FABIOLA NAVA - CAJA</t>
        </is>
      </c>
      <c r="D227" s="7" t="n"/>
      <c r="E227" s="8" t="n"/>
      <c r="G227" s="9" t="n">
        <v>3781.17</v>
      </c>
      <c r="I227" s="10" t="inlineStr">
        <is>
          <t>CHEQUE</t>
        </is>
      </c>
      <c r="J227" s="8" t="inlineStr">
        <is>
          <t>3365 FELIX VILLCA VILLCA</t>
        </is>
      </c>
    </row>
    <row r="228">
      <c r="A228" s="5" t="inlineStr">
        <is>
          <t>CCAJ-SR27/33/2023</t>
        </is>
      </c>
      <c r="B228" s="6" t="n">
        <v>44974.71112047454</v>
      </c>
      <c r="C228" s="5" t="inlineStr">
        <is>
          <t>3106 FABIOLA NAVA - CAJA</t>
        </is>
      </c>
      <c r="D228" s="15" t="n">
        <v>45123322330</v>
      </c>
      <c r="E228" s="8" t="inlineStr">
        <is>
          <t>BISA-100070065</t>
        </is>
      </c>
      <c r="H228" s="9" t="n">
        <v>386.1</v>
      </c>
      <c r="I228" s="5" t="inlineStr">
        <is>
          <t>DEPÓSITO BANCARIO</t>
        </is>
      </c>
      <c r="J228" s="8" t="inlineStr">
        <is>
          <t>3365 FELIX VILLCA VILLCA</t>
        </is>
      </c>
    </row>
    <row r="229">
      <c r="A229" s="5" t="inlineStr">
        <is>
          <t>CCAJ-SR27/33/2023</t>
        </is>
      </c>
      <c r="B229" s="6" t="n">
        <v>44974.71112047454</v>
      </c>
      <c r="C229" s="5" t="inlineStr">
        <is>
          <t>3106 FABIOLA NAVA - CAJA</t>
        </is>
      </c>
      <c r="D229" s="15" t="n">
        <v>45123323810</v>
      </c>
      <c r="E229" s="8" t="inlineStr">
        <is>
          <t>BISA-100070065</t>
        </is>
      </c>
      <c r="H229" s="9" t="n">
        <v>3519.18</v>
      </c>
      <c r="I229" s="5" t="inlineStr">
        <is>
          <t>DEPÓSITO BANCARIO</t>
        </is>
      </c>
      <c r="J229" s="5" t="inlineStr">
        <is>
          <t>3144 WILSON ORLANDO CASILLAS ROBLES</t>
        </is>
      </c>
    </row>
    <row r="230">
      <c r="A230" s="5" t="inlineStr">
        <is>
          <t>CCAJ-SR27/33/2023</t>
        </is>
      </c>
      <c r="B230" s="6" t="n">
        <v>44974.71112047454</v>
      </c>
      <c r="C230" s="5" t="inlineStr">
        <is>
          <t>3106 FABIOLA NAVA - CAJA</t>
        </is>
      </c>
      <c r="D230" s="15" t="n">
        <v>54310679235</v>
      </c>
      <c r="E230" s="8" t="inlineStr">
        <is>
          <t>BISA-100070065</t>
        </is>
      </c>
      <c r="H230" s="9" t="n">
        <v>5829.69</v>
      </c>
      <c r="I230" s="5" t="inlineStr">
        <is>
          <t>DEPÓSITO BANCARIO</t>
        </is>
      </c>
      <c r="J230" s="5" t="inlineStr">
        <is>
          <t>3144 WILSON ORLANDO CASILLAS ROBLES</t>
        </is>
      </c>
    </row>
    <row r="231">
      <c r="A231" s="5" t="inlineStr">
        <is>
          <t>CCAJ-SR27/33/2023</t>
        </is>
      </c>
      <c r="B231" s="6" t="n">
        <v>44974.71112047454</v>
      </c>
      <c r="C231" s="5" t="inlineStr">
        <is>
          <t>3106 FABIOLA NAVA - CAJA</t>
        </is>
      </c>
      <c r="D231" s="7" t="n"/>
      <c r="E231" s="8" t="n"/>
      <c r="F231" s="9" t="n">
        <v>6463.1</v>
      </c>
      <c r="I231" s="10" t="inlineStr">
        <is>
          <t>EFECTIVO</t>
        </is>
      </c>
      <c r="J231" s="5" t="inlineStr">
        <is>
          <t>3118 PAOLA LESLY CARMONA GARCIA</t>
        </is>
      </c>
    </row>
    <row r="232">
      <c r="A232" s="5" t="inlineStr">
        <is>
          <t>CCAJ-SR27/33/2023</t>
        </is>
      </c>
      <c r="B232" s="6" t="n">
        <v>44974.71112047454</v>
      </c>
      <c r="C232" s="5" t="inlineStr">
        <is>
          <t>3106 FABIOLA NAVA - CAJA</t>
        </is>
      </c>
      <c r="D232" s="7" t="n"/>
      <c r="E232" s="8" t="n"/>
      <c r="F232" s="9" t="n">
        <v>3248.9</v>
      </c>
      <c r="I232" s="10" t="inlineStr">
        <is>
          <t>EFECTIVO</t>
        </is>
      </c>
      <c r="J232" s="8" t="inlineStr">
        <is>
          <t>3140 JUAN MAMANI MERMA</t>
        </is>
      </c>
    </row>
    <row r="233">
      <c r="A233" s="5" t="inlineStr">
        <is>
          <t>CCAJ-SR27/33/2023</t>
        </is>
      </c>
      <c r="B233" s="6" t="n">
        <v>44974.71112047454</v>
      </c>
      <c r="C233" s="5" t="inlineStr">
        <is>
          <t>3106 FABIOLA NAVA - CAJA</t>
        </is>
      </c>
      <c r="D233" s="7" t="n"/>
      <c r="E233" s="8" t="n"/>
      <c r="F233" s="9" t="n">
        <v>8404.299999999999</v>
      </c>
      <c r="I233" s="10" t="inlineStr">
        <is>
          <t>EFECTIVO</t>
        </is>
      </c>
      <c r="J233" s="5" t="inlineStr">
        <is>
          <t>3144 WILSON ORLANDO CASILLAS ROBLES</t>
        </is>
      </c>
    </row>
    <row r="234">
      <c r="A234" s="5" t="inlineStr">
        <is>
          <t>CCAJ-SR27/33/2023</t>
        </is>
      </c>
      <c r="B234" s="6" t="n">
        <v>44974.71112047454</v>
      </c>
      <c r="C234" s="5" t="inlineStr">
        <is>
          <t>3106 FABIOLA NAVA - CAJA</t>
        </is>
      </c>
      <c r="D234" s="7" t="n"/>
      <c r="E234" s="8" t="n"/>
      <c r="F234" s="9" t="n">
        <v>11175.7</v>
      </c>
      <c r="I234" s="10" t="inlineStr">
        <is>
          <t>EFECTIVO</t>
        </is>
      </c>
      <c r="J234" s="8" t="inlineStr">
        <is>
          <t>3365 FELIX VILLCA VILLCA</t>
        </is>
      </c>
    </row>
    <row r="235">
      <c r="A235" s="11" t="inlineStr">
        <is>
          <t>SAP</t>
        </is>
      </c>
      <c r="B235" s="3" t="n"/>
      <c r="C235" s="3" t="n"/>
      <c r="D235" s="7" t="n"/>
      <c r="E235" s="8" t="n"/>
      <c r="F235" s="31">
        <f>SUM(F227:G234)</f>
        <v/>
      </c>
      <c r="G235" s="9" t="n"/>
      <c r="I235" s="10" t="n"/>
      <c r="J235" s="8" t="n"/>
    </row>
    <row r="236" ht="15.75" customHeight="1">
      <c r="A236" s="13" t="inlineStr">
        <is>
          <t>FECHA</t>
        </is>
      </c>
      <c r="B236" s="13" t="inlineStr">
        <is>
          <t>CIERRE DE CAJA</t>
        </is>
      </c>
      <c r="C236" s="13" t="inlineStr">
        <is>
          <t>IMPORTE</t>
        </is>
      </c>
      <c r="D236" s="49" t="inlineStr">
        <is>
          <t>112808050</t>
        </is>
      </c>
      <c r="E236" s="14" t="inlineStr">
        <is>
          <t>112808081</t>
        </is>
      </c>
      <c r="G236" s="9" t="n"/>
      <c r="I236" s="10" t="n"/>
      <c r="J236" s="8" t="n"/>
    </row>
    <row r="237">
      <c r="D237" s="29" t="inlineStr">
        <is>
          <t>BOOT</t>
        </is>
      </c>
    </row>
    <row r="238"/>
    <row r="239">
      <c r="A239" s="1" t="inlineStr">
        <is>
          <t>Cierre Caja</t>
        </is>
      </c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</row>
    <row r="240">
      <c r="A240" s="3" t="inlineStr">
        <is>
          <t>Del 18/02/2023</t>
        </is>
      </c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</row>
    <row r="241">
      <c r="A241" s="74" t="inlineStr">
        <is>
          <t>Cierre Caja</t>
        </is>
      </c>
      <c r="B241" s="74" t="inlineStr">
        <is>
          <t>Fecha</t>
        </is>
      </c>
      <c r="C241" s="74" t="inlineStr">
        <is>
          <t>Cajero</t>
        </is>
      </c>
      <c r="D241" s="74" t="inlineStr">
        <is>
          <t>Nro Voucher</t>
        </is>
      </c>
      <c r="E241" s="74" t="inlineStr">
        <is>
          <t>Nro Cuenta</t>
        </is>
      </c>
      <c r="F241" s="74" t="inlineStr">
        <is>
          <t>Tipo Ingreso</t>
        </is>
      </c>
      <c r="G241" s="75" t="n"/>
      <c r="H241" s="76" t="n"/>
      <c r="I241" s="74" t="inlineStr">
        <is>
          <t>TIPO DE INGRESO</t>
        </is>
      </c>
      <c r="J241" s="74" t="inlineStr">
        <is>
          <t>Cobrador</t>
        </is>
      </c>
    </row>
    <row r="242">
      <c r="A242" s="77" t="n"/>
      <c r="B242" s="77" t="n"/>
      <c r="C242" s="77" t="n"/>
      <c r="D242" s="77" t="n"/>
      <c r="E242" s="77" t="n"/>
      <c r="F242" s="4" t="inlineStr">
        <is>
          <t>EFECTIVO</t>
        </is>
      </c>
      <c r="G242" s="4" t="inlineStr">
        <is>
          <t>CHEQUE</t>
        </is>
      </c>
      <c r="H242" s="4" t="inlineStr">
        <is>
          <t>TRANSFERENCIA</t>
        </is>
      </c>
      <c r="I242" s="77" t="n"/>
      <c r="J242" s="77" t="n"/>
    </row>
    <row r="243">
      <c r="A243" s="34" t="inlineStr">
        <is>
          <t>NO HUBO CIERRES DE CAJA, SABADO</t>
        </is>
      </c>
      <c r="B243" s="39" t="n"/>
      <c r="C243" s="5" t="n"/>
      <c r="D243" s="7" t="n"/>
      <c r="E243" s="8" t="n"/>
      <c r="F243" s="9" t="n"/>
      <c r="I243" s="10" t="n"/>
      <c r="J243" s="8" t="n"/>
    </row>
    <row r="244">
      <c r="A244" s="11" t="inlineStr">
        <is>
          <t>SAP</t>
        </is>
      </c>
      <c r="B244" s="3" t="n"/>
      <c r="C244" s="3" t="n"/>
      <c r="D244" s="7" t="n"/>
      <c r="E244" s="8" t="n"/>
      <c r="H244" s="9" t="n"/>
      <c r="I244" s="10" t="n"/>
      <c r="J244" s="8" t="n"/>
    </row>
    <row r="245">
      <c r="A245" s="13" t="inlineStr">
        <is>
          <t>FECHA</t>
        </is>
      </c>
      <c r="B245" s="13" t="inlineStr">
        <is>
          <t>CIERRE DE CAJA</t>
        </is>
      </c>
      <c r="C245" s="13" t="inlineStr">
        <is>
          <t>IMPORTE</t>
        </is>
      </c>
      <c r="F245" s="9" t="n"/>
      <c r="G245" s="10" t="n"/>
      <c r="H245" s="8" t="n"/>
    </row>
    <row r="246"/>
    <row r="247"/>
    <row r="248">
      <c r="A248" s="1" t="inlineStr">
        <is>
          <t>Cierre Caja</t>
        </is>
      </c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</row>
    <row r="249">
      <c r="A249" s="3" t="inlineStr">
        <is>
          <t>Del 20/02/2023</t>
        </is>
      </c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</row>
    <row r="250">
      <c r="A250" s="74" t="inlineStr">
        <is>
          <t>Cierre Caja</t>
        </is>
      </c>
      <c r="B250" s="74" t="inlineStr">
        <is>
          <t>Fecha</t>
        </is>
      </c>
      <c r="C250" s="74" t="inlineStr">
        <is>
          <t>Cajero</t>
        </is>
      </c>
      <c r="D250" s="74" t="inlineStr">
        <is>
          <t>Nro Voucher</t>
        </is>
      </c>
      <c r="E250" s="74" t="inlineStr">
        <is>
          <t>Nro Cuenta</t>
        </is>
      </c>
      <c r="F250" s="74" t="inlineStr">
        <is>
          <t>Tipo Ingreso</t>
        </is>
      </c>
      <c r="G250" s="75" t="n"/>
      <c r="H250" s="76" t="n"/>
      <c r="I250" s="74" t="inlineStr">
        <is>
          <t>TIPO DE INGRESO</t>
        </is>
      </c>
      <c r="J250" s="74" t="inlineStr">
        <is>
          <t>Cobrador</t>
        </is>
      </c>
    </row>
    <row r="251">
      <c r="A251" s="77" t="n"/>
      <c r="B251" s="77" t="n"/>
      <c r="C251" s="77" t="n"/>
      <c r="D251" s="77" t="n"/>
      <c r="E251" s="77" t="n"/>
      <c r="F251" s="4" t="inlineStr">
        <is>
          <t>EFECTIVO</t>
        </is>
      </c>
      <c r="G251" s="4" t="inlineStr">
        <is>
          <t>CHEQUE</t>
        </is>
      </c>
      <c r="H251" s="4" t="inlineStr">
        <is>
          <t>TRANSFERENCIA</t>
        </is>
      </c>
      <c r="I251" s="77" t="n"/>
      <c r="J251" s="77" t="n"/>
    </row>
    <row r="252">
      <c r="A252" s="34" t="inlineStr">
        <is>
          <t>NO HUBO CIERRES DE CAJA DEBIDO A FERIADO NACIONAL POR CARNAVALES</t>
        </is>
      </c>
      <c r="B252" s="39" t="n"/>
      <c r="C252" s="34" t="n"/>
      <c r="D252" s="21" t="n"/>
      <c r="E252" s="8" t="n"/>
      <c r="H252" s="9" t="n"/>
      <c r="I252" s="5" t="n"/>
      <c r="J252" s="8" t="n"/>
    </row>
    <row r="253">
      <c r="A253" s="11" t="inlineStr">
        <is>
          <t>SAP</t>
        </is>
      </c>
      <c r="B253" s="3" t="n"/>
      <c r="C253" s="3" t="n"/>
      <c r="D253" s="7" t="n"/>
      <c r="E253" s="8" t="n"/>
      <c r="G253" s="9" t="n"/>
      <c r="I253" s="10" t="n"/>
      <c r="J253" s="8" t="n"/>
    </row>
    <row r="254">
      <c r="A254" s="13" t="inlineStr">
        <is>
          <t>FECHA</t>
        </is>
      </c>
      <c r="B254" s="13" t="inlineStr">
        <is>
          <t>CIERRE DE CAJA</t>
        </is>
      </c>
      <c r="C254" s="13" t="inlineStr">
        <is>
          <t>IMPORTE</t>
        </is>
      </c>
      <c r="D254" s="7" t="n"/>
      <c r="E254" s="8" t="n"/>
      <c r="G254" s="9" t="n"/>
      <c r="I254" s="10" t="n"/>
      <c r="J254" s="8" t="n"/>
    </row>
    <row r="255"/>
    <row r="256">
      <c r="A256" s="1" t="inlineStr">
        <is>
          <t>Cierre Caja</t>
        </is>
      </c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</row>
    <row r="257">
      <c r="A257" s="3" t="inlineStr">
        <is>
          <t>Del 21/02/2023</t>
        </is>
      </c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</row>
    <row r="258">
      <c r="A258" s="74" t="inlineStr">
        <is>
          <t>Cierre Caja</t>
        </is>
      </c>
      <c r="B258" s="74" t="inlineStr">
        <is>
          <t>Fecha</t>
        </is>
      </c>
      <c r="C258" s="74" t="inlineStr">
        <is>
          <t>Cajero</t>
        </is>
      </c>
      <c r="D258" s="74" t="inlineStr">
        <is>
          <t>Nro Voucher</t>
        </is>
      </c>
      <c r="E258" s="74" t="inlineStr">
        <is>
          <t>Nro Cuenta</t>
        </is>
      </c>
      <c r="F258" s="74" t="inlineStr">
        <is>
          <t>Tipo Ingreso</t>
        </is>
      </c>
      <c r="G258" s="75" t="n"/>
      <c r="H258" s="76" t="n"/>
      <c r="I258" s="74" t="inlineStr">
        <is>
          <t>TIPO DE INGRESO</t>
        </is>
      </c>
      <c r="J258" s="74" t="inlineStr">
        <is>
          <t>Cobrador</t>
        </is>
      </c>
    </row>
    <row r="259">
      <c r="A259" s="77" t="n"/>
      <c r="B259" s="77" t="n"/>
      <c r="C259" s="77" t="n"/>
      <c r="D259" s="77" t="n"/>
      <c r="E259" s="77" t="n"/>
      <c r="F259" s="4" t="inlineStr">
        <is>
          <t>EFECTIVO</t>
        </is>
      </c>
      <c r="G259" s="4" t="inlineStr">
        <is>
          <t>CHEQUE</t>
        </is>
      </c>
      <c r="H259" s="4" t="inlineStr">
        <is>
          <t>TRANSFERENCIA</t>
        </is>
      </c>
      <c r="I259" s="77" t="n"/>
      <c r="J259" s="77" t="n"/>
    </row>
    <row r="260">
      <c r="A260" s="34" t="inlineStr">
        <is>
          <t>NO HUBO CIERRES DE CAJA DEBIDO A FERIADO NACIONAL POR CARNAVALES</t>
        </is>
      </c>
      <c r="B260" s="39" t="n"/>
      <c r="C260" s="34" t="n"/>
      <c r="D260" s="21" t="n"/>
      <c r="E260" s="8" t="n"/>
      <c r="H260" s="9" t="n"/>
      <c r="I260" s="5" t="n"/>
      <c r="J260" s="8" t="n"/>
    </row>
    <row r="261">
      <c r="A261" s="11" t="inlineStr">
        <is>
          <t>SAP</t>
        </is>
      </c>
      <c r="B261" s="3" t="n"/>
      <c r="C261" s="3" t="n"/>
      <c r="D261" s="7" t="n"/>
      <c r="E261" s="8" t="n"/>
      <c r="G261" s="9" t="n"/>
      <c r="I261" s="10" t="n"/>
      <c r="J261" s="8" t="n"/>
    </row>
    <row r="262">
      <c r="A262" s="13" t="inlineStr">
        <is>
          <t>FECHA</t>
        </is>
      </c>
      <c r="B262" s="13" t="inlineStr">
        <is>
          <t>CIERRE DE CAJA</t>
        </is>
      </c>
      <c r="C262" s="13" t="inlineStr">
        <is>
          <t>IMPORTE</t>
        </is>
      </c>
    </row>
    <row r="263"/>
    <row r="264"/>
    <row r="265">
      <c r="A265" s="1" t="inlineStr">
        <is>
          <t>Cierre Caja</t>
        </is>
      </c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</row>
    <row r="266">
      <c r="A266" s="3" t="inlineStr">
        <is>
          <t>Del 22/02/2023</t>
        </is>
      </c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</row>
    <row r="267">
      <c r="A267" s="74" t="inlineStr">
        <is>
          <t>Cierre Caja</t>
        </is>
      </c>
      <c r="B267" s="74" t="inlineStr">
        <is>
          <t>Fecha</t>
        </is>
      </c>
      <c r="C267" s="74" t="inlineStr">
        <is>
          <t>Cajero</t>
        </is>
      </c>
      <c r="D267" s="74" t="inlineStr">
        <is>
          <t>Nro Voucher</t>
        </is>
      </c>
      <c r="E267" s="74" t="inlineStr">
        <is>
          <t>Nro Cuenta</t>
        </is>
      </c>
      <c r="F267" s="74" t="inlineStr">
        <is>
          <t>Tipo Ingreso</t>
        </is>
      </c>
      <c r="G267" s="75" t="n"/>
      <c r="H267" s="76" t="n"/>
      <c r="I267" s="74" t="inlineStr">
        <is>
          <t>TIPO DE INGRESO</t>
        </is>
      </c>
      <c r="J267" s="74" t="inlineStr">
        <is>
          <t>Cobrador</t>
        </is>
      </c>
    </row>
    <row r="268">
      <c r="A268" s="77" t="n"/>
      <c r="B268" s="77" t="n"/>
      <c r="C268" s="77" t="n"/>
      <c r="D268" s="77" t="n"/>
      <c r="E268" s="77" t="n"/>
      <c r="F268" s="4" t="inlineStr">
        <is>
          <t>EFECTIVO</t>
        </is>
      </c>
      <c r="G268" s="4" t="inlineStr">
        <is>
          <t>CHEQUE</t>
        </is>
      </c>
      <c r="H268" s="4" t="inlineStr">
        <is>
          <t>TRANSFERENCIA</t>
        </is>
      </c>
      <c r="I268" s="77" t="n"/>
      <c r="J268" s="77" t="n"/>
    </row>
    <row r="269">
      <c r="A269" s="5" t="inlineStr">
        <is>
          <t>CCAJ-SR27/34/2023</t>
        </is>
      </c>
      <c r="B269" s="6" t="n">
        <v>44979.43751039352</v>
      </c>
      <c r="C269" s="5" t="inlineStr">
        <is>
          <t>3106 FABIOLA NAVA - CAJA</t>
        </is>
      </c>
      <c r="D269" s="15" t="n">
        <v>45163282462</v>
      </c>
      <c r="E269" s="8" t="inlineStr">
        <is>
          <t>BISA-100070065</t>
        </is>
      </c>
      <c r="H269" s="9" t="n">
        <v>500</v>
      </c>
      <c r="I269" s="5" t="inlineStr">
        <is>
          <t>DEPÓSITO BANCARIO</t>
        </is>
      </c>
      <c r="J269" s="5" t="inlineStr">
        <is>
          <t>3118 PAOLA LESLY CARMONA GARCIA</t>
        </is>
      </c>
    </row>
    <row r="270">
      <c r="A270" s="5" t="inlineStr">
        <is>
          <t>CCAJ-SR27/34/2023</t>
        </is>
      </c>
      <c r="B270" s="6" t="n">
        <v>44979.43751039352</v>
      </c>
      <c r="C270" s="5" t="inlineStr">
        <is>
          <t>3106 FABIOLA NAVA - CAJA</t>
        </is>
      </c>
      <c r="D270" s="7" t="n"/>
      <c r="E270" s="8" t="n"/>
      <c r="F270" s="9" t="n">
        <v>10366.5</v>
      </c>
      <c r="I270" s="10" t="inlineStr">
        <is>
          <t>EFECTIVO</t>
        </is>
      </c>
      <c r="J270" s="5" t="inlineStr">
        <is>
          <t>3118 PAOLA LESLY CARMONA GARCIA</t>
        </is>
      </c>
    </row>
    <row r="271">
      <c r="A271" s="5" t="inlineStr">
        <is>
          <t>CCAJ-SR27/34/2023</t>
        </is>
      </c>
      <c r="B271" s="6" t="n">
        <v>44979.43751039352</v>
      </c>
      <c r="C271" s="5" t="inlineStr">
        <is>
          <t>3106 FABIOLA NAVA - CAJA</t>
        </is>
      </c>
      <c r="D271" s="7" t="n"/>
      <c r="E271" s="8" t="n"/>
      <c r="F271" s="9" t="n">
        <v>10072.6</v>
      </c>
      <c r="I271" s="10" t="inlineStr">
        <is>
          <t>EFECTIVO</t>
        </is>
      </c>
      <c r="J271" s="5" t="inlineStr">
        <is>
          <t>3144 WILSON ORLANDO CASILLAS ROBLES</t>
        </is>
      </c>
    </row>
    <row r="272">
      <c r="A272" s="11" t="inlineStr">
        <is>
          <t>SAP</t>
        </is>
      </c>
      <c r="B272" s="3" t="n"/>
      <c r="C272" s="3" t="n"/>
      <c r="D272" s="7" t="n"/>
      <c r="E272" s="8" t="n"/>
      <c r="F272" s="31">
        <f>SUM(F269:G271)</f>
        <v/>
      </c>
      <c r="H272" s="9" t="n"/>
      <c r="I272" s="10" t="n"/>
      <c r="J272" s="5" t="n"/>
    </row>
    <row r="273" ht="15.75" customHeight="1">
      <c r="A273" s="13" t="inlineStr">
        <is>
          <t>FECHA</t>
        </is>
      </c>
      <c r="B273" s="13" t="inlineStr">
        <is>
          <t>CIERRE DE CAJA</t>
        </is>
      </c>
      <c r="C273" s="13" t="inlineStr">
        <is>
          <t>IMPORTE</t>
        </is>
      </c>
      <c r="D273" s="49" t="inlineStr">
        <is>
          <t>112808049</t>
        </is>
      </c>
      <c r="E273" s="14" t="inlineStr">
        <is>
          <t>112808080</t>
        </is>
      </c>
      <c r="H273" s="9" t="n"/>
      <c r="I273" s="10" t="n"/>
      <c r="J273" s="5" t="n"/>
    </row>
    <row r="274">
      <c r="A274" s="5" t="n"/>
      <c r="B274" s="6" t="n"/>
      <c r="C274" s="5" t="n"/>
      <c r="D274" s="29" t="inlineStr">
        <is>
          <t>BOOT</t>
        </is>
      </c>
      <c r="E274" s="8" t="n"/>
      <c r="H274" s="9" t="n"/>
      <c r="I274" s="10" t="n"/>
      <c r="J274" s="5" t="n"/>
    </row>
    <row r="275">
      <c r="A275" s="5" t="n"/>
      <c r="B275" s="6" t="n"/>
      <c r="C275" s="5" t="n"/>
      <c r="D275" s="7" t="n"/>
      <c r="E275" s="8" t="n"/>
      <c r="H275" s="9" t="n"/>
      <c r="I275" s="10" t="n"/>
      <c r="J275" s="5" t="n"/>
    </row>
    <row r="276">
      <c r="A276" s="5" t="inlineStr">
        <is>
          <t>CCAJ-SR27/35/2023</t>
        </is>
      </c>
      <c r="B276" s="6" t="n">
        <v>44979.73129407407</v>
      </c>
      <c r="C276" s="5" t="inlineStr">
        <is>
          <t>3106 FABIOLA NAVA - CAJA</t>
        </is>
      </c>
      <c r="D276" s="7" t="n"/>
      <c r="E276" s="8" t="n"/>
      <c r="G276" s="9" t="n">
        <v>1253.71</v>
      </c>
      <c r="I276" s="10" t="inlineStr">
        <is>
          <t>CHEQUE</t>
        </is>
      </c>
      <c r="J276" s="5" t="inlineStr">
        <is>
          <t>3144 WILSON ORLANDO CASILLAS ROBLES</t>
        </is>
      </c>
    </row>
    <row r="277">
      <c r="A277" s="5" t="inlineStr">
        <is>
          <t>CCAJ-SR27/35/202</t>
        </is>
      </c>
      <c r="B277" s="6" t="n">
        <v>44979.73129407407</v>
      </c>
      <c r="C277" s="5" t="inlineStr">
        <is>
          <t>3106 FABIOLA NAVA - CAJA</t>
        </is>
      </c>
      <c r="D277" s="15" t="n">
        <v>45153190705</v>
      </c>
      <c r="E277" s="8" t="inlineStr">
        <is>
          <t>BISA-100070065</t>
        </is>
      </c>
      <c r="H277" s="9" t="n">
        <v>280.95</v>
      </c>
      <c r="I277" s="5" t="inlineStr">
        <is>
          <t>DEPÓSITO BANCARIO</t>
        </is>
      </c>
      <c r="J277" s="8" t="inlineStr">
        <is>
          <t>3365 FELIX VILLCA VILLCA</t>
        </is>
      </c>
    </row>
    <row r="278">
      <c r="A278" s="5" t="inlineStr">
        <is>
          <t>CCAJ-SR27/35/2023</t>
        </is>
      </c>
      <c r="B278" s="6" t="n">
        <v>44979.73129407407</v>
      </c>
      <c r="C278" s="5" t="inlineStr">
        <is>
          <t>3106 FABIOLA NAVA - CAJA</t>
        </is>
      </c>
      <c r="D278" s="15" t="n">
        <v>45123326192</v>
      </c>
      <c r="E278" s="8" t="inlineStr">
        <is>
          <t>BISA-100070065</t>
        </is>
      </c>
      <c r="H278" s="9" t="n">
        <v>648.27</v>
      </c>
      <c r="I278" s="5" t="inlineStr">
        <is>
          <t>DEPÓSITO BANCARIO</t>
        </is>
      </c>
      <c r="J278" s="8" t="inlineStr">
        <is>
          <t>3365 FELIX VILLCA VILLCA</t>
        </is>
      </c>
    </row>
    <row r="279">
      <c r="A279" s="5" t="inlineStr">
        <is>
          <t>CCAJ-SR27/35/2023</t>
        </is>
      </c>
      <c r="B279" s="6" t="n">
        <v>44979.73129407407</v>
      </c>
      <c r="C279" s="5" t="inlineStr">
        <is>
          <t>3106 FABIOLA NAVA - CAJA</t>
        </is>
      </c>
      <c r="D279" s="15" t="n">
        <v>45113344617</v>
      </c>
      <c r="E279" s="8" t="inlineStr">
        <is>
          <t>BISA-100070065</t>
        </is>
      </c>
      <c r="H279" s="9" t="n">
        <v>30416</v>
      </c>
      <c r="I279" s="5" t="inlineStr">
        <is>
          <t>DEPÓSITO BANCARIO</t>
        </is>
      </c>
      <c r="J279" s="5" t="inlineStr">
        <is>
          <t>4219 HUMBERTO HURTADO - T02</t>
        </is>
      </c>
    </row>
    <row r="280">
      <c r="A280" s="5" t="inlineStr">
        <is>
          <t>CCAJ-SR27/35/2023</t>
        </is>
      </c>
      <c r="B280" s="6" t="n">
        <v>44979.73129407407</v>
      </c>
      <c r="C280" s="5" t="inlineStr">
        <is>
          <t>3106 FABIOLA NAVA - CAJA</t>
        </is>
      </c>
      <c r="D280" s="15" t="n">
        <v>45123327273</v>
      </c>
      <c r="E280" s="8" t="inlineStr">
        <is>
          <t>BISA-100070065</t>
        </is>
      </c>
      <c r="H280" s="9" t="n">
        <v>61478.24</v>
      </c>
      <c r="I280" s="5" t="inlineStr">
        <is>
          <t>DEPÓSITO BANCARIO</t>
        </is>
      </c>
      <c r="J280" s="5" t="inlineStr">
        <is>
          <t>4219 HUMBERTO HURTADO - T02</t>
        </is>
      </c>
    </row>
    <row r="281">
      <c r="A281" s="5" t="inlineStr">
        <is>
          <t>CCAJ-SR27/35/2023</t>
        </is>
      </c>
      <c r="B281" s="6" t="n">
        <v>44979.73129407407</v>
      </c>
      <c r="C281" s="5" t="inlineStr">
        <is>
          <t>3106 FABIOLA NAVA - CAJA</t>
        </is>
      </c>
      <c r="D281" s="15" t="n">
        <v>45133200331</v>
      </c>
      <c r="E281" s="8" t="inlineStr">
        <is>
          <t>BISA-100070065</t>
        </is>
      </c>
      <c r="H281" s="9" t="n">
        <v>25538.38</v>
      </c>
      <c r="I281" s="5" t="inlineStr">
        <is>
          <t>DEPÓSITO BANCARIO</t>
        </is>
      </c>
      <c r="J281" s="5" t="inlineStr">
        <is>
          <t>3144 WILSON ORLANDO CASILLAS ROBLES</t>
        </is>
      </c>
    </row>
    <row r="282">
      <c r="A282" s="5" t="inlineStr">
        <is>
          <t>CCAJ-SR27/35/2023</t>
        </is>
      </c>
      <c r="B282" s="6" t="n">
        <v>44979.73129407407</v>
      </c>
      <c r="C282" s="5" t="inlineStr">
        <is>
          <t>3106 FABIOLA NAVA - CAJA</t>
        </is>
      </c>
      <c r="D282" s="15" t="n">
        <v>54110693243</v>
      </c>
      <c r="E282" s="8" t="inlineStr">
        <is>
          <t>BISA-100070065</t>
        </is>
      </c>
      <c r="H282" s="9" t="n">
        <v>12172.97</v>
      </c>
      <c r="I282" s="5" t="inlineStr">
        <is>
          <t>DEPÓSITO BANCARIO</t>
        </is>
      </c>
      <c r="J282" s="5" t="inlineStr">
        <is>
          <t>3144 WILSON ORLANDO CASILLAS ROBLES</t>
        </is>
      </c>
    </row>
    <row r="283">
      <c r="A283" s="5" t="inlineStr">
        <is>
          <t>CCAJ-SR27/35/2023</t>
        </is>
      </c>
      <c r="B283" s="6" t="n">
        <v>44979.73129407407</v>
      </c>
      <c r="C283" s="5" t="inlineStr">
        <is>
          <t>3106 FABIOLA NAVA - CAJA</t>
        </is>
      </c>
      <c r="D283" s="15" t="n">
        <v>54110693026</v>
      </c>
      <c r="E283" s="8" t="inlineStr">
        <is>
          <t>BISA-100070065</t>
        </is>
      </c>
      <c r="H283" s="9" t="n">
        <v>1225</v>
      </c>
      <c r="I283" s="5" t="inlineStr">
        <is>
          <t>DEPÓSITO BANCARIO</t>
        </is>
      </c>
      <c r="J283" s="5" t="inlineStr">
        <is>
          <t>3118 PAOLA LESLY CARMONA GARCIA</t>
        </is>
      </c>
    </row>
    <row r="284">
      <c r="A284" s="5" t="inlineStr">
        <is>
          <t>CCAJ-SR27/35/2023</t>
        </is>
      </c>
      <c r="B284" s="6" t="n">
        <v>44979.73129407407</v>
      </c>
      <c r="C284" s="5" t="inlineStr">
        <is>
          <t>3106 FABIOLA NAVA - CAJA</t>
        </is>
      </c>
      <c r="D284" s="7" t="n"/>
      <c r="E284" s="8" t="n"/>
      <c r="F284" s="9" t="n">
        <v>92564.60000000001</v>
      </c>
      <c r="I284" s="10" t="inlineStr">
        <is>
          <t>EFECTIVO</t>
        </is>
      </c>
      <c r="J284" s="5" t="inlineStr">
        <is>
          <t>3118 PAOLA LESLY CARMONA GARCIA</t>
        </is>
      </c>
    </row>
    <row r="285">
      <c r="A285" s="5" t="inlineStr">
        <is>
          <t>CCAJ-SR27/35/2023</t>
        </is>
      </c>
      <c r="B285" s="6" t="n">
        <v>44979.73129407407</v>
      </c>
      <c r="C285" s="5" t="inlineStr">
        <is>
          <t>3106 FABIOLA NAVA - CAJA</t>
        </is>
      </c>
      <c r="D285" s="7" t="n"/>
      <c r="E285" s="8" t="n"/>
      <c r="F285" s="9" t="n">
        <v>12195.2</v>
      </c>
      <c r="I285" s="10" t="inlineStr">
        <is>
          <t>EFECTIVO</t>
        </is>
      </c>
      <c r="J285" s="8" t="inlineStr">
        <is>
          <t>3140 JUAN MAMANI MERMA</t>
        </is>
      </c>
    </row>
    <row r="286">
      <c r="A286" s="5" t="inlineStr">
        <is>
          <t>CCAJ-SR27/35/2023</t>
        </is>
      </c>
      <c r="B286" s="6" t="n">
        <v>44979.73129407407</v>
      </c>
      <c r="C286" s="5" t="inlineStr">
        <is>
          <t>3106 FABIOLA NAVA - CAJA</t>
        </is>
      </c>
      <c r="D286" s="7" t="n"/>
      <c r="E286" s="8" t="n"/>
      <c r="F286" s="9" t="n">
        <v>53358.8</v>
      </c>
      <c r="I286" s="10" t="inlineStr">
        <is>
          <t>EFECTIVO</t>
        </is>
      </c>
      <c r="J286" s="5" t="inlineStr">
        <is>
          <t>3144 WILSON ORLANDO CASILLAS ROBLES</t>
        </is>
      </c>
    </row>
    <row r="287">
      <c r="A287" s="5" t="inlineStr">
        <is>
          <t>CCAJ-SR27/35/2023</t>
        </is>
      </c>
      <c r="B287" s="6" t="n">
        <v>44979.73129407407</v>
      </c>
      <c r="C287" s="5" t="inlineStr">
        <is>
          <t>3106 FABIOLA NAVA - CAJA</t>
        </is>
      </c>
      <c r="D287" s="7" t="n"/>
      <c r="E287" s="8" t="n"/>
      <c r="F287" s="9" t="n">
        <v>18115.4</v>
      </c>
      <c r="I287" s="10" t="inlineStr">
        <is>
          <t>EFECTIVO</t>
        </is>
      </c>
      <c r="J287" s="8" t="inlineStr">
        <is>
          <t>3365 FELIX VILLCA VILLCA</t>
        </is>
      </c>
    </row>
    <row r="288">
      <c r="A288" s="5" t="inlineStr">
        <is>
          <t>CCAJ-SR27/35/2023</t>
        </is>
      </c>
      <c r="B288" s="6" t="n">
        <v>44979.73129407407</v>
      </c>
      <c r="C288" s="5" t="inlineStr">
        <is>
          <t>3106 FABIOLA NAVA - CAJA</t>
        </is>
      </c>
      <c r="D288" s="7" t="n"/>
      <c r="E288" s="8" t="n"/>
      <c r="F288" s="9" t="n">
        <v>51980</v>
      </c>
      <c r="I288" s="10" t="inlineStr">
        <is>
          <t>EFECTIVO</t>
        </is>
      </c>
      <c r="J288" s="8" t="inlineStr">
        <is>
          <t>4099 MANUEL SANCHEZ</t>
        </is>
      </c>
    </row>
    <row r="289">
      <c r="A289" s="11" t="inlineStr">
        <is>
          <t>SAP</t>
        </is>
      </c>
      <c r="B289" s="3" t="n"/>
      <c r="C289" s="3" t="n"/>
      <c r="D289" s="7" t="n"/>
      <c r="E289" s="8" t="n"/>
      <c r="F289" s="31">
        <f>SUM(F276:G288)</f>
        <v/>
      </c>
      <c r="H289" s="9" t="n"/>
      <c r="I289" s="10" t="n"/>
      <c r="J289" s="5" t="n"/>
    </row>
    <row r="290" ht="15.75" customHeight="1">
      <c r="A290" s="13" t="inlineStr">
        <is>
          <t>FECHA</t>
        </is>
      </c>
      <c r="B290" s="13" t="inlineStr">
        <is>
          <t>CIERRE DE CAJA</t>
        </is>
      </c>
      <c r="C290" s="13" t="inlineStr">
        <is>
          <t>IMPORTE</t>
        </is>
      </c>
      <c r="D290" s="49" t="inlineStr">
        <is>
          <t>112825702</t>
        </is>
      </c>
      <c r="E290" s="14" t="inlineStr">
        <is>
          <t>112825908</t>
        </is>
      </c>
      <c r="H290" s="9" t="n"/>
      <c r="I290" s="10" t="n"/>
      <c r="J290" s="5" t="n"/>
    </row>
    <row r="291">
      <c r="D291" s="29" t="inlineStr">
        <is>
          <t>BOOT</t>
        </is>
      </c>
    </row>
    <row r="292"/>
    <row r="293">
      <c r="A293" s="1" t="inlineStr">
        <is>
          <t>Cierre Caja</t>
        </is>
      </c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</row>
    <row r="294">
      <c r="A294" s="3" t="inlineStr">
        <is>
          <t>Del 23/02/2023</t>
        </is>
      </c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</row>
    <row r="295">
      <c r="A295" s="74" t="inlineStr">
        <is>
          <t>Cierre Caja</t>
        </is>
      </c>
      <c r="B295" s="74" t="inlineStr">
        <is>
          <t>Fecha</t>
        </is>
      </c>
      <c r="C295" s="74" t="inlineStr">
        <is>
          <t>Cajero</t>
        </is>
      </c>
      <c r="D295" s="74" t="inlineStr">
        <is>
          <t>Nro Voucher</t>
        </is>
      </c>
      <c r="E295" s="74" t="inlineStr">
        <is>
          <t>Nro Cuenta</t>
        </is>
      </c>
      <c r="F295" s="74" t="inlineStr">
        <is>
          <t>Tipo Ingreso</t>
        </is>
      </c>
      <c r="G295" s="75" t="n"/>
      <c r="H295" s="76" t="n"/>
      <c r="I295" s="74" t="inlineStr">
        <is>
          <t>TIPO DE INGRESO</t>
        </is>
      </c>
      <c r="J295" s="74" t="inlineStr">
        <is>
          <t>Cobrador</t>
        </is>
      </c>
    </row>
    <row r="296">
      <c r="A296" s="77" t="n"/>
      <c r="B296" s="77" t="n"/>
      <c r="C296" s="77" t="n"/>
      <c r="D296" s="77" t="n"/>
      <c r="E296" s="77" t="n"/>
      <c r="F296" s="4" t="inlineStr">
        <is>
          <t>EFECTIVO</t>
        </is>
      </c>
      <c r="G296" s="4" t="inlineStr">
        <is>
          <t>CHEQUE</t>
        </is>
      </c>
      <c r="H296" s="4" t="inlineStr">
        <is>
          <t>TRANSFERENCIA</t>
        </is>
      </c>
      <c r="I296" s="77" t="n"/>
      <c r="J296" s="77" t="n"/>
    </row>
    <row r="297">
      <c r="A297" s="5" t="inlineStr">
        <is>
          <t>CCAJ-SR27/36/2023</t>
        </is>
      </c>
      <c r="B297" s="6" t="n">
        <v>44980.78120854167</v>
      </c>
      <c r="C297" s="5" t="inlineStr">
        <is>
          <t>3106 FABIOLA NAVA - CAJA</t>
        </is>
      </c>
      <c r="D297" s="15" t="n">
        <v>54310681331</v>
      </c>
      <c r="E297" s="8" t="inlineStr">
        <is>
          <t>BISA-100070065</t>
        </is>
      </c>
      <c r="H297" s="9" t="n">
        <v>1692.5</v>
      </c>
      <c r="I297" s="5" t="inlineStr">
        <is>
          <t>DEPÓSITO BANCARIO</t>
        </is>
      </c>
      <c r="J297" s="5" t="inlineStr">
        <is>
          <t>3144 WILSON ORLANDO CASILLAS ROBLES</t>
        </is>
      </c>
    </row>
    <row r="298">
      <c r="A298" s="5" t="inlineStr">
        <is>
          <t>CCAJ-SR27/36/2023</t>
        </is>
      </c>
      <c r="B298" s="6" t="n">
        <v>44980.78120854167</v>
      </c>
      <c r="C298" s="5" t="inlineStr">
        <is>
          <t>3106 FABIOLA NAVA - CAJA</t>
        </is>
      </c>
      <c r="D298" s="15" t="n">
        <v>45163290060</v>
      </c>
      <c r="E298" s="8" t="inlineStr">
        <is>
          <t>BISA-100070065</t>
        </is>
      </c>
      <c r="H298" s="9" t="n">
        <v>37654.37</v>
      </c>
      <c r="I298" s="5" t="inlineStr">
        <is>
          <t>DEPÓSITO BANCARIO</t>
        </is>
      </c>
      <c r="J298" s="5" t="inlineStr">
        <is>
          <t>3144 WILSON ORLANDO CASILLAS ROBLES</t>
        </is>
      </c>
    </row>
    <row r="299">
      <c r="A299" s="5" t="inlineStr">
        <is>
          <t>CCAJ-SR27/36/2023</t>
        </is>
      </c>
      <c r="B299" s="6" t="n">
        <v>44980.78120854167</v>
      </c>
      <c r="C299" s="5" t="inlineStr">
        <is>
          <t>3106 FABIOLA NAVA - CAJA</t>
        </is>
      </c>
      <c r="D299" s="15" t="n">
        <v>54110693805</v>
      </c>
      <c r="E299" s="8" t="inlineStr">
        <is>
          <t>BISA-100070065</t>
        </is>
      </c>
      <c r="H299" s="9" t="n">
        <v>3584</v>
      </c>
      <c r="I299" s="5" t="inlineStr">
        <is>
          <t>DEPÓSITO BANCARIO</t>
        </is>
      </c>
      <c r="J299" s="5" t="inlineStr">
        <is>
          <t>3118 PAOLA LESLY CARMONA GARCIA</t>
        </is>
      </c>
    </row>
    <row r="300">
      <c r="A300" s="5" t="inlineStr">
        <is>
          <t>CCAJ-SR27/36/2023</t>
        </is>
      </c>
      <c r="B300" s="6" t="n">
        <v>44980.78120854167</v>
      </c>
      <c r="C300" s="5" t="inlineStr">
        <is>
          <t>3106 FABIOLA NAVA - CAJA</t>
        </is>
      </c>
      <c r="D300" s="15" t="n">
        <v>54210699901</v>
      </c>
      <c r="E300" s="8" t="inlineStr">
        <is>
          <t>BISA-100070065</t>
        </is>
      </c>
      <c r="H300" s="9" t="n">
        <v>3480.57</v>
      </c>
      <c r="I300" s="5" t="inlineStr">
        <is>
          <t>DEPÓSITO BANCARIO</t>
        </is>
      </c>
      <c r="J300" s="5" t="inlineStr">
        <is>
          <t>3144 WILSON ORLANDO CASILLAS ROBLES</t>
        </is>
      </c>
    </row>
    <row r="301">
      <c r="A301" s="5" t="inlineStr">
        <is>
          <t>CCAJ-SR27/36/2023</t>
        </is>
      </c>
      <c r="B301" s="6" t="n">
        <v>44980.78120854167</v>
      </c>
      <c r="C301" s="5" t="inlineStr">
        <is>
          <t>3106 FABIOLA NAVA - CAJA</t>
        </is>
      </c>
      <c r="D301" s="7" t="n"/>
      <c r="E301" s="8" t="n"/>
      <c r="F301" s="9" t="n">
        <v>46707.4</v>
      </c>
      <c r="I301" s="10" t="inlineStr">
        <is>
          <t>EFECTIVO</t>
        </is>
      </c>
      <c r="J301" s="5" t="inlineStr">
        <is>
          <t>3118 PAOLA LESLY CARMONA GARCIA</t>
        </is>
      </c>
    </row>
    <row r="302">
      <c r="A302" s="5" t="inlineStr">
        <is>
          <t>CCAJ-SR27/36/2023</t>
        </is>
      </c>
      <c r="B302" s="6" t="n">
        <v>44980.78120854167</v>
      </c>
      <c r="C302" s="5" t="inlineStr">
        <is>
          <t>3106 FABIOLA NAVA - CAJA</t>
        </is>
      </c>
      <c r="D302" s="7" t="n"/>
      <c r="E302" s="8" t="n"/>
      <c r="F302" s="9" t="n">
        <v>1887.4</v>
      </c>
      <c r="I302" s="10" t="inlineStr">
        <is>
          <t>EFECTIVO</t>
        </is>
      </c>
      <c r="J302" s="8" t="inlineStr">
        <is>
          <t>3140 JUAN MAMANI MERMA</t>
        </is>
      </c>
    </row>
    <row r="303">
      <c r="A303" s="5" t="inlineStr">
        <is>
          <t>CCAJ-SR27/36/2023</t>
        </is>
      </c>
      <c r="B303" s="6" t="n">
        <v>44980.78120854167</v>
      </c>
      <c r="C303" s="5" t="inlineStr">
        <is>
          <t>3106 FABIOLA NAVA - CAJA</t>
        </is>
      </c>
      <c r="D303" s="7" t="n"/>
      <c r="E303" s="8" t="n"/>
      <c r="F303" s="9" t="n">
        <v>4619.8</v>
      </c>
      <c r="I303" s="10" t="inlineStr">
        <is>
          <t>EFECTIVO</t>
        </is>
      </c>
      <c r="J303" s="5" t="inlineStr">
        <is>
          <t>3144 WILSON ORLANDO CASILLAS ROBLES</t>
        </is>
      </c>
    </row>
    <row r="304">
      <c r="A304" s="11" t="inlineStr">
        <is>
          <t>SAP</t>
        </is>
      </c>
      <c r="B304" s="3" t="n"/>
      <c r="C304" s="3" t="n"/>
      <c r="D304" s="7" t="n"/>
      <c r="E304" s="8" t="n"/>
      <c r="F304" s="12">
        <f>SUM(F297:G303)</f>
        <v/>
      </c>
      <c r="H304" s="9" t="n"/>
      <c r="I304" s="10" t="n"/>
      <c r="J304" s="8" t="n"/>
    </row>
    <row r="305" ht="15.75" customHeight="1">
      <c r="A305" s="13" t="inlineStr">
        <is>
          <t>FECHA</t>
        </is>
      </c>
      <c r="B305" s="13" t="inlineStr">
        <is>
          <t>CIERRE DE CAJA</t>
        </is>
      </c>
      <c r="C305" s="13" t="inlineStr">
        <is>
          <t>IMPORTE</t>
        </is>
      </c>
      <c r="D305" s="49" t="inlineStr">
        <is>
          <t>112825701</t>
        </is>
      </c>
      <c r="E305" s="14" t="inlineStr">
        <is>
          <t>112825907</t>
        </is>
      </c>
      <c r="H305" s="9" t="n"/>
      <c r="I305" s="10" t="n"/>
      <c r="J305" s="8" t="n"/>
    </row>
    <row r="306">
      <c r="D306" s="29" t="inlineStr">
        <is>
          <t>BOOT</t>
        </is>
      </c>
    </row>
    <row r="307"/>
    <row r="308">
      <c r="A308" s="1" t="inlineStr">
        <is>
          <t>Cierre Caja</t>
        </is>
      </c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</row>
    <row r="309">
      <c r="A309" s="3" t="inlineStr">
        <is>
          <t>Del 24/02/2023</t>
        </is>
      </c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</row>
    <row r="310">
      <c r="A310" s="74" t="inlineStr">
        <is>
          <t>Cierre Caja</t>
        </is>
      </c>
      <c r="B310" s="74" t="inlineStr">
        <is>
          <t>Fecha</t>
        </is>
      </c>
      <c r="C310" s="74" t="inlineStr">
        <is>
          <t>Cajero</t>
        </is>
      </c>
      <c r="D310" s="74" t="inlineStr">
        <is>
          <t>Nro Voucher</t>
        </is>
      </c>
      <c r="E310" s="74" t="inlineStr">
        <is>
          <t>Nro Cuenta</t>
        </is>
      </c>
      <c r="F310" s="74" t="inlineStr">
        <is>
          <t>Tipo Ingreso</t>
        </is>
      </c>
      <c r="G310" s="75" t="n"/>
      <c r="H310" s="76" t="n"/>
      <c r="I310" s="74" t="inlineStr">
        <is>
          <t>TIPO DE INGRESO</t>
        </is>
      </c>
      <c r="J310" s="74" t="inlineStr">
        <is>
          <t>Cobrador</t>
        </is>
      </c>
    </row>
    <row r="311">
      <c r="A311" s="77" t="n"/>
      <c r="B311" s="77" t="n"/>
      <c r="C311" s="77" t="n"/>
      <c r="D311" s="77" t="n"/>
      <c r="E311" s="77" t="n"/>
      <c r="F311" s="4" t="inlineStr">
        <is>
          <t>EFECTIVO</t>
        </is>
      </c>
      <c r="G311" s="4" t="inlineStr">
        <is>
          <t>CHEQUE</t>
        </is>
      </c>
      <c r="H311" s="4" t="inlineStr">
        <is>
          <t>TRANSFERENCIA</t>
        </is>
      </c>
      <c r="I311" s="77" t="n"/>
      <c r="J311" s="77" t="n"/>
    </row>
    <row r="312">
      <c r="A312" s="5" t="inlineStr">
        <is>
          <t>CCAJ-SR27/37/2023</t>
        </is>
      </c>
      <c r="B312" s="6" t="n">
        <v>44981.77190677083</v>
      </c>
      <c r="C312" s="5" t="inlineStr">
        <is>
          <t>3106 FABIOLA NAVA - CAJA</t>
        </is>
      </c>
      <c r="D312" s="7" t="n"/>
      <c r="E312" s="8" t="n"/>
      <c r="G312" s="9" t="n">
        <v>76850.5</v>
      </c>
      <c r="I312" s="10" t="inlineStr">
        <is>
          <t>CHEQUE</t>
        </is>
      </c>
      <c r="J312" s="5" t="inlineStr">
        <is>
          <t>3144 WILSON ORLANDO CASILLAS ROBLES</t>
        </is>
      </c>
    </row>
    <row r="313">
      <c r="A313" s="5" t="inlineStr">
        <is>
          <t>CCAJ-SR27/37/2023</t>
        </is>
      </c>
      <c r="B313" s="6" t="n">
        <v>44981.77190677083</v>
      </c>
      <c r="C313" s="5" t="inlineStr">
        <is>
          <t>3106 FABIOLA NAVA - CAJA</t>
        </is>
      </c>
      <c r="D313" s="15" t="n">
        <v>45153199524</v>
      </c>
      <c r="E313" s="8" t="inlineStr">
        <is>
          <t>BISA-100070065</t>
        </is>
      </c>
      <c r="H313" s="9" t="n">
        <v>645.46</v>
      </c>
      <c r="I313" s="5" t="inlineStr">
        <is>
          <t>DEPÓSITO BANCARIO</t>
        </is>
      </c>
      <c r="J313" s="5" t="inlineStr">
        <is>
          <t>4219 HUMBERTO HURTADO - T02</t>
        </is>
      </c>
    </row>
    <row r="314">
      <c r="A314" s="5" t="inlineStr">
        <is>
          <t>CCAJ-SR27/37/2023</t>
        </is>
      </c>
      <c r="B314" s="6" t="n">
        <v>44981.77190677083</v>
      </c>
      <c r="C314" s="5" t="inlineStr">
        <is>
          <t>3106 FABIOLA NAVA - CAJA</t>
        </is>
      </c>
      <c r="D314" s="15" t="n">
        <v>45143565902</v>
      </c>
      <c r="E314" s="8" t="inlineStr">
        <is>
          <t>BISA-100070065</t>
        </is>
      </c>
      <c r="H314" s="9" t="n">
        <v>1890.9</v>
      </c>
      <c r="I314" s="5" t="inlineStr">
        <is>
          <t>DEPÓSITO BANCARIO</t>
        </is>
      </c>
      <c r="J314" s="5" t="inlineStr">
        <is>
          <t>4219 HUMBERTO HURTADO - T02</t>
        </is>
      </c>
    </row>
    <row r="315">
      <c r="A315" s="5" t="inlineStr">
        <is>
          <t>CCAJ-SR27/37/2023</t>
        </is>
      </c>
      <c r="B315" s="6" t="n">
        <v>44981.77190677083</v>
      </c>
      <c r="C315" s="5" t="inlineStr">
        <is>
          <t>3106 FABIOLA NAVA - CAJA</t>
        </is>
      </c>
      <c r="D315" s="15" t="n">
        <v>45143565902</v>
      </c>
      <c r="E315" s="8" t="inlineStr">
        <is>
          <t>BISA-100070065</t>
        </is>
      </c>
      <c r="H315" s="9" t="n">
        <v>181.7</v>
      </c>
      <c r="I315" s="5" t="inlineStr">
        <is>
          <t>DEPÓSITO BANCARIO</t>
        </is>
      </c>
      <c r="J315" s="5" t="inlineStr">
        <is>
          <t>4219 HUMBERTO HURTADO - T02</t>
        </is>
      </c>
    </row>
    <row r="316">
      <c r="A316" s="5" t="inlineStr">
        <is>
          <t>CCAJ-SR27/37/2023</t>
        </is>
      </c>
      <c r="B316" s="6" t="n">
        <v>44981.77190677083</v>
      </c>
      <c r="C316" s="5" t="inlineStr">
        <is>
          <t>3106 FABIOLA NAVA - CAJA</t>
        </is>
      </c>
      <c r="D316" s="15" t="n">
        <v>45173260377</v>
      </c>
      <c r="E316" s="8" t="inlineStr">
        <is>
          <t>BISA-100070065</t>
        </is>
      </c>
      <c r="H316" s="9" t="n">
        <v>793.8</v>
      </c>
      <c r="I316" s="5" t="inlineStr">
        <is>
          <t>DEPÓSITO BANCARIO</t>
        </is>
      </c>
      <c r="J316" s="5" t="inlineStr">
        <is>
          <t>4219 HUMBERTO HURTADO - T02</t>
        </is>
      </c>
    </row>
    <row r="317">
      <c r="A317" s="5" t="inlineStr">
        <is>
          <t>CCAJ-SR27/37/2023</t>
        </is>
      </c>
      <c r="B317" s="6" t="n">
        <v>44981.77190677083</v>
      </c>
      <c r="C317" s="5" t="inlineStr">
        <is>
          <t>3106 FABIOLA NAVA - CAJA</t>
        </is>
      </c>
      <c r="D317" s="15" t="n">
        <v>45153199849</v>
      </c>
      <c r="E317" s="8" t="inlineStr">
        <is>
          <t>BISA-100070065</t>
        </is>
      </c>
      <c r="H317" s="9" t="n">
        <v>8525</v>
      </c>
      <c r="I317" s="5" t="inlineStr">
        <is>
          <t>DEPÓSITO BANCARIO</t>
        </is>
      </c>
      <c r="J317" s="8" t="inlineStr">
        <is>
          <t>3140 JUAN MAMANI MERMA</t>
        </is>
      </c>
    </row>
    <row r="318">
      <c r="A318" s="5" t="inlineStr">
        <is>
          <t>CCAJ-SR27/37/2023</t>
        </is>
      </c>
      <c r="B318" s="6" t="n">
        <v>44981.77190677083</v>
      </c>
      <c r="C318" s="5" t="inlineStr">
        <is>
          <t>3106 FABIOLA NAVA - CAJA</t>
        </is>
      </c>
      <c r="D318" s="15" t="n">
        <v>45153200751</v>
      </c>
      <c r="E318" s="8" t="inlineStr">
        <is>
          <t>BISA-100070065</t>
        </is>
      </c>
      <c r="H318" s="9" t="n">
        <v>1000</v>
      </c>
      <c r="I318" s="5" t="inlineStr">
        <is>
          <t>DEPÓSITO BANCARIO</t>
        </is>
      </c>
      <c r="J318" s="5" t="inlineStr">
        <is>
          <t>3118 PAOLA LESLY CARMONA GARCIA</t>
        </is>
      </c>
    </row>
    <row r="319">
      <c r="A319" s="5" t="inlineStr">
        <is>
          <t>CCAJ-SR27/37/2023</t>
        </is>
      </c>
      <c r="B319" s="6" t="n">
        <v>44981.77190677083</v>
      </c>
      <c r="C319" s="5" t="inlineStr">
        <is>
          <t>3106 FABIOLA NAVA - CAJA</t>
        </is>
      </c>
      <c r="D319" s="15" t="n">
        <v>45163292703</v>
      </c>
      <c r="E319" s="8" t="inlineStr">
        <is>
          <t>BISA-100070065</t>
        </is>
      </c>
      <c r="H319" s="9" t="n">
        <v>422</v>
      </c>
      <c r="I319" s="5" t="inlineStr">
        <is>
          <t>DEPÓSITO BANCARIO</t>
        </is>
      </c>
      <c r="J319" s="5" t="inlineStr">
        <is>
          <t>3118 PAOLA LESLY CARMONA GARCIA</t>
        </is>
      </c>
    </row>
    <row r="320">
      <c r="A320" s="5" t="inlineStr">
        <is>
          <t>CCAJ-SR27/37/2023</t>
        </is>
      </c>
      <c r="B320" s="6" t="n">
        <v>44981.77190677083</v>
      </c>
      <c r="C320" s="5" t="inlineStr">
        <is>
          <t>3106 FABIOLA NAVA - CAJA</t>
        </is>
      </c>
      <c r="D320" s="15" t="n">
        <v>45143568705</v>
      </c>
      <c r="E320" s="8" t="inlineStr">
        <is>
          <t>BISA-100070065</t>
        </is>
      </c>
      <c r="H320" s="9" t="n">
        <v>3426</v>
      </c>
      <c r="I320" s="5" t="inlineStr">
        <is>
          <t>DEPÓSITO BANCARIO</t>
        </is>
      </c>
      <c r="J320" s="5" t="inlineStr">
        <is>
          <t>3118 PAOLA LESLY CARMONA GARCIA</t>
        </is>
      </c>
    </row>
    <row r="321">
      <c r="A321" s="5" t="inlineStr">
        <is>
          <t>CCAJ-SR27/37/2023</t>
        </is>
      </c>
      <c r="B321" s="6" t="n">
        <v>44981.77190677083</v>
      </c>
      <c r="C321" s="5" t="inlineStr">
        <is>
          <t>3106 FABIOLA NAVA - CAJA</t>
        </is>
      </c>
      <c r="D321" s="7" t="n"/>
      <c r="E321" s="8" t="n"/>
      <c r="F321" s="9" t="n">
        <v>19120</v>
      </c>
      <c r="I321" s="10" t="inlineStr">
        <is>
          <t>EFECTIVO</t>
        </is>
      </c>
      <c r="J321" s="5" t="inlineStr">
        <is>
          <t>3118 PAOLA LESLY CARMONA GARCIA</t>
        </is>
      </c>
    </row>
    <row r="322">
      <c r="A322" s="5" t="inlineStr">
        <is>
          <t>CCAJ-SR27/37/2023</t>
        </is>
      </c>
      <c r="B322" s="6" t="n">
        <v>44981.77190677083</v>
      </c>
      <c r="C322" s="5" t="inlineStr">
        <is>
          <t>3106 FABIOLA NAVA - CAJA</t>
        </is>
      </c>
      <c r="D322" s="7" t="n"/>
      <c r="E322" s="8" t="n"/>
      <c r="F322" s="9" t="n">
        <v>2414</v>
      </c>
      <c r="I322" s="10" t="inlineStr">
        <is>
          <t>EFECTIVO</t>
        </is>
      </c>
      <c r="J322" s="8" t="inlineStr">
        <is>
          <t>3140 JUAN MAMANI MERMA</t>
        </is>
      </c>
    </row>
    <row r="323">
      <c r="A323" s="5" t="inlineStr">
        <is>
          <t>CCAJ-SR27/37/2023</t>
        </is>
      </c>
      <c r="B323" s="6" t="n">
        <v>44981.77190677083</v>
      </c>
      <c r="C323" s="5" t="inlineStr">
        <is>
          <t>3106 FABIOLA NAVA - CAJA</t>
        </is>
      </c>
      <c r="D323" s="7" t="n"/>
      <c r="E323" s="8" t="n"/>
      <c r="F323" s="9" t="n">
        <v>8100</v>
      </c>
      <c r="I323" s="10" t="inlineStr">
        <is>
          <t>EFECTIVO</t>
        </is>
      </c>
      <c r="J323" s="5" t="inlineStr">
        <is>
          <t>3144 WILSON ORLANDO CASILLAS ROBLES</t>
        </is>
      </c>
    </row>
    <row r="324">
      <c r="A324" s="5" t="inlineStr">
        <is>
          <t>CCAJ-SR27/37/2023</t>
        </is>
      </c>
      <c r="B324" s="6" t="n">
        <v>44981.77190677083</v>
      </c>
      <c r="C324" s="5" t="inlineStr">
        <is>
          <t>3106 FABIOLA NAVA - CAJA</t>
        </is>
      </c>
      <c r="D324" s="7" t="n"/>
      <c r="E324" s="8" t="n"/>
      <c r="F324" s="9" t="n">
        <v>7447.4</v>
      </c>
      <c r="I324" s="10" t="inlineStr">
        <is>
          <t>EFECTIVO</t>
        </is>
      </c>
      <c r="J324" s="8" t="inlineStr">
        <is>
          <t>4099 MANUEL SANCHEZ</t>
        </is>
      </c>
    </row>
    <row r="325">
      <c r="A325" s="5" t="inlineStr">
        <is>
          <t>CCAJ-SR27/37/2023</t>
        </is>
      </c>
      <c r="B325" s="6" t="n">
        <v>44981.77190677083</v>
      </c>
      <c r="C325" s="5" t="inlineStr">
        <is>
          <t>3106 FABIOLA NAVA - CAJA</t>
        </is>
      </c>
      <c r="D325" s="7" t="n"/>
      <c r="E325" s="8" t="n"/>
      <c r="F325" s="9" t="n">
        <v>13554.1</v>
      </c>
      <c r="I325" s="10" t="inlineStr">
        <is>
          <t>EFECTIVO</t>
        </is>
      </c>
      <c r="J325" s="5" t="inlineStr">
        <is>
          <t>4219 HUMBERTO HURTADO - T02</t>
        </is>
      </c>
    </row>
    <row r="326">
      <c r="A326" s="11" t="inlineStr">
        <is>
          <t>SAP</t>
        </is>
      </c>
      <c r="B326" s="3" t="n"/>
      <c r="C326" s="3" t="n"/>
      <c r="D326" s="7" t="n"/>
      <c r="E326" s="8" t="n"/>
      <c r="F326" s="31">
        <f>SUM(F315:G325)</f>
        <v/>
      </c>
      <c r="H326" s="9" t="n"/>
      <c r="I326" s="10" t="n"/>
      <c r="J326" s="8" t="n"/>
    </row>
    <row r="327" ht="15.75" customHeight="1">
      <c r="A327" s="13" t="inlineStr">
        <is>
          <t>FECHA</t>
        </is>
      </c>
      <c r="B327" s="13" t="inlineStr">
        <is>
          <t>CIERRE DE CAJA</t>
        </is>
      </c>
      <c r="C327" s="13" t="inlineStr">
        <is>
          <t>IMPORTE</t>
        </is>
      </c>
      <c r="D327" s="49" t="inlineStr">
        <is>
          <t>112835235</t>
        </is>
      </c>
      <c r="E327" s="14" t="n">
        <v>112835411</v>
      </c>
      <c r="H327" s="9" t="n"/>
      <c r="I327" s="10" t="n"/>
      <c r="J327" s="8" t="n"/>
    </row>
    <row r="328">
      <c r="D328" s="29" t="inlineStr">
        <is>
          <t>BOOT</t>
        </is>
      </c>
    </row>
    <row r="329"/>
    <row r="330">
      <c r="A330" s="1" t="inlineStr">
        <is>
          <t>Cierre Caja</t>
        </is>
      </c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</row>
    <row r="331">
      <c r="A331" s="3" t="inlineStr">
        <is>
          <t>Del 25/02/2023</t>
        </is>
      </c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</row>
    <row r="332">
      <c r="A332" s="74" t="inlineStr">
        <is>
          <t>Cierre Caja</t>
        </is>
      </c>
      <c r="B332" s="74" t="inlineStr">
        <is>
          <t>Fecha</t>
        </is>
      </c>
      <c r="C332" s="74" t="inlineStr">
        <is>
          <t>Cajero</t>
        </is>
      </c>
      <c r="D332" s="74" t="inlineStr">
        <is>
          <t>Nro Voucher</t>
        </is>
      </c>
      <c r="E332" s="74" t="inlineStr">
        <is>
          <t>Nro Cuenta</t>
        </is>
      </c>
      <c r="F332" s="74" t="inlineStr">
        <is>
          <t>Tipo Ingreso</t>
        </is>
      </c>
      <c r="G332" s="75" t="n"/>
      <c r="H332" s="76" t="n"/>
      <c r="I332" s="74" t="inlineStr">
        <is>
          <t>TIPO DE INGRESO</t>
        </is>
      </c>
      <c r="J332" s="74" t="inlineStr">
        <is>
          <t>Cobrador</t>
        </is>
      </c>
    </row>
    <row r="333">
      <c r="A333" s="77" t="n"/>
      <c r="B333" s="77" t="n"/>
      <c r="C333" s="77" t="n"/>
      <c r="D333" s="77" t="n"/>
      <c r="E333" s="77" t="n"/>
      <c r="F333" s="4" t="inlineStr">
        <is>
          <t>EFECTIVO</t>
        </is>
      </c>
      <c r="G333" s="4" t="inlineStr">
        <is>
          <t>CHEQUE</t>
        </is>
      </c>
      <c r="H333" s="4" t="inlineStr">
        <is>
          <t>TRANSFERENCIA</t>
        </is>
      </c>
      <c r="I333" s="77" t="n"/>
      <c r="J333" s="77" t="n"/>
    </row>
    <row r="334">
      <c r="A334" s="34" t="inlineStr">
        <is>
          <t>MO HUBO CIERRES DE CAJA, SABADO</t>
        </is>
      </c>
      <c r="B334" s="35" t="n"/>
      <c r="C334" s="36" t="n"/>
      <c r="D334" s="7" t="n"/>
      <c r="E334" s="8" t="n"/>
      <c r="F334" s="9" t="n"/>
      <c r="I334" s="10" t="n"/>
      <c r="J334" s="8" t="n"/>
    </row>
    <row r="335">
      <c r="A335" s="11" t="inlineStr">
        <is>
          <t>SAP</t>
        </is>
      </c>
      <c r="B335" s="3" t="n"/>
      <c r="C335" s="3" t="n"/>
      <c r="D335" s="7" t="n"/>
      <c r="E335" s="8" t="n"/>
      <c r="H335" s="9" t="n"/>
      <c r="I335" s="10" t="n"/>
      <c r="J335" s="8" t="n"/>
    </row>
    <row r="336">
      <c r="A336" s="13" t="inlineStr">
        <is>
          <t>FECHA</t>
        </is>
      </c>
      <c r="B336" s="13" t="inlineStr">
        <is>
          <t>CIERRE DE CAJA</t>
        </is>
      </c>
      <c r="C336" s="13" t="inlineStr">
        <is>
          <t>IMPORTE</t>
        </is>
      </c>
      <c r="D336" s="7" t="n"/>
      <c r="E336" s="8" t="n"/>
      <c r="H336" s="9" t="n"/>
      <c r="I336" s="10" t="n"/>
      <c r="J336" s="8" t="n"/>
    </row>
    <row r="337"/>
    <row r="338"/>
    <row r="339">
      <c r="A339" s="1" t="inlineStr">
        <is>
          <t>Cierre Caja</t>
        </is>
      </c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</row>
    <row r="340">
      <c r="A340" s="3" t="inlineStr">
        <is>
          <t>Del 27/02/2023</t>
        </is>
      </c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</row>
    <row r="341">
      <c r="A341" s="74" t="inlineStr">
        <is>
          <t>Cierre Caja</t>
        </is>
      </c>
      <c r="B341" s="74" t="inlineStr">
        <is>
          <t>Fecha</t>
        </is>
      </c>
      <c r="C341" s="74" t="inlineStr">
        <is>
          <t>Cajero</t>
        </is>
      </c>
      <c r="D341" s="74" t="inlineStr">
        <is>
          <t>Nro Voucher</t>
        </is>
      </c>
      <c r="E341" s="74" t="inlineStr">
        <is>
          <t>Nro Cuenta</t>
        </is>
      </c>
      <c r="F341" s="74" t="inlineStr">
        <is>
          <t>Tipo Ingreso</t>
        </is>
      </c>
      <c r="G341" s="75" t="n"/>
      <c r="H341" s="76" t="n"/>
      <c r="I341" s="74" t="inlineStr">
        <is>
          <t>TIPO DE INGRESO</t>
        </is>
      </c>
      <c r="J341" s="74" t="inlineStr">
        <is>
          <t>Cobrador</t>
        </is>
      </c>
    </row>
    <row r="342">
      <c r="A342" s="77" t="n"/>
      <c r="B342" s="77" t="n"/>
      <c r="C342" s="77" t="n"/>
      <c r="D342" s="77" t="n"/>
      <c r="E342" s="77" t="n"/>
      <c r="F342" s="4" t="inlineStr">
        <is>
          <t>EFECTIVO</t>
        </is>
      </c>
      <c r="G342" s="4" t="inlineStr">
        <is>
          <t>CHEQUE</t>
        </is>
      </c>
      <c r="H342" s="4" t="inlineStr">
        <is>
          <t>TRANSFERENCIA</t>
        </is>
      </c>
      <c r="I342" s="77" t="n"/>
      <c r="J342" s="77" t="n"/>
    </row>
    <row r="343">
      <c r="A343" s="5" t="inlineStr">
        <is>
          <t>CCAJ-SR27/38/2023</t>
        </is>
      </c>
      <c r="B343" s="6" t="n">
        <v>44984.81021206018</v>
      </c>
      <c r="C343" s="5" t="inlineStr">
        <is>
          <t>3106 FABIOLA NAVA - CAJA</t>
        </is>
      </c>
      <c r="D343" s="15" t="n">
        <v>45133203937</v>
      </c>
      <c r="E343" s="8" t="inlineStr">
        <is>
          <t>BISA-100070065</t>
        </is>
      </c>
      <c r="H343" s="9" t="n">
        <v>3175.2</v>
      </c>
      <c r="I343" s="5" t="inlineStr">
        <is>
          <t>DEPÓSITO BANCARIO</t>
        </is>
      </c>
      <c r="J343" s="5" t="inlineStr">
        <is>
          <t>4219 HUMBERTO HURTADO - T02</t>
        </is>
      </c>
    </row>
    <row r="344">
      <c r="A344" s="5" t="inlineStr">
        <is>
          <t>CCAJ-SR27/38/2023</t>
        </is>
      </c>
      <c r="B344" s="6" t="n">
        <v>44984.81021206018</v>
      </c>
      <c r="C344" s="5" t="inlineStr">
        <is>
          <t>3106 FABIOLA NAVA - CAJA</t>
        </is>
      </c>
      <c r="D344" s="15" t="n">
        <v>45123340378</v>
      </c>
      <c r="E344" s="8" t="inlineStr">
        <is>
          <t>BISA-100070065</t>
        </is>
      </c>
      <c r="H344" s="9" t="n">
        <v>6435</v>
      </c>
      <c r="I344" s="5" t="inlineStr">
        <is>
          <t>DEPÓSITO BANCARIO</t>
        </is>
      </c>
      <c r="J344" s="5" t="inlineStr">
        <is>
          <t>4219 HUMBERTO HURTADO - T02</t>
        </is>
      </c>
    </row>
    <row r="345">
      <c r="A345" s="5" t="inlineStr">
        <is>
          <t>CCAJ-SR27/38/2023</t>
        </is>
      </c>
      <c r="B345" s="6" t="n">
        <v>44984.81021206018</v>
      </c>
      <c r="C345" s="5" t="inlineStr">
        <is>
          <t>3106 FABIOLA NAVA - CAJA</t>
        </is>
      </c>
      <c r="D345" s="15" t="n">
        <v>54310682727</v>
      </c>
      <c r="E345" s="8" t="inlineStr">
        <is>
          <t>BISA-100070065</t>
        </is>
      </c>
      <c r="H345" s="9" t="n">
        <v>10729.92</v>
      </c>
      <c r="I345" s="5" t="inlineStr">
        <is>
          <t>DEPÓSITO BANCARIO</t>
        </is>
      </c>
      <c r="J345" s="5" t="inlineStr">
        <is>
          <t>3144 WILSON ORLANDO CASILLAS ROBLES</t>
        </is>
      </c>
    </row>
    <row r="346">
      <c r="A346" s="5" t="inlineStr">
        <is>
          <t>CCAJ-SR27/38/2023</t>
        </is>
      </c>
      <c r="B346" s="6" t="n">
        <v>44984.81021206018</v>
      </c>
      <c r="C346" s="5" t="inlineStr">
        <is>
          <t>3106 FABIOLA NAVA - CAJA</t>
        </is>
      </c>
      <c r="D346" s="15" t="n">
        <v>45153204284</v>
      </c>
      <c r="E346" s="8" t="inlineStr">
        <is>
          <t>BISA-100070065</t>
        </is>
      </c>
      <c r="H346" s="9" t="n">
        <v>1588.5</v>
      </c>
      <c r="I346" s="5" t="inlineStr">
        <is>
          <t>DEPÓSITO BANCARIO</t>
        </is>
      </c>
      <c r="J346" s="8" t="inlineStr">
        <is>
          <t>3365 FELIX VILLCA VILLCA</t>
        </is>
      </c>
    </row>
    <row r="347">
      <c r="A347" s="5" t="inlineStr">
        <is>
          <t>CCAJ-SR27/38/2023</t>
        </is>
      </c>
      <c r="B347" s="6" t="n">
        <v>44984.81021206018</v>
      </c>
      <c r="C347" s="5" t="inlineStr">
        <is>
          <t>3106 FABIOLA NAVA - CAJA</t>
        </is>
      </c>
      <c r="D347" s="15" t="n">
        <v>45173264554</v>
      </c>
      <c r="E347" s="8" t="inlineStr">
        <is>
          <t>BISA-100070065</t>
        </is>
      </c>
      <c r="H347" s="9" t="n">
        <v>700</v>
      </c>
      <c r="I347" s="5" t="inlineStr">
        <is>
          <t>DEPÓSITO BANCARIO</t>
        </is>
      </c>
      <c r="J347" s="8" t="inlineStr">
        <is>
          <t>3140 JUAN MAMANI MERMA</t>
        </is>
      </c>
    </row>
    <row r="348">
      <c r="A348" s="5" t="inlineStr">
        <is>
          <t>CCAJ-SR27/38/2023</t>
        </is>
      </c>
      <c r="B348" s="6" t="n">
        <v>44984.81021206018</v>
      </c>
      <c r="C348" s="5" t="inlineStr">
        <is>
          <t>3106 FABIOLA NAVA - CAJA</t>
        </is>
      </c>
      <c r="D348" s="15" t="n">
        <v>45133209388</v>
      </c>
      <c r="E348" s="8" t="inlineStr">
        <is>
          <t>BISA-100070065</t>
        </is>
      </c>
      <c r="H348" s="9" t="n">
        <v>172.9</v>
      </c>
      <c r="I348" s="5" t="inlineStr">
        <is>
          <t>DEPÓSITO BANCARIO</t>
        </is>
      </c>
      <c r="J348" s="8" t="inlineStr">
        <is>
          <t>3140 JUAN MAMANI MERMA</t>
        </is>
      </c>
    </row>
    <row r="349">
      <c r="A349" s="5" t="inlineStr">
        <is>
          <t>CCAJ-SR27/38/2023</t>
        </is>
      </c>
      <c r="B349" s="6" t="n">
        <v>44984.81021206018</v>
      </c>
      <c r="C349" s="5" t="inlineStr">
        <is>
          <t>3106 FABIOLA NAVA - CAJA</t>
        </is>
      </c>
      <c r="D349" s="15" t="n">
        <v>45113360022</v>
      </c>
      <c r="E349" s="8" t="inlineStr">
        <is>
          <t>BISA-100070065</t>
        </is>
      </c>
      <c r="H349" s="9" t="n">
        <v>6285.18</v>
      </c>
      <c r="I349" s="5" t="inlineStr">
        <is>
          <t>DEPÓSITO BANCARIO</t>
        </is>
      </c>
      <c r="J349" s="5" t="inlineStr">
        <is>
          <t>3144 WILSON ORLANDO CASILLAS ROBLES</t>
        </is>
      </c>
    </row>
    <row r="350">
      <c r="A350" s="5" t="inlineStr">
        <is>
          <t>CCAJ-SR27/38/2023</t>
        </is>
      </c>
      <c r="B350" s="6" t="n">
        <v>44984.81021206018</v>
      </c>
      <c r="C350" s="5" t="inlineStr">
        <is>
          <t>3106 FABIOLA NAVA - CAJA</t>
        </is>
      </c>
      <c r="D350" s="15" t="n">
        <v>54210702116</v>
      </c>
      <c r="E350" s="8" t="inlineStr">
        <is>
          <t>BISA-100070065</t>
        </is>
      </c>
      <c r="H350" s="9" t="n">
        <v>5395.67</v>
      </c>
      <c r="I350" s="5" t="inlineStr">
        <is>
          <t>DEPÓSITO BANCARIO</t>
        </is>
      </c>
      <c r="J350" s="5" t="inlineStr">
        <is>
          <t>3144 WILSON ORLANDO CASILLAS ROBLES</t>
        </is>
      </c>
    </row>
    <row r="351">
      <c r="A351" s="5" t="inlineStr">
        <is>
          <t>CCAJ-SR27/38/2023</t>
        </is>
      </c>
      <c r="B351" s="6" t="n">
        <v>44984.81021206018</v>
      </c>
      <c r="C351" s="5" t="inlineStr">
        <is>
          <t>3106 FABIOLA NAVA - CAJA</t>
        </is>
      </c>
      <c r="D351" s="7" t="n"/>
      <c r="E351" s="8" t="n"/>
      <c r="F351" s="9" t="n">
        <v>82295.8</v>
      </c>
      <c r="I351" s="10" t="inlineStr">
        <is>
          <t>EFECTIVO</t>
        </is>
      </c>
      <c r="J351" s="5" t="inlineStr">
        <is>
          <t>3118 PAOLA LESLY CARMONA GARCIA</t>
        </is>
      </c>
    </row>
    <row r="352">
      <c r="A352" s="5" t="inlineStr">
        <is>
          <t>CCAJ-SR27/38/2023</t>
        </is>
      </c>
      <c r="B352" s="6" t="n">
        <v>44984.81021206018</v>
      </c>
      <c r="C352" s="5" t="inlineStr">
        <is>
          <t>3106 FABIOLA NAVA - CAJA</t>
        </is>
      </c>
      <c r="D352" s="7" t="n"/>
      <c r="E352" s="8" t="n"/>
      <c r="F352" s="9" t="n">
        <v>18000.5</v>
      </c>
      <c r="I352" s="10" t="inlineStr">
        <is>
          <t>EFECTIVO</t>
        </is>
      </c>
      <c r="J352" s="8" t="inlineStr">
        <is>
          <t>3140 JUAN MAMANI MERMA</t>
        </is>
      </c>
    </row>
    <row r="353">
      <c r="A353" s="5" t="inlineStr">
        <is>
          <t>CCAJ-SR27/38/2023</t>
        </is>
      </c>
      <c r="B353" s="6" t="n">
        <v>44984.81021206018</v>
      </c>
      <c r="C353" s="5" t="inlineStr">
        <is>
          <t>3106 FABIOLA NAVA - CAJA</t>
        </is>
      </c>
      <c r="D353" s="7" t="n"/>
      <c r="E353" s="8" t="n"/>
      <c r="F353" s="9" t="n">
        <v>40505</v>
      </c>
      <c r="I353" s="10" t="inlineStr">
        <is>
          <t>EFECTIVO</t>
        </is>
      </c>
      <c r="J353" s="5" t="inlineStr">
        <is>
          <t>3144 WILSON ORLANDO CASILLAS ROBLES</t>
        </is>
      </c>
    </row>
    <row r="354">
      <c r="A354" s="5" t="inlineStr">
        <is>
          <t>CCAJ-SR27/38/2023</t>
        </is>
      </c>
      <c r="B354" s="6" t="n">
        <v>44984.81021206018</v>
      </c>
      <c r="C354" s="5" t="inlineStr">
        <is>
          <t>3106 FABIOLA NAVA - CAJA</t>
        </is>
      </c>
      <c r="D354" s="7" t="n"/>
      <c r="E354" s="8" t="n"/>
      <c r="F354" s="9" t="n">
        <v>40132.5</v>
      </c>
      <c r="I354" s="10" t="inlineStr">
        <is>
          <t>EFECTIVO</t>
        </is>
      </c>
      <c r="J354" s="8" t="inlineStr">
        <is>
          <t>3365 FELIX VILLCA VILLCA</t>
        </is>
      </c>
    </row>
    <row r="355">
      <c r="A355" s="5" t="inlineStr">
        <is>
          <t>CCAJ-SR27/38/2023</t>
        </is>
      </c>
      <c r="B355" s="6" t="n">
        <v>44984.81021206018</v>
      </c>
      <c r="C355" s="5" t="inlineStr">
        <is>
          <t>3106 FABIOLA NAVA - CAJA</t>
        </is>
      </c>
      <c r="D355" s="7" t="n"/>
      <c r="E355" s="8" t="n"/>
      <c r="F355" s="9" t="n">
        <v>4085.1</v>
      </c>
      <c r="I355" s="10" t="inlineStr">
        <is>
          <t>EFECTIVO</t>
        </is>
      </c>
      <c r="J355" s="8" t="inlineStr">
        <is>
          <t>4099 MANUEL SANCHEZ</t>
        </is>
      </c>
    </row>
    <row r="356">
      <c r="A356" s="5" t="inlineStr">
        <is>
          <t>CCAJ-SR27/38/2023</t>
        </is>
      </c>
      <c r="B356" s="6" t="n">
        <v>44984.81021206018</v>
      </c>
      <c r="C356" s="5" t="inlineStr">
        <is>
          <t>3106 FABIOLA NAVA - CAJA</t>
        </is>
      </c>
      <c r="D356" s="7" t="n"/>
      <c r="E356" s="8" t="n"/>
      <c r="F356" s="9" t="n">
        <v>22700.6</v>
      </c>
      <c r="I356" s="10" t="inlineStr">
        <is>
          <t>EFECTIVO</t>
        </is>
      </c>
      <c r="J356" s="5" t="inlineStr">
        <is>
          <t>4219 HUMBERTO HURTADO - T01</t>
        </is>
      </c>
    </row>
    <row r="357">
      <c r="A357" s="5" t="inlineStr">
        <is>
          <t>CCAJ-SR27/38/2023</t>
        </is>
      </c>
      <c r="B357" s="6" t="n">
        <v>44984.81021206018</v>
      </c>
      <c r="C357" s="5" t="inlineStr">
        <is>
          <t>3106 FABIOLA NAVA - CAJA</t>
        </is>
      </c>
      <c r="D357" s="7" t="n"/>
      <c r="E357" s="8" t="n"/>
      <c r="F357" s="9" t="n">
        <v>17675.2</v>
      </c>
      <c r="I357" s="10" t="inlineStr">
        <is>
          <t>EFECTIVO</t>
        </is>
      </c>
      <c r="J357" s="5" t="inlineStr">
        <is>
          <t>4219 HUMBERTO HURTADO - T02</t>
        </is>
      </c>
    </row>
    <row r="358">
      <c r="A358" s="11" t="inlineStr">
        <is>
          <t>SAP</t>
        </is>
      </c>
      <c r="B358" s="3" t="n"/>
      <c r="C358" s="3" t="n"/>
      <c r="D358" s="7" t="n"/>
      <c r="E358" s="8" t="n"/>
      <c r="F358" s="12">
        <f>SUM(F343:G357)</f>
        <v/>
      </c>
      <c r="H358" s="9" t="n"/>
      <c r="I358" s="10" t="n"/>
      <c r="J358" s="8" t="n"/>
    </row>
    <row r="359">
      <c r="A359" s="13" t="inlineStr">
        <is>
          <t>FECHA</t>
        </is>
      </c>
      <c r="B359" s="13" t="inlineStr">
        <is>
          <t>CIERRE DE CAJA</t>
        </is>
      </c>
      <c r="C359" s="13" t="inlineStr">
        <is>
          <t>IMPORTE</t>
        </is>
      </c>
      <c r="D359" s="7" t="n"/>
      <c r="E359" s="8" t="n"/>
      <c r="H359" s="9" t="n"/>
      <c r="I359" s="10" t="n"/>
      <c r="J359" s="8" t="n"/>
    </row>
  </sheetData>
  <mergeCells count="184">
    <mergeCell ref="I341:I342"/>
    <mergeCell ref="J341:J342"/>
    <mergeCell ref="A341:A342"/>
    <mergeCell ref="B341:B342"/>
    <mergeCell ref="C341:C342"/>
    <mergeCell ref="D341:D342"/>
    <mergeCell ref="E341:E342"/>
    <mergeCell ref="F341:H341"/>
    <mergeCell ref="A310:A311"/>
    <mergeCell ref="B310:B311"/>
    <mergeCell ref="C310:C311"/>
    <mergeCell ref="D310:D311"/>
    <mergeCell ref="E310:E311"/>
    <mergeCell ref="F310:H310"/>
    <mergeCell ref="I310:I311"/>
    <mergeCell ref="J310:J311"/>
    <mergeCell ref="A332:A333"/>
    <mergeCell ref="B332:B333"/>
    <mergeCell ref="C332:C333"/>
    <mergeCell ref="D332:D333"/>
    <mergeCell ref="E332:E333"/>
    <mergeCell ref="F332:H332"/>
    <mergeCell ref="I332:I333"/>
    <mergeCell ref="J332:J333"/>
    <mergeCell ref="A147:A148"/>
    <mergeCell ref="B147:B148"/>
    <mergeCell ref="C147:C148"/>
    <mergeCell ref="D147:D148"/>
    <mergeCell ref="E147:E148"/>
    <mergeCell ref="F147:H147"/>
    <mergeCell ref="I147:I148"/>
    <mergeCell ref="J147:J148"/>
    <mergeCell ref="I186:I187"/>
    <mergeCell ref="J186:J187"/>
    <mergeCell ref="A186:A187"/>
    <mergeCell ref="B186:B187"/>
    <mergeCell ref="C186:C187"/>
    <mergeCell ref="D186:D187"/>
    <mergeCell ref="E186:E187"/>
    <mergeCell ref="F186:H186"/>
    <mergeCell ref="A170:A171"/>
    <mergeCell ref="B170:B171"/>
    <mergeCell ref="C170:C171"/>
    <mergeCell ref="D170:D171"/>
    <mergeCell ref="E170:E171"/>
    <mergeCell ref="F170:H170"/>
    <mergeCell ref="I170:I171"/>
    <mergeCell ref="J170:J171"/>
    <mergeCell ref="A138:A139"/>
    <mergeCell ref="B138:B139"/>
    <mergeCell ref="C138:C139"/>
    <mergeCell ref="D138:D139"/>
    <mergeCell ref="E138:E139"/>
    <mergeCell ref="F138:H138"/>
    <mergeCell ref="I138:I139"/>
    <mergeCell ref="J138:J139"/>
    <mergeCell ref="I72:I73"/>
    <mergeCell ref="J72:J73"/>
    <mergeCell ref="A72:A73"/>
    <mergeCell ref="B72:B73"/>
    <mergeCell ref="C72:C73"/>
    <mergeCell ref="D72:D73"/>
    <mergeCell ref="E72:E73"/>
    <mergeCell ref="F72:H72"/>
    <mergeCell ref="I118:I119"/>
    <mergeCell ref="J118:J119"/>
    <mergeCell ref="A118:A119"/>
    <mergeCell ref="B118:B119"/>
    <mergeCell ref="C118:C119"/>
    <mergeCell ref="D118:D119"/>
    <mergeCell ref="E118:E119"/>
    <mergeCell ref="F118:H118"/>
    <mergeCell ref="I102:I103"/>
    <mergeCell ref="J102:J103"/>
    <mergeCell ref="A102:A103"/>
    <mergeCell ref="B102:B103"/>
    <mergeCell ref="C102:C103"/>
    <mergeCell ref="D102:D103"/>
    <mergeCell ref="E102:E103"/>
    <mergeCell ref="F102:H102"/>
    <mergeCell ref="E17:E18"/>
    <mergeCell ref="F17:H17"/>
    <mergeCell ref="I17:I18"/>
    <mergeCell ref="J17:J18"/>
    <mergeCell ref="A17:A18"/>
    <mergeCell ref="B17:B18"/>
    <mergeCell ref="C17:C18"/>
    <mergeCell ref="D17:D18"/>
    <mergeCell ref="I84:I85"/>
    <mergeCell ref="J84:J85"/>
    <mergeCell ref="A84:A85"/>
    <mergeCell ref="B84:B85"/>
    <mergeCell ref="C84:C85"/>
    <mergeCell ref="D84:D85"/>
    <mergeCell ref="E84:E85"/>
    <mergeCell ref="F84:H84"/>
    <mergeCell ref="A3:A4"/>
    <mergeCell ref="B3:B4"/>
    <mergeCell ref="C3:C4"/>
    <mergeCell ref="D3:D4"/>
    <mergeCell ref="E3:E4"/>
    <mergeCell ref="F3:H3"/>
    <mergeCell ref="I3:I4"/>
    <mergeCell ref="J3:J4"/>
    <mergeCell ref="I53:I54"/>
    <mergeCell ref="J53:J54"/>
    <mergeCell ref="A53:A54"/>
    <mergeCell ref="B53:B54"/>
    <mergeCell ref="C53:C54"/>
    <mergeCell ref="D53:D54"/>
    <mergeCell ref="E53:E54"/>
    <mergeCell ref="F53:H53"/>
    <mergeCell ref="I31:I32"/>
    <mergeCell ref="J31:J32"/>
    <mergeCell ref="A31:A32"/>
    <mergeCell ref="B31:B32"/>
    <mergeCell ref="C31:C32"/>
    <mergeCell ref="D31:D32"/>
    <mergeCell ref="E31:E32"/>
    <mergeCell ref="F31:H31"/>
    <mergeCell ref="A45:A46"/>
    <mergeCell ref="B45:B46"/>
    <mergeCell ref="C45:C46"/>
    <mergeCell ref="D45:D46"/>
    <mergeCell ref="E45:E46"/>
    <mergeCell ref="F45:H45"/>
    <mergeCell ref="I45:I46"/>
    <mergeCell ref="J45:J46"/>
    <mergeCell ref="A225:A226"/>
    <mergeCell ref="B225:B226"/>
    <mergeCell ref="C225:C226"/>
    <mergeCell ref="D225:D226"/>
    <mergeCell ref="E225:E226"/>
    <mergeCell ref="F225:H225"/>
    <mergeCell ref="I225:I226"/>
    <mergeCell ref="J225:J226"/>
    <mergeCell ref="I205:I206"/>
    <mergeCell ref="J205:J206"/>
    <mergeCell ref="A205:A206"/>
    <mergeCell ref="B205:B206"/>
    <mergeCell ref="C205:C206"/>
    <mergeCell ref="D205:D206"/>
    <mergeCell ref="E205:E206"/>
    <mergeCell ref="F205:H205"/>
    <mergeCell ref="A241:A242"/>
    <mergeCell ref="B241:B242"/>
    <mergeCell ref="C241:C242"/>
    <mergeCell ref="D241:D242"/>
    <mergeCell ref="E241:E242"/>
    <mergeCell ref="F241:H241"/>
    <mergeCell ref="I241:I242"/>
    <mergeCell ref="J241:J242"/>
    <mergeCell ref="A250:A251"/>
    <mergeCell ref="B250:B251"/>
    <mergeCell ref="C250:C251"/>
    <mergeCell ref="D250:D251"/>
    <mergeCell ref="E250:E251"/>
    <mergeCell ref="F250:H250"/>
    <mergeCell ref="I250:I251"/>
    <mergeCell ref="J250:J251"/>
    <mergeCell ref="I295:I296"/>
    <mergeCell ref="J295:J296"/>
    <mergeCell ref="A295:A296"/>
    <mergeCell ref="B295:B296"/>
    <mergeCell ref="C295:C296"/>
    <mergeCell ref="D295:D296"/>
    <mergeCell ref="E295:E296"/>
    <mergeCell ref="F295:H295"/>
    <mergeCell ref="A258:A259"/>
    <mergeCell ref="B258:B259"/>
    <mergeCell ref="C258:C259"/>
    <mergeCell ref="D258:D259"/>
    <mergeCell ref="E258:E259"/>
    <mergeCell ref="F258:H258"/>
    <mergeCell ref="I258:I259"/>
    <mergeCell ref="J258:J259"/>
    <mergeCell ref="I267:I268"/>
    <mergeCell ref="J267:J268"/>
    <mergeCell ref="A267:A268"/>
    <mergeCell ref="B267:B268"/>
    <mergeCell ref="C267:C268"/>
    <mergeCell ref="D267:D268"/>
    <mergeCell ref="E267:E268"/>
    <mergeCell ref="F267:H267"/>
  </mergeCells>
  <pageMargins left="0.7" right="0.7" top="0.75" bottom="0.75" header="0.3" footer="0.3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211"/>
  <sheetViews>
    <sheetView topLeftCell="A193" workbookViewId="0">
      <selection activeCell="E198" sqref="E198:E199"/>
    </sheetView>
  </sheetViews>
  <sheetFormatPr baseColWidth="10" defaultRowHeight="15"/>
  <cols>
    <col width="16.28515625" bestFit="1" customWidth="1" min="1" max="1"/>
    <col width="10.85546875" bestFit="1" customWidth="1" min="2" max="2"/>
    <col width="36.85546875" customWidth="1" min="3" max="3"/>
    <col width="12.7109375" customWidth="1" min="4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01/02/2023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74" t="inlineStr">
        <is>
          <t>Cierre Caja</t>
        </is>
      </c>
      <c r="B3" s="74" t="inlineStr">
        <is>
          <t>Fecha</t>
        </is>
      </c>
      <c r="C3" s="74" t="inlineStr">
        <is>
          <t>Cajero</t>
        </is>
      </c>
      <c r="D3" s="74" t="inlineStr">
        <is>
          <t>Nro Voucher</t>
        </is>
      </c>
      <c r="E3" s="74" t="inlineStr">
        <is>
          <t>Nro Cuenta</t>
        </is>
      </c>
      <c r="F3" s="74" t="inlineStr">
        <is>
          <t>Tipo Ingreso</t>
        </is>
      </c>
      <c r="G3" s="75" t="n"/>
      <c r="H3" s="76" t="n"/>
      <c r="I3" s="74" t="inlineStr">
        <is>
          <t>TIPO DE INGRESO</t>
        </is>
      </c>
      <c r="J3" s="74" t="inlineStr">
        <is>
          <t>Cobrador</t>
        </is>
      </c>
    </row>
    <row r="4">
      <c r="A4" s="77" t="n"/>
      <c r="B4" s="77" t="n"/>
      <c r="C4" s="77" t="n"/>
      <c r="D4" s="77" t="n"/>
      <c r="E4" s="77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77" t="n"/>
      <c r="J4" s="77" t="n"/>
    </row>
    <row r="5">
      <c r="A5" s="5" t="inlineStr">
        <is>
          <t>CCAJ-SR54/25/23</t>
        </is>
      </c>
      <c r="B5" s="6" t="n">
        <v>44958.75344049768</v>
      </c>
      <c r="C5" s="5" t="inlineStr">
        <is>
          <t>3107 ANA MARIA VEGA PEREYRA</t>
        </is>
      </c>
      <c r="D5" s="7" t="n"/>
      <c r="E5" s="8" t="n"/>
      <c r="F5" s="9" t="n">
        <v>2111.58</v>
      </c>
      <c r="I5" s="10" t="inlineStr">
        <is>
          <t>EFECTIVO</t>
        </is>
      </c>
      <c r="J5" s="8" t="inlineStr">
        <is>
          <t>3107 ANA MARIA VEGA PEREYRA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8" t="n"/>
    </row>
    <row r="7" ht="15.75" customHeight="1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D7" s="49" t="n">
        <v>112695143</v>
      </c>
      <c r="E7" s="14" t="n">
        <v>112695379</v>
      </c>
      <c r="H7" s="9" t="n"/>
      <c r="I7" s="10" t="n"/>
      <c r="J7" s="8" t="n"/>
    </row>
    <row r="8">
      <c r="D8" s="29" t="inlineStr">
        <is>
          <t>BOOT</t>
        </is>
      </c>
    </row>
    <row r="10">
      <c r="A10" s="1" t="inlineStr">
        <is>
          <t>Cierre Caja</t>
        </is>
      </c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</row>
    <row r="11">
      <c r="A11" s="3" t="inlineStr">
        <is>
          <t>Del 02/02/2023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74" t="inlineStr">
        <is>
          <t>Cierre Caja</t>
        </is>
      </c>
      <c r="B12" s="74" t="inlineStr">
        <is>
          <t>Fecha</t>
        </is>
      </c>
      <c r="C12" s="74" t="inlineStr">
        <is>
          <t>Cajero</t>
        </is>
      </c>
      <c r="D12" s="74" t="inlineStr">
        <is>
          <t>Nro Voucher</t>
        </is>
      </c>
      <c r="E12" s="74" t="inlineStr">
        <is>
          <t>Nro Cuenta</t>
        </is>
      </c>
      <c r="F12" s="74" t="inlineStr">
        <is>
          <t>Tipo Ingreso</t>
        </is>
      </c>
      <c r="G12" s="75" t="n"/>
      <c r="H12" s="76" t="n"/>
      <c r="I12" s="74" t="inlineStr">
        <is>
          <t>TIPO DE INGRESO</t>
        </is>
      </c>
      <c r="J12" s="74" t="inlineStr">
        <is>
          <t>Cobrador</t>
        </is>
      </c>
    </row>
    <row r="13">
      <c r="A13" s="77" t="n"/>
      <c r="B13" s="77" t="n"/>
      <c r="C13" s="77" t="n"/>
      <c r="D13" s="77" t="n"/>
      <c r="E13" s="77" t="n"/>
      <c r="F13" s="4" t="inlineStr">
        <is>
          <t>EFECTIVO</t>
        </is>
      </c>
      <c r="G13" s="4" t="inlineStr">
        <is>
          <t>CHEQUE</t>
        </is>
      </c>
      <c r="H13" s="4" t="inlineStr">
        <is>
          <t>TRANSFERENCIA</t>
        </is>
      </c>
      <c r="I13" s="77" t="n"/>
      <c r="J13" s="77" t="n"/>
    </row>
    <row r="14">
      <c r="A14" s="5" t="inlineStr">
        <is>
          <t>CCAJ-SR54/26/23</t>
        </is>
      </c>
      <c r="B14" s="6" t="n">
        <v>44959.70885353009</v>
      </c>
      <c r="C14" s="5" t="inlineStr">
        <is>
          <t>3107 ANA MARIA VEGA PEREYRA</t>
        </is>
      </c>
      <c r="D14" s="7" t="n"/>
      <c r="E14" s="8" t="n"/>
      <c r="F14" s="9" t="n">
        <v>2428.97</v>
      </c>
      <c r="I14" s="10" t="inlineStr">
        <is>
          <t>EFECTIVO</t>
        </is>
      </c>
      <c r="J14" s="8" t="inlineStr">
        <is>
          <t>3107 ANA MARIA VEGA PEREYRA</t>
        </is>
      </c>
    </row>
    <row r="15">
      <c r="A15" s="11" t="inlineStr">
        <is>
          <t>SAP</t>
        </is>
      </c>
      <c r="B15" s="3" t="n"/>
      <c r="C15" s="3" t="n"/>
      <c r="D15" s="7" t="n"/>
      <c r="E15" s="8" t="n"/>
      <c r="H15" s="9" t="n"/>
      <c r="I15" s="10" t="n"/>
      <c r="J15" s="5" t="n"/>
    </row>
    <row r="16" ht="15.75" customHeight="1">
      <c r="A16" s="13" t="inlineStr">
        <is>
          <t>FECHA</t>
        </is>
      </c>
      <c r="B16" s="13" t="inlineStr">
        <is>
          <t>CIERRE DE CAJA</t>
        </is>
      </c>
      <c r="C16" s="13" t="inlineStr">
        <is>
          <t>IMPORTE</t>
        </is>
      </c>
      <c r="D16" s="49" t="n">
        <v>112728647</v>
      </c>
      <c r="E16" s="14" t="n">
        <v>112729008</v>
      </c>
      <c r="H16" s="9" t="n"/>
      <c r="I16" s="10" t="n"/>
      <c r="J16" s="5" t="n"/>
    </row>
    <row r="17">
      <c r="D17" s="29" t="inlineStr">
        <is>
          <t>BOOT</t>
        </is>
      </c>
    </row>
    <row r="19">
      <c r="A19" s="1" t="inlineStr">
        <is>
          <t>Cierre Caja</t>
        </is>
      </c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3" t="inlineStr">
        <is>
          <t>Del 03/02/2023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74" t="inlineStr">
        <is>
          <t>Cierre Caja</t>
        </is>
      </c>
      <c r="B21" s="74" t="inlineStr">
        <is>
          <t>Fecha</t>
        </is>
      </c>
      <c r="C21" s="74" t="inlineStr">
        <is>
          <t>Cajero</t>
        </is>
      </c>
      <c r="D21" s="74" t="inlineStr">
        <is>
          <t>Nro Voucher</t>
        </is>
      </c>
      <c r="E21" s="74" t="inlineStr">
        <is>
          <t>Nro Cuenta</t>
        </is>
      </c>
      <c r="F21" s="74" t="inlineStr">
        <is>
          <t>Tipo Ingreso</t>
        </is>
      </c>
      <c r="G21" s="75" t="n"/>
      <c r="H21" s="76" t="n"/>
      <c r="I21" s="74" t="inlineStr">
        <is>
          <t>TIPO DE INGRESO</t>
        </is>
      </c>
      <c r="J21" s="74" t="inlineStr">
        <is>
          <t>Cobrador</t>
        </is>
      </c>
    </row>
    <row r="22">
      <c r="A22" s="77" t="n"/>
      <c r="B22" s="77" t="n"/>
      <c r="C22" s="77" t="n"/>
      <c r="D22" s="77" t="n"/>
      <c r="E22" s="77" t="n"/>
      <c r="F22" s="4" t="inlineStr">
        <is>
          <t>EFECTIVO</t>
        </is>
      </c>
      <c r="G22" s="4" t="inlineStr">
        <is>
          <t>CHEQUE</t>
        </is>
      </c>
      <c r="H22" s="4" t="inlineStr">
        <is>
          <t>TRANSFERENCIA</t>
        </is>
      </c>
      <c r="I22" s="77" t="n"/>
      <c r="J22" s="77" t="n"/>
    </row>
    <row r="23">
      <c r="A23" s="5" t="inlineStr">
        <is>
          <t>CCAJ-SR54/27/23</t>
        </is>
      </c>
      <c r="B23" s="6" t="n">
        <v>44960.75360450232</v>
      </c>
      <c r="C23" s="5" t="inlineStr">
        <is>
          <t>3107 ANA MARIA VEGA PEREYRA</t>
        </is>
      </c>
      <c r="D23" s="7" t="n"/>
      <c r="E23" s="8" t="n"/>
      <c r="F23" s="9" t="n">
        <v>1332.66</v>
      </c>
      <c r="I23" s="10" t="inlineStr">
        <is>
          <t>EFECTIVO</t>
        </is>
      </c>
      <c r="J23" s="8" t="inlineStr">
        <is>
          <t>3107 ANA MARIA VEGA PEREYRA</t>
        </is>
      </c>
    </row>
    <row r="24">
      <c r="A24" s="11" t="inlineStr">
        <is>
          <t>SAP</t>
        </is>
      </c>
      <c r="B24" s="3" t="n"/>
      <c r="C24" s="3" t="n"/>
      <c r="D24" s="7" t="n"/>
      <c r="E24" s="8" t="n"/>
      <c r="H24" s="9" t="n"/>
      <c r="I24" s="10" t="n"/>
      <c r="J24" s="5" t="n"/>
    </row>
    <row r="25" ht="15.75" customHeight="1">
      <c r="A25" s="13" t="inlineStr">
        <is>
          <t>FECHA</t>
        </is>
      </c>
      <c r="B25" s="13" t="inlineStr">
        <is>
          <t>CIERRE DE CAJA</t>
        </is>
      </c>
      <c r="C25" s="13" t="inlineStr">
        <is>
          <t>IMPORTE</t>
        </is>
      </c>
      <c r="D25" s="49" t="n">
        <v>112728717</v>
      </c>
      <c r="E25" s="14" t="n">
        <v>112729009</v>
      </c>
      <c r="H25" s="9" t="n"/>
      <c r="I25" s="10" t="n"/>
      <c r="J25" s="5" t="n"/>
    </row>
    <row r="26">
      <c r="A26" s="5" t="n"/>
      <c r="B26" s="6" t="n"/>
      <c r="C26" s="5" t="n"/>
      <c r="D26" s="29" t="inlineStr">
        <is>
          <t>BOOT</t>
        </is>
      </c>
      <c r="E26" s="8" t="n"/>
      <c r="H26" s="9" t="n"/>
      <c r="I26" s="10" t="n"/>
      <c r="J26" s="5" t="n"/>
    </row>
    <row r="27">
      <c r="A27" s="5" t="n"/>
      <c r="B27" s="6" t="n"/>
      <c r="C27" s="5" t="n"/>
      <c r="D27" s="7" t="n"/>
      <c r="E27" s="8" t="n"/>
      <c r="H27" s="9" t="n"/>
      <c r="I27" s="10" t="n"/>
      <c r="J27" s="5" t="n"/>
    </row>
    <row r="28">
      <c r="A28" s="1" t="inlineStr">
        <is>
          <t>Cierre Caja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" t="inlineStr">
        <is>
          <t>Del 04/02/2023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74" t="inlineStr">
        <is>
          <t>Cierre Caja</t>
        </is>
      </c>
      <c r="B30" s="74" t="inlineStr">
        <is>
          <t>Fecha</t>
        </is>
      </c>
      <c r="C30" s="74" t="inlineStr">
        <is>
          <t>Cajero</t>
        </is>
      </c>
      <c r="D30" s="74" t="inlineStr">
        <is>
          <t>Nro Voucher</t>
        </is>
      </c>
      <c r="E30" s="74" t="inlineStr">
        <is>
          <t>Nro Cuenta</t>
        </is>
      </c>
      <c r="F30" s="74" t="inlineStr">
        <is>
          <t>Tipo Ingreso</t>
        </is>
      </c>
      <c r="G30" s="75" t="n"/>
      <c r="H30" s="76" t="n"/>
      <c r="I30" s="74" t="inlineStr">
        <is>
          <t>TIPO DE INGRESO</t>
        </is>
      </c>
      <c r="J30" s="74" t="inlineStr">
        <is>
          <t>Cobrador</t>
        </is>
      </c>
    </row>
    <row r="31">
      <c r="A31" s="77" t="n"/>
      <c r="B31" s="77" t="n"/>
      <c r="C31" s="77" t="n"/>
      <c r="D31" s="77" t="n"/>
      <c r="E31" s="77" t="n"/>
      <c r="F31" s="4" t="inlineStr">
        <is>
          <t>EFECTIVO</t>
        </is>
      </c>
      <c r="G31" s="4" t="inlineStr">
        <is>
          <t>CHEQUE</t>
        </is>
      </c>
      <c r="H31" s="4" t="inlineStr">
        <is>
          <t>TRANSFERENCIA</t>
        </is>
      </c>
      <c r="I31" s="77" t="n"/>
      <c r="J31" s="77" t="n"/>
    </row>
    <row r="32">
      <c r="A32" s="5" t="inlineStr">
        <is>
          <t>CCAJ-SR54/28/23</t>
        </is>
      </c>
      <c r="B32" s="6" t="n">
        <v>44961.58853862269</v>
      </c>
      <c r="C32" s="5" t="inlineStr">
        <is>
          <t>3107 ANA MARIA VEGA PEREYRA</t>
        </is>
      </c>
      <c r="D32" s="7" t="n"/>
      <c r="E32" s="8" t="n"/>
      <c r="F32" s="9" t="n">
        <v>1688.74</v>
      </c>
      <c r="I32" s="10" t="inlineStr">
        <is>
          <t>EFECTIVO</t>
        </is>
      </c>
      <c r="J32" s="8" t="inlineStr">
        <is>
          <t>3107 ANA MARIA VEGA PEREYRA</t>
        </is>
      </c>
    </row>
    <row r="33">
      <c r="A33" s="5" t="inlineStr">
        <is>
          <t>CCAJ-SR54/28/23</t>
        </is>
      </c>
      <c r="B33" s="6" t="n">
        <v>44961.58853862269</v>
      </c>
      <c r="C33" s="5" t="inlineStr">
        <is>
          <t>3107 ANA MARIA VEGA PEREYRA</t>
        </is>
      </c>
      <c r="D33" s="7" t="n"/>
      <c r="E33" s="8" t="n"/>
      <c r="H33" s="9" t="n">
        <v>66.2</v>
      </c>
      <c r="I33" s="5" t="inlineStr">
        <is>
          <t>TARJETA DE DÉBITO/CRÉDITO</t>
        </is>
      </c>
      <c r="J33" s="8" t="inlineStr">
        <is>
          <t>3107 ANA MARIA VEGA PEREYRA</t>
        </is>
      </c>
    </row>
    <row r="34">
      <c r="A34" s="11" t="inlineStr">
        <is>
          <t>SAP</t>
        </is>
      </c>
      <c r="B34" s="3" t="n"/>
      <c r="C34" s="3" t="n"/>
      <c r="D34" s="7" t="n"/>
      <c r="E34" s="8" t="n"/>
      <c r="H34" s="9" t="n"/>
      <c r="I34" s="10" t="n"/>
      <c r="J34" s="5" t="n"/>
    </row>
    <row r="35" ht="15.75" customHeight="1">
      <c r="A35" s="13" t="inlineStr">
        <is>
          <t>FECHA</t>
        </is>
      </c>
      <c r="B35" s="13" t="inlineStr">
        <is>
          <t>CIERRE DE CAJA</t>
        </is>
      </c>
      <c r="C35" s="13" t="inlineStr">
        <is>
          <t>IMPORTE</t>
        </is>
      </c>
      <c r="D35" s="49" t="n">
        <v>112728620</v>
      </c>
      <c r="E35" s="14" t="n">
        <v>112729010</v>
      </c>
      <c r="H35" s="9" t="n"/>
      <c r="I35" s="10" t="n"/>
      <c r="J35" s="5" t="n"/>
    </row>
    <row r="36">
      <c r="D36" s="29" t="inlineStr">
        <is>
          <t>BOOT</t>
        </is>
      </c>
    </row>
    <row r="38">
      <c r="A38" s="1" t="inlineStr">
        <is>
          <t>Cierre Caja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3" t="inlineStr">
        <is>
          <t>Del 06/02/2023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74" t="inlineStr">
        <is>
          <t>Cierre Caja</t>
        </is>
      </c>
      <c r="B40" s="74" t="inlineStr">
        <is>
          <t>Fecha</t>
        </is>
      </c>
      <c r="C40" s="74" t="inlineStr">
        <is>
          <t>Cajero</t>
        </is>
      </c>
      <c r="D40" s="74" t="inlineStr">
        <is>
          <t>Nro Voucher</t>
        </is>
      </c>
      <c r="E40" s="74" t="inlineStr">
        <is>
          <t>Nro Cuenta</t>
        </is>
      </c>
      <c r="F40" s="74" t="inlineStr">
        <is>
          <t>Tipo Ingreso</t>
        </is>
      </c>
      <c r="G40" s="75" t="n"/>
      <c r="H40" s="76" t="n"/>
      <c r="I40" s="74" t="inlineStr">
        <is>
          <t>TIPO DE INGRESO</t>
        </is>
      </c>
      <c r="J40" s="74" t="inlineStr">
        <is>
          <t>Cobrador</t>
        </is>
      </c>
    </row>
    <row r="41">
      <c r="A41" s="77" t="n"/>
      <c r="B41" s="77" t="n"/>
      <c r="C41" s="77" t="n"/>
      <c r="D41" s="77" t="n"/>
      <c r="E41" s="77" t="n"/>
      <c r="F41" s="4" t="inlineStr">
        <is>
          <t>EFECTIVO</t>
        </is>
      </c>
      <c r="G41" s="4" t="inlineStr">
        <is>
          <t>CHEQUE</t>
        </is>
      </c>
      <c r="H41" s="4" t="inlineStr">
        <is>
          <t>TRANSFERENCIA</t>
        </is>
      </c>
      <c r="I41" s="77" t="n"/>
      <c r="J41" s="77" t="n"/>
    </row>
    <row r="42">
      <c r="A42" s="5" t="inlineStr">
        <is>
          <t>CCAJ-SR54/29/23</t>
        </is>
      </c>
      <c r="B42" s="6" t="n">
        <v>44963.75197128472</v>
      </c>
      <c r="C42" s="5" t="inlineStr">
        <is>
          <t>3107 ANA MARIA VEGA PEREYRA</t>
        </is>
      </c>
      <c r="D42" s="7" t="n"/>
      <c r="E42" s="8" t="n"/>
      <c r="F42" s="9" t="n">
        <v>1174.47</v>
      </c>
      <c r="I42" s="10" t="inlineStr">
        <is>
          <t>EFECTIVO</t>
        </is>
      </c>
      <c r="J42" s="8" t="inlineStr">
        <is>
          <t>3107 ANA MARIA VEGA PEREYRA</t>
        </is>
      </c>
    </row>
    <row r="43">
      <c r="A43" s="11" t="inlineStr">
        <is>
          <t>SAP</t>
        </is>
      </c>
      <c r="B43" s="3" t="n"/>
      <c r="C43" s="3" t="n"/>
      <c r="D43" s="7" t="n"/>
      <c r="E43" s="8" t="n"/>
      <c r="H43" s="9" t="n"/>
      <c r="I43" s="10" t="n"/>
      <c r="J43" s="5" t="n"/>
    </row>
    <row r="44" ht="15.75" customHeight="1">
      <c r="A44" s="13" t="inlineStr">
        <is>
          <t>FECHA</t>
        </is>
      </c>
      <c r="B44" s="13" t="inlineStr">
        <is>
          <t>CIERRE DE CAJA</t>
        </is>
      </c>
      <c r="C44" s="13" t="inlineStr">
        <is>
          <t>IMPORTE</t>
        </is>
      </c>
      <c r="D44" s="49" t="n">
        <v>112730361</v>
      </c>
      <c r="E44" s="14" t="n">
        <v>112730482</v>
      </c>
      <c r="H44" s="9" t="n"/>
      <c r="I44" s="10" t="n"/>
      <c r="J44" s="5" t="n"/>
    </row>
    <row r="45">
      <c r="D45" s="29" t="inlineStr">
        <is>
          <t>BOOT</t>
        </is>
      </c>
    </row>
    <row r="47">
      <c r="A47" s="1" t="inlineStr">
        <is>
          <t>Cierre Caja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3" t="inlineStr">
        <is>
          <t>Del 07/02/2023</t>
        </is>
      </c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</row>
    <row r="49">
      <c r="A49" s="74" t="inlineStr">
        <is>
          <t>Cierre Caja</t>
        </is>
      </c>
      <c r="B49" s="74" t="inlineStr">
        <is>
          <t>Fecha</t>
        </is>
      </c>
      <c r="C49" s="74" t="inlineStr">
        <is>
          <t>Cajero</t>
        </is>
      </c>
      <c r="D49" s="74" t="inlineStr">
        <is>
          <t>Nro Voucher</t>
        </is>
      </c>
      <c r="E49" s="74" t="inlineStr">
        <is>
          <t>Nro Cuenta</t>
        </is>
      </c>
      <c r="F49" s="74" t="inlineStr">
        <is>
          <t>Tipo Ingreso</t>
        </is>
      </c>
      <c r="G49" s="75" t="n"/>
      <c r="H49" s="76" t="n"/>
      <c r="I49" s="74" t="inlineStr">
        <is>
          <t>TIPO DE INGRESO</t>
        </is>
      </c>
      <c r="J49" s="74" t="inlineStr">
        <is>
          <t>Cobrador</t>
        </is>
      </c>
    </row>
    <row r="50">
      <c r="A50" s="77" t="n"/>
      <c r="B50" s="77" t="n"/>
      <c r="C50" s="77" t="n"/>
      <c r="D50" s="77" t="n"/>
      <c r="E50" s="77" t="n"/>
      <c r="F50" s="4" t="inlineStr">
        <is>
          <t>EFECTIVO</t>
        </is>
      </c>
      <c r="G50" s="4" t="inlineStr">
        <is>
          <t>CHEQUE</t>
        </is>
      </c>
      <c r="H50" s="4" t="inlineStr">
        <is>
          <t>TRANSFERENCIA</t>
        </is>
      </c>
      <c r="I50" s="77" t="n"/>
      <c r="J50" s="77" t="n"/>
    </row>
    <row r="51">
      <c r="A51" s="5" t="inlineStr">
        <is>
          <t>CCAJ-SR54/30/23</t>
        </is>
      </c>
      <c r="B51" s="6" t="n">
        <v>44964.75237376158</v>
      </c>
      <c r="C51" s="5" t="inlineStr">
        <is>
          <t>3107 ANA MARIA VEGA PEREYRA</t>
        </is>
      </c>
      <c r="D51" s="7" t="n"/>
      <c r="E51" s="8" t="n"/>
      <c r="F51" s="9" t="n">
        <v>1365.3</v>
      </c>
      <c r="I51" s="10" t="inlineStr">
        <is>
          <t>EFECTIVO</t>
        </is>
      </c>
      <c r="J51" s="8" t="inlineStr">
        <is>
          <t>3107 ANA MARIA VEGA PEREYRA</t>
        </is>
      </c>
    </row>
    <row r="52">
      <c r="A52" s="5" t="inlineStr">
        <is>
          <t>CCAJ-SR54/30/23</t>
        </is>
      </c>
      <c r="B52" s="6" t="n">
        <v>44964.75237376158</v>
      </c>
      <c r="C52" s="5" t="inlineStr">
        <is>
          <t>3107 ANA MARIA VEGA PEREYRA</t>
        </is>
      </c>
      <c r="D52" s="7" t="n"/>
      <c r="E52" s="8" t="n"/>
      <c r="H52" s="9" t="n">
        <v>47.3</v>
      </c>
      <c r="I52" s="5" t="inlineStr">
        <is>
          <t>TARJETA DE DÉBITO/CRÉDITO</t>
        </is>
      </c>
      <c r="J52" s="8" t="inlineStr">
        <is>
          <t>3107 ANA MARIA VEGA PEREYRA</t>
        </is>
      </c>
    </row>
    <row r="53">
      <c r="A53" s="11" t="inlineStr">
        <is>
          <t>SAP</t>
        </is>
      </c>
      <c r="B53" s="3" t="n"/>
      <c r="C53" s="3" t="n"/>
      <c r="D53" s="7" t="n"/>
      <c r="E53" s="8" t="n"/>
      <c r="H53" s="9" t="n"/>
      <c r="I53" s="10" t="n"/>
      <c r="J53" s="5" t="n"/>
    </row>
    <row r="54" ht="15.75" customHeight="1">
      <c r="A54" s="13" t="inlineStr">
        <is>
          <t>FECHA</t>
        </is>
      </c>
      <c r="B54" s="13" t="inlineStr">
        <is>
          <t>CIERRE DE CAJA</t>
        </is>
      </c>
      <c r="C54" s="13" t="inlineStr">
        <is>
          <t>IMPORTE</t>
        </is>
      </c>
      <c r="D54" s="49" t="n">
        <v>112732211</v>
      </c>
      <c r="E54" s="14" t="n">
        <v>112732516</v>
      </c>
      <c r="H54" s="9" t="n"/>
      <c r="I54" s="10" t="n"/>
      <c r="J54" s="5" t="n"/>
    </row>
    <row r="55">
      <c r="D55" s="29" t="inlineStr">
        <is>
          <t>BOOT</t>
        </is>
      </c>
    </row>
    <row r="57">
      <c r="A57" s="1" t="inlineStr">
        <is>
          <t>Cierre Caja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3" t="inlineStr">
        <is>
          <t>Del 08/02/2023</t>
        </is>
      </c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</row>
    <row r="59">
      <c r="A59" s="74" t="inlineStr">
        <is>
          <t>Cierre Caja</t>
        </is>
      </c>
      <c r="B59" s="74" t="inlineStr">
        <is>
          <t>Fecha</t>
        </is>
      </c>
      <c r="C59" s="74" t="inlineStr">
        <is>
          <t>Cajero</t>
        </is>
      </c>
      <c r="D59" s="74" t="inlineStr">
        <is>
          <t>Nro Voucher</t>
        </is>
      </c>
      <c r="E59" s="74" t="inlineStr">
        <is>
          <t>Nro Cuenta</t>
        </is>
      </c>
      <c r="F59" s="74" t="inlineStr">
        <is>
          <t>Tipo Ingreso</t>
        </is>
      </c>
      <c r="G59" s="75" t="n"/>
      <c r="H59" s="76" t="n"/>
      <c r="I59" s="74" t="inlineStr">
        <is>
          <t>TIPO DE INGRESO</t>
        </is>
      </c>
      <c r="J59" s="74" t="inlineStr">
        <is>
          <t>Cobrador</t>
        </is>
      </c>
    </row>
    <row r="60">
      <c r="A60" s="77" t="n"/>
      <c r="B60" s="77" t="n"/>
      <c r="C60" s="77" t="n"/>
      <c r="D60" s="77" t="n"/>
      <c r="E60" s="77" t="n"/>
      <c r="F60" s="4" t="inlineStr">
        <is>
          <t>EFECTIVO</t>
        </is>
      </c>
      <c r="G60" s="4" t="inlineStr">
        <is>
          <t>CHEQUE</t>
        </is>
      </c>
      <c r="H60" s="4" t="inlineStr">
        <is>
          <t>TRANSFERENCIA</t>
        </is>
      </c>
      <c r="I60" s="77" t="n"/>
      <c r="J60" s="77" t="n"/>
    </row>
    <row r="61">
      <c r="A61" s="5" t="inlineStr">
        <is>
          <t>CCAJ-SR54/31/23</t>
        </is>
      </c>
      <c r="B61" s="6" t="n">
        <v>44965.75169756945</v>
      </c>
      <c r="C61" s="5" t="inlineStr">
        <is>
          <t>3107 ANA MARIA VEGA PEREYRA</t>
        </is>
      </c>
      <c r="D61" s="7" t="n"/>
      <c r="E61" s="8" t="n"/>
      <c r="F61" s="9" t="n">
        <v>1926.48</v>
      </c>
      <c r="I61" s="10" t="inlineStr">
        <is>
          <t>EFECTIVO</t>
        </is>
      </c>
      <c r="J61" s="8" t="inlineStr">
        <is>
          <t>3107 ANA MARIA VEGA PEREYRA</t>
        </is>
      </c>
    </row>
    <row r="62">
      <c r="A62" s="11" t="inlineStr">
        <is>
          <t>SAP</t>
        </is>
      </c>
      <c r="B62" s="3" t="n"/>
      <c r="C62" s="3" t="n"/>
      <c r="D62" s="7" t="n"/>
      <c r="E62" s="8" t="n"/>
      <c r="F62" s="9" t="n"/>
      <c r="I62" s="10" t="n"/>
      <c r="J62" s="5" t="n"/>
    </row>
    <row r="63" ht="15.75" customHeight="1">
      <c r="A63" s="13" t="inlineStr">
        <is>
          <t>FECHA</t>
        </is>
      </c>
      <c r="B63" s="13" t="inlineStr">
        <is>
          <t>CIERRE DE CAJA</t>
        </is>
      </c>
      <c r="C63" s="13" t="inlineStr">
        <is>
          <t>IMPORTE</t>
        </is>
      </c>
      <c r="D63" s="49" t="n">
        <v>112733921</v>
      </c>
      <c r="E63" s="14" t="n">
        <v>112734093</v>
      </c>
      <c r="F63" s="9" t="n"/>
      <c r="I63" s="10" t="n"/>
      <c r="J63" s="5" t="n"/>
    </row>
    <row r="64">
      <c r="A64" s="5" t="n"/>
      <c r="B64" s="6" t="n"/>
      <c r="C64" s="5" t="n"/>
      <c r="D64" s="29" t="inlineStr">
        <is>
          <t>BOOT</t>
        </is>
      </c>
      <c r="E64" s="8" t="n"/>
      <c r="F64" s="9" t="n"/>
      <c r="I64" s="10" t="n"/>
      <c r="J64" s="5" t="n"/>
    </row>
    <row r="66">
      <c r="A66" s="1" t="inlineStr">
        <is>
          <t>Cierre Caja</t>
        </is>
      </c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</row>
    <row r="67">
      <c r="A67" s="3" t="inlineStr">
        <is>
          <t>Del 09/02/2023</t>
        </is>
      </c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</row>
    <row r="68">
      <c r="A68" s="74" t="inlineStr">
        <is>
          <t>Cierre Caja</t>
        </is>
      </c>
      <c r="B68" s="74" t="inlineStr">
        <is>
          <t>Fecha</t>
        </is>
      </c>
      <c r="C68" s="74" t="inlineStr">
        <is>
          <t>Cajero</t>
        </is>
      </c>
      <c r="D68" s="74" t="inlineStr">
        <is>
          <t>Nro Voucher</t>
        </is>
      </c>
      <c r="E68" s="74" t="inlineStr">
        <is>
          <t>Nro Cuenta</t>
        </is>
      </c>
      <c r="F68" s="74" t="inlineStr">
        <is>
          <t>Tipo Ingreso</t>
        </is>
      </c>
      <c r="G68" s="75" t="n"/>
      <c r="H68" s="76" t="n"/>
      <c r="I68" s="74" t="inlineStr">
        <is>
          <t>TIPO DE INGRESO</t>
        </is>
      </c>
      <c r="J68" s="74" t="inlineStr">
        <is>
          <t>Cobrador</t>
        </is>
      </c>
    </row>
    <row r="69">
      <c r="A69" s="77" t="n"/>
      <c r="B69" s="77" t="n"/>
      <c r="C69" s="77" t="n"/>
      <c r="D69" s="77" t="n"/>
      <c r="E69" s="77" t="n"/>
      <c r="F69" s="4" t="inlineStr">
        <is>
          <t>EFECTIVO</t>
        </is>
      </c>
      <c r="G69" s="4" t="inlineStr">
        <is>
          <t>CHEQUE</t>
        </is>
      </c>
      <c r="H69" s="4" t="inlineStr">
        <is>
          <t>TRANSFERENCIA</t>
        </is>
      </c>
      <c r="I69" s="77" t="n"/>
      <c r="J69" s="77" t="n"/>
    </row>
    <row r="70">
      <c r="A70" s="5" t="inlineStr">
        <is>
          <t>CCAJ-SR54/32/23</t>
        </is>
      </c>
      <c r="B70" s="6" t="n">
        <v>44966.75125560185</v>
      </c>
      <c r="C70" s="5" t="inlineStr">
        <is>
          <t>3107 ANA MARIA VEGA PEREYRA</t>
        </is>
      </c>
      <c r="D70" s="7" t="n"/>
      <c r="E70" s="8" t="n"/>
      <c r="F70" s="9" t="n">
        <v>1878.97</v>
      </c>
      <c r="I70" s="10" t="inlineStr">
        <is>
          <t>EFECTIVO</t>
        </is>
      </c>
      <c r="J70" s="8" t="inlineStr">
        <is>
          <t>3107 ANA MARIA VEGA PEREYRA</t>
        </is>
      </c>
    </row>
    <row r="71">
      <c r="A71" s="11" t="inlineStr">
        <is>
          <t>SAP</t>
        </is>
      </c>
      <c r="B71" s="3" t="n"/>
      <c r="C71" s="3" t="n"/>
      <c r="D71" s="7" t="n"/>
      <c r="E71" s="8" t="n"/>
      <c r="G71" s="9" t="n"/>
      <c r="I71" s="10" t="n"/>
      <c r="J71" s="8" t="n"/>
    </row>
    <row r="72" ht="15.75" customHeight="1">
      <c r="A72" s="13" t="inlineStr">
        <is>
          <t>FECHA</t>
        </is>
      </c>
      <c r="B72" s="13" t="inlineStr">
        <is>
          <t>CIERRE DE CAJA</t>
        </is>
      </c>
      <c r="C72" s="13" t="inlineStr">
        <is>
          <t>IMPORTE</t>
        </is>
      </c>
      <c r="D72" s="49" t="n">
        <v>112736196</v>
      </c>
      <c r="E72" s="14" t="n">
        <v>112736388</v>
      </c>
      <c r="G72" s="9" t="n"/>
      <c r="I72" s="10" t="n"/>
      <c r="J72" s="8" t="n"/>
    </row>
    <row r="73">
      <c r="D73" s="29" t="inlineStr">
        <is>
          <t>BOOT</t>
        </is>
      </c>
    </row>
    <row r="75">
      <c r="A75" s="1" t="inlineStr">
        <is>
          <t>Cierre Caja</t>
        </is>
      </c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</row>
    <row r="76">
      <c r="A76" s="3" t="inlineStr">
        <is>
          <t>Del 10/02/2023</t>
        </is>
      </c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</row>
    <row r="77">
      <c r="A77" s="74" t="inlineStr">
        <is>
          <t>Cierre Caja</t>
        </is>
      </c>
      <c r="B77" s="74" t="inlineStr">
        <is>
          <t>Fecha</t>
        </is>
      </c>
      <c r="C77" s="74" t="inlineStr">
        <is>
          <t>Cajero</t>
        </is>
      </c>
      <c r="D77" s="74" t="inlineStr">
        <is>
          <t>Nro Voucher</t>
        </is>
      </c>
      <c r="E77" s="74" t="inlineStr">
        <is>
          <t>Nro Cuenta</t>
        </is>
      </c>
      <c r="F77" s="74" t="inlineStr">
        <is>
          <t>Tipo Ingreso</t>
        </is>
      </c>
      <c r="G77" s="75" t="n"/>
      <c r="H77" s="76" t="n"/>
      <c r="I77" s="74" t="inlineStr">
        <is>
          <t>TIPO DE INGRESO</t>
        </is>
      </c>
      <c r="J77" s="74" t="inlineStr">
        <is>
          <t>Cobrador</t>
        </is>
      </c>
    </row>
    <row r="78">
      <c r="A78" s="77" t="n"/>
      <c r="B78" s="77" t="n"/>
      <c r="C78" s="77" t="n"/>
      <c r="D78" s="77" t="n"/>
      <c r="E78" s="77" t="n"/>
      <c r="F78" s="4" t="inlineStr">
        <is>
          <t>EFECTIVO</t>
        </is>
      </c>
      <c r="G78" s="4" t="inlineStr">
        <is>
          <t>CHEQUE</t>
        </is>
      </c>
      <c r="H78" s="4" t="inlineStr">
        <is>
          <t>TRANSFERENCIA</t>
        </is>
      </c>
      <c r="I78" s="77" t="n"/>
      <c r="J78" s="77" t="n"/>
    </row>
    <row r="79">
      <c r="A79" s="5" t="inlineStr">
        <is>
          <t>CCAJ-SR54/33/23</t>
        </is>
      </c>
      <c r="B79" s="6" t="n">
        <v>44967.75381395833</v>
      </c>
      <c r="C79" s="5" t="inlineStr">
        <is>
          <t>3107 ANA MARIA VEGA PEREYRA</t>
        </is>
      </c>
      <c r="D79" s="7" t="n"/>
      <c r="E79" s="8" t="n"/>
      <c r="F79" s="9" t="n">
        <v>2146.34</v>
      </c>
      <c r="I79" s="10" t="inlineStr">
        <is>
          <t>EFECTIVO</t>
        </is>
      </c>
      <c r="J79" s="8" t="inlineStr">
        <is>
          <t>3107 ANA MARIA VEGA PEREYRA</t>
        </is>
      </c>
    </row>
    <row r="80">
      <c r="A80" s="5" t="inlineStr">
        <is>
          <t>CCAJ-SR54/33/23</t>
        </is>
      </c>
      <c r="B80" s="6" t="n">
        <v>44967.75381395833</v>
      </c>
      <c r="C80" s="5" t="inlineStr">
        <is>
          <t>3107 ANA MARIA VEGA PEREYRA</t>
        </is>
      </c>
      <c r="D80" s="7" t="n"/>
      <c r="E80" s="8" t="n"/>
      <c r="H80" s="9" t="n">
        <v>12.2</v>
      </c>
      <c r="I80" s="10" t="inlineStr">
        <is>
          <t>CÓDIGO QR</t>
        </is>
      </c>
      <c r="J80" s="8" t="inlineStr">
        <is>
          <t>3107 ANA MARIA VEGA PEREYRA</t>
        </is>
      </c>
    </row>
    <row r="81">
      <c r="A81" s="11" t="inlineStr">
        <is>
          <t>SAP</t>
        </is>
      </c>
      <c r="B81" s="3" t="n"/>
      <c r="C81" s="3" t="n"/>
      <c r="D81" s="7" t="n"/>
      <c r="E81" s="8" t="n"/>
      <c r="H81" s="9" t="n"/>
      <c r="I81" s="10" t="n"/>
      <c r="J81" s="5" t="n"/>
    </row>
    <row r="82" ht="15.75" customHeight="1">
      <c r="A82" s="13" t="inlineStr">
        <is>
          <t>FECHA</t>
        </is>
      </c>
      <c r="B82" s="13" t="inlineStr">
        <is>
          <t>CIERRE DE CAJA</t>
        </is>
      </c>
      <c r="C82" s="13" t="inlineStr">
        <is>
          <t>IMPORTE</t>
        </is>
      </c>
      <c r="D82" s="49" t="n">
        <v>112736214</v>
      </c>
      <c r="E82" s="14" t="n">
        <v>112736395</v>
      </c>
      <c r="H82" s="9" t="n"/>
      <c r="I82" s="10" t="n"/>
      <c r="J82" s="5" t="n"/>
    </row>
    <row r="83">
      <c r="A83" s="5" t="n"/>
      <c r="B83" s="6" t="n"/>
      <c r="C83" s="5" t="n"/>
      <c r="D83" s="29" t="inlineStr">
        <is>
          <t>BOOT</t>
        </is>
      </c>
      <c r="E83" s="8" t="n"/>
      <c r="H83" s="9" t="n"/>
      <c r="I83" s="10" t="n"/>
      <c r="J83" s="5" t="n"/>
    </row>
    <row r="84">
      <c r="A84" s="5" t="n"/>
      <c r="B84" s="6" t="n"/>
      <c r="C84" s="5" t="n"/>
      <c r="D84" s="7" t="n"/>
      <c r="E84" s="8" t="n"/>
      <c r="H84" s="9" t="n"/>
      <c r="I84" s="10" t="n"/>
      <c r="J84" s="5" t="n"/>
    </row>
    <row r="85">
      <c r="A85" s="1" t="inlineStr">
        <is>
          <t>Cierre Caja</t>
        </is>
      </c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</row>
    <row r="86">
      <c r="A86" s="3" t="inlineStr">
        <is>
          <t>Del 11/02/2023</t>
        </is>
      </c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</row>
    <row r="87">
      <c r="A87" s="74" t="inlineStr">
        <is>
          <t>Cierre Caja</t>
        </is>
      </c>
      <c r="B87" s="74" t="inlineStr">
        <is>
          <t>Fecha</t>
        </is>
      </c>
      <c r="C87" s="74" t="inlineStr">
        <is>
          <t>Cajero</t>
        </is>
      </c>
      <c r="D87" s="74" t="inlineStr">
        <is>
          <t>Nro Voucher</t>
        </is>
      </c>
      <c r="E87" s="74" t="inlineStr">
        <is>
          <t>Nro Cuenta</t>
        </is>
      </c>
      <c r="F87" s="74" t="inlineStr">
        <is>
          <t>Tipo Ingreso</t>
        </is>
      </c>
      <c r="G87" s="75" t="n"/>
      <c r="H87" s="76" t="n"/>
      <c r="I87" s="74" t="inlineStr">
        <is>
          <t>TIPO DE INGRESO</t>
        </is>
      </c>
      <c r="J87" s="74" t="inlineStr">
        <is>
          <t>Cobrador</t>
        </is>
      </c>
    </row>
    <row r="88">
      <c r="A88" s="77" t="n"/>
      <c r="B88" s="77" t="n"/>
      <c r="C88" s="77" t="n"/>
      <c r="D88" s="77" t="n"/>
      <c r="E88" s="77" t="n"/>
      <c r="F88" s="4" t="inlineStr">
        <is>
          <t>EFECTIVO</t>
        </is>
      </c>
      <c r="G88" s="4" t="inlineStr">
        <is>
          <t>CHEQUE</t>
        </is>
      </c>
      <c r="H88" s="4" t="inlineStr">
        <is>
          <t>TRANSFERENCIA</t>
        </is>
      </c>
      <c r="I88" s="77" t="n"/>
      <c r="J88" s="77" t="n"/>
    </row>
    <row r="89">
      <c r="A89" s="5" t="inlineStr">
        <is>
          <t>CCAJ-SR54/34/23</t>
        </is>
      </c>
      <c r="B89" s="6" t="n">
        <v>44968.58663875</v>
      </c>
      <c r="C89" s="5" t="inlineStr">
        <is>
          <t>3107 ANA MARIA VEGA PEREYRA</t>
        </is>
      </c>
      <c r="D89" s="7" t="n"/>
      <c r="E89" s="8" t="n"/>
      <c r="F89" s="9" t="n">
        <v>2463.38</v>
      </c>
      <c r="I89" s="10" t="inlineStr">
        <is>
          <t>EFECTIVO</t>
        </is>
      </c>
      <c r="J89" s="8" t="inlineStr">
        <is>
          <t>3107 ANA MARIA VEGA PEREYRA</t>
        </is>
      </c>
    </row>
    <row r="90">
      <c r="A90" s="11" t="inlineStr">
        <is>
          <t>SAP</t>
        </is>
      </c>
      <c r="B90" s="3" t="n"/>
      <c r="C90" s="3" t="n"/>
      <c r="D90" s="7" t="n"/>
      <c r="E90" s="8" t="n"/>
      <c r="H90" s="9" t="n"/>
      <c r="I90" s="10" t="n"/>
      <c r="J90" s="5" t="n"/>
    </row>
    <row r="91" ht="15.75" customHeight="1">
      <c r="A91" s="13" t="inlineStr">
        <is>
          <t>FECHA</t>
        </is>
      </c>
      <c r="B91" s="13" t="inlineStr">
        <is>
          <t>CIERRE DE CAJA</t>
        </is>
      </c>
      <c r="C91" s="13" t="inlineStr">
        <is>
          <t>IMPORTE</t>
        </is>
      </c>
      <c r="D91" s="49" t="n">
        <v>112744578</v>
      </c>
      <c r="E91" s="14" t="n">
        <v>112761138</v>
      </c>
      <c r="H91" s="9" t="n"/>
      <c r="I91" s="10" t="n"/>
      <c r="J91" s="5" t="n"/>
    </row>
    <row r="92">
      <c r="D92" s="29" t="inlineStr">
        <is>
          <t>BOOT</t>
        </is>
      </c>
    </row>
    <row r="94">
      <c r="A94" s="1" t="inlineStr">
        <is>
          <t>Cierre Caja</t>
        </is>
      </c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3" t="inlineStr">
        <is>
          <t>Del 13/02/2023</t>
        </is>
      </c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</row>
    <row r="96">
      <c r="A96" s="74" t="inlineStr">
        <is>
          <t>Cierre Caja</t>
        </is>
      </c>
      <c r="B96" s="74" t="inlineStr">
        <is>
          <t>Fecha</t>
        </is>
      </c>
      <c r="C96" s="74" t="inlineStr">
        <is>
          <t>Cajero</t>
        </is>
      </c>
      <c r="D96" s="74" t="inlineStr">
        <is>
          <t>Nro Voucher</t>
        </is>
      </c>
      <c r="E96" s="74" t="inlineStr">
        <is>
          <t>Nro Cuenta</t>
        </is>
      </c>
      <c r="F96" s="74" t="inlineStr">
        <is>
          <t>Tipo Ingreso</t>
        </is>
      </c>
      <c r="G96" s="75" t="n"/>
      <c r="H96" s="76" t="n"/>
      <c r="I96" s="74" t="inlineStr">
        <is>
          <t>TIPO DE INGRESO</t>
        </is>
      </c>
      <c r="J96" s="74" t="inlineStr">
        <is>
          <t>Cobrador</t>
        </is>
      </c>
    </row>
    <row r="97">
      <c r="A97" s="77" t="n"/>
      <c r="B97" s="77" t="n"/>
      <c r="C97" s="77" t="n"/>
      <c r="D97" s="77" t="n"/>
      <c r="E97" s="77" t="n"/>
      <c r="F97" s="4" t="inlineStr">
        <is>
          <t>EFECTIVO</t>
        </is>
      </c>
      <c r="G97" s="4" t="inlineStr">
        <is>
          <t>CHEQUE</t>
        </is>
      </c>
      <c r="H97" s="4" t="inlineStr">
        <is>
          <t>TRANSFERENCIA</t>
        </is>
      </c>
      <c r="I97" s="77" t="n"/>
      <c r="J97" s="77" t="n"/>
    </row>
    <row r="98">
      <c r="A98" s="5" t="inlineStr">
        <is>
          <t>CCAJ-SR54/35/23</t>
        </is>
      </c>
      <c r="B98" s="6" t="n">
        <v>44970.7540144213</v>
      </c>
      <c r="C98" s="5" t="inlineStr">
        <is>
          <t>3107 ANA MARIA VEGA PEREYRA</t>
        </is>
      </c>
      <c r="D98" s="7" t="n"/>
      <c r="E98" s="8" t="n"/>
      <c r="F98" s="9" t="n">
        <v>1444.05</v>
      </c>
      <c r="I98" s="10" t="inlineStr">
        <is>
          <t>EFECTIVO</t>
        </is>
      </c>
      <c r="J98" s="8" t="inlineStr">
        <is>
          <t>3107 ANA MARIA VEGA PEREYRA</t>
        </is>
      </c>
    </row>
    <row r="99">
      <c r="A99" s="5" t="inlineStr">
        <is>
          <t>CCAJ-SR54/35/23</t>
        </is>
      </c>
      <c r="B99" s="6" t="n">
        <v>44970.7540144213</v>
      </c>
      <c r="C99" s="5" t="inlineStr">
        <is>
          <t>3107 ANA MARIA VEGA PEREYRA</t>
        </is>
      </c>
      <c r="D99" s="7" t="n"/>
      <c r="E99" s="8" t="n"/>
      <c r="H99" s="9" t="n">
        <v>108.3</v>
      </c>
      <c r="I99" s="10" t="inlineStr">
        <is>
          <t>CÓDIGO QR</t>
        </is>
      </c>
      <c r="J99" s="8" t="inlineStr">
        <is>
          <t>3107 ANA MARIA VEGA PEREYRA</t>
        </is>
      </c>
    </row>
    <row r="100">
      <c r="A100" s="11" t="inlineStr">
        <is>
          <t>SAP</t>
        </is>
      </c>
      <c r="B100" s="3" t="n"/>
      <c r="C100" s="3" t="n"/>
      <c r="D100" s="7" t="n"/>
      <c r="E100" s="8" t="n"/>
      <c r="H100" s="9" t="n"/>
      <c r="I100" s="10" t="n"/>
      <c r="J100" s="5" t="n"/>
    </row>
    <row r="101" ht="15.75" customHeight="1">
      <c r="A101" s="13" t="inlineStr">
        <is>
          <t>FECHA</t>
        </is>
      </c>
      <c r="B101" s="13" t="inlineStr">
        <is>
          <t>CIERRE DE CAJA</t>
        </is>
      </c>
      <c r="C101" s="13" t="inlineStr">
        <is>
          <t>IMPORTE</t>
        </is>
      </c>
      <c r="D101" s="49" t="n">
        <v>112774043</v>
      </c>
      <c r="E101" s="14" t="n">
        <v>112774147</v>
      </c>
      <c r="H101" s="9" t="n"/>
      <c r="I101" s="10" t="n"/>
      <c r="J101" s="5" t="n"/>
    </row>
    <row r="102">
      <c r="A102" s="5" t="n"/>
      <c r="B102" s="6" t="n"/>
      <c r="C102" s="5" t="n"/>
      <c r="D102" s="29" t="inlineStr">
        <is>
          <t>BOOT</t>
        </is>
      </c>
      <c r="E102" s="8" t="n"/>
      <c r="H102" s="9" t="n"/>
      <c r="I102" s="10" t="n"/>
      <c r="J102" s="5" t="n"/>
    </row>
    <row r="104">
      <c r="A104" s="1" t="inlineStr">
        <is>
          <t>Cierre Caja</t>
        </is>
      </c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</row>
    <row r="105">
      <c r="A105" s="3" t="inlineStr">
        <is>
          <t>Del 14/02/2023</t>
        </is>
      </c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</row>
    <row r="106">
      <c r="A106" s="74" t="inlineStr">
        <is>
          <t>Cierre Caja</t>
        </is>
      </c>
      <c r="B106" s="74" t="inlineStr">
        <is>
          <t>Fecha</t>
        </is>
      </c>
      <c r="C106" s="74" t="inlineStr">
        <is>
          <t>Cajero</t>
        </is>
      </c>
      <c r="D106" s="74" t="inlineStr">
        <is>
          <t>Nro Voucher</t>
        </is>
      </c>
      <c r="E106" s="74" t="inlineStr">
        <is>
          <t>Nro Cuenta</t>
        </is>
      </c>
      <c r="F106" s="74" t="inlineStr">
        <is>
          <t>Tipo Ingreso</t>
        </is>
      </c>
      <c r="G106" s="75" t="n"/>
      <c r="H106" s="76" t="n"/>
      <c r="I106" s="74" t="inlineStr">
        <is>
          <t>TIPO DE INGRESO</t>
        </is>
      </c>
      <c r="J106" s="74" t="inlineStr">
        <is>
          <t>Cobrador</t>
        </is>
      </c>
    </row>
    <row r="107">
      <c r="A107" s="77" t="n"/>
      <c r="B107" s="77" t="n"/>
      <c r="C107" s="77" t="n"/>
      <c r="D107" s="77" t="n"/>
      <c r="E107" s="77" t="n"/>
      <c r="F107" s="4" t="inlineStr">
        <is>
          <t>EFECTIVO</t>
        </is>
      </c>
      <c r="G107" s="4" t="inlineStr">
        <is>
          <t>CHEQUE</t>
        </is>
      </c>
      <c r="H107" s="4" t="inlineStr">
        <is>
          <t>TRANSFERENCIA</t>
        </is>
      </c>
      <c r="I107" s="77" t="n"/>
      <c r="J107" s="77" t="n"/>
    </row>
    <row r="108">
      <c r="A108" s="5" t="inlineStr">
        <is>
          <t>CCAJ-SR54/36/23</t>
        </is>
      </c>
      <c r="B108" s="6" t="n">
        <v>44971.75851673611</v>
      </c>
      <c r="C108" s="5" t="inlineStr">
        <is>
          <t>3107 ANA MARIA VEGA PEREYRA</t>
        </is>
      </c>
      <c r="D108" s="7" t="n"/>
      <c r="E108" s="8" t="n"/>
      <c r="F108" s="9" t="n">
        <v>1968.76</v>
      </c>
      <c r="I108" s="10" t="inlineStr">
        <is>
          <t>EFECTIVO</t>
        </is>
      </c>
      <c r="J108" s="8" t="inlineStr">
        <is>
          <t>3107 ANA MARIA VEGA PEREYRA</t>
        </is>
      </c>
    </row>
    <row r="109">
      <c r="A109" s="5" t="inlineStr">
        <is>
          <t>CCAJ-SR54/36/23</t>
        </is>
      </c>
      <c r="B109" s="6" t="n">
        <v>44971.75851673611</v>
      </c>
      <c r="C109" s="5" t="inlineStr">
        <is>
          <t>3107 ANA MARIA VEGA PEREYRA</t>
        </is>
      </c>
      <c r="D109" s="7" t="n"/>
      <c r="E109" s="8" t="n"/>
      <c r="H109" s="9" t="n">
        <v>68</v>
      </c>
      <c r="I109" s="10" t="inlineStr">
        <is>
          <t>CÓDIGO QR</t>
        </is>
      </c>
      <c r="J109" s="8" t="inlineStr">
        <is>
          <t>3107 ANA MARIA VEGA PEREYRA</t>
        </is>
      </c>
    </row>
    <row r="110">
      <c r="A110" s="11" t="inlineStr">
        <is>
          <t>SAP</t>
        </is>
      </c>
      <c r="B110" s="3" t="n"/>
      <c r="C110" s="3" t="n"/>
      <c r="D110" s="7" t="n"/>
      <c r="E110" s="8" t="n"/>
      <c r="H110" s="9" t="n"/>
      <c r="I110" s="10" t="n"/>
      <c r="J110" s="5" t="n"/>
    </row>
    <row r="111" ht="15.75" customHeight="1">
      <c r="A111" s="13" t="inlineStr">
        <is>
          <t>FECHA</t>
        </is>
      </c>
      <c r="B111" s="13" t="inlineStr">
        <is>
          <t>CIERRE DE CAJA</t>
        </is>
      </c>
      <c r="C111" s="13" t="inlineStr">
        <is>
          <t>IMPORTE</t>
        </is>
      </c>
      <c r="D111" s="49" t="n">
        <v>112775851</v>
      </c>
      <c r="E111" s="14" t="n">
        <v>112782337</v>
      </c>
      <c r="H111" s="9" t="n"/>
      <c r="I111" s="10" t="n"/>
      <c r="J111" s="5" t="n"/>
    </row>
    <row r="112">
      <c r="A112" s="5" t="n"/>
      <c r="B112" s="6" t="n"/>
      <c r="C112" s="5" t="n"/>
      <c r="D112" s="29" t="inlineStr">
        <is>
          <t>BOOT</t>
        </is>
      </c>
      <c r="E112" s="8" t="n"/>
      <c r="H112" s="9" t="n"/>
      <c r="I112" s="10" t="n"/>
      <c r="J112" s="5" t="n"/>
    </row>
    <row r="113">
      <c r="A113" s="5" t="n"/>
      <c r="B113" s="6" t="n"/>
      <c r="C113" s="5" t="n"/>
      <c r="D113" s="7" t="n"/>
      <c r="E113" s="8" t="n"/>
      <c r="H113" s="9" t="n"/>
      <c r="I113" s="10" t="n"/>
      <c r="J113" s="5" t="n"/>
    </row>
    <row r="114">
      <c r="A114" s="1" t="inlineStr">
        <is>
          <t>Cierre Caja</t>
        </is>
      </c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</row>
    <row r="115">
      <c r="A115" s="3" t="inlineStr">
        <is>
          <t>Del 15/02/2023</t>
        </is>
      </c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</row>
    <row r="116">
      <c r="A116" s="74" t="inlineStr">
        <is>
          <t>Cierre Caja</t>
        </is>
      </c>
      <c r="B116" s="74" t="inlineStr">
        <is>
          <t>Fecha</t>
        </is>
      </c>
      <c r="C116" s="74" t="inlineStr">
        <is>
          <t>Cajero</t>
        </is>
      </c>
      <c r="D116" s="74" t="inlineStr">
        <is>
          <t>Nro Voucher</t>
        </is>
      </c>
      <c r="E116" s="74" t="inlineStr">
        <is>
          <t>Nro Cuenta</t>
        </is>
      </c>
      <c r="F116" s="74" t="inlineStr">
        <is>
          <t>Tipo Ingreso</t>
        </is>
      </c>
      <c r="G116" s="75" t="n"/>
      <c r="H116" s="76" t="n"/>
      <c r="I116" s="74" t="inlineStr">
        <is>
          <t>TIPO DE INGRESO</t>
        </is>
      </c>
      <c r="J116" s="74" t="inlineStr">
        <is>
          <t>Cobrador</t>
        </is>
      </c>
    </row>
    <row r="117">
      <c r="A117" s="77" t="n"/>
      <c r="B117" s="77" t="n"/>
      <c r="C117" s="77" t="n"/>
      <c r="D117" s="77" t="n"/>
      <c r="E117" s="77" t="n"/>
      <c r="F117" s="4" t="inlineStr">
        <is>
          <t>EFECTIVO</t>
        </is>
      </c>
      <c r="G117" s="4" t="inlineStr">
        <is>
          <t>CHEQUE</t>
        </is>
      </c>
      <c r="H117" s="4" t="inlineStr">
        <is>
          <t>TRANSFERENCIA</t>
        </is>
      </c>
      <c r="I117" s="77" t="n"/>
      <c r="J117" s="77" t="n"/>
    </row>
    <row r="118">
      <c r="A118" s="5" t="inlineStr">
        <is>
          <t>CCAJ-SR54/37/23</t>
        </is>
      </c>
      <c r="B118" s="6" t="n">
        <v>44972.75392921297</v>
      </c>
      <c r="C118" s="5" t="inlineStr">
        <is>
          <t>3107 ANA MARIA VEGA PEREYRA</t>
        </is>
      </c>
      <c r="D118" s="7" t="n"/>
      <c r="E118" s="8" t="n"/>
      <c r="F118" s="9" t="n">
        <v>2011.62</v>
      </c>
      <c r="I118" s="10" t="inlineStr">
        <is>
          <t>EFECTIVO</t>
        </is>
      </c>
      <c r="J118" s="8" t="inlineStr">
        <is>
          <t>3107 ANA MARIA VEGA PEREYRA</t>
        </is>
      </c>
    </row>
    <row r="119">
      <c r="A119" s="11" t="inlineStr">
        <is>
          <t>SAP</t>
        </is>
      </c>
      <c r="B119" s="3" t="n"/>
      <c r="C119" s="3" t="n"/>
      <c r="D119" s="7" t="n"/>
      <c r="E119" s="8" t="n"/>
      <c r="H119" s="9" t="n"/>
      <c r="I119" s="10" t="n"/>
      <c r="J119" s="5" t="n"/>
    </row>
    <row r="120" ht="15.75" customHeight="1">
      <c r="A120" s="13" t="inlineStr">
        <is>
          <t>FECHA</t>
        </is>
      </c>
      <c r="B120" s="13" t="inlineStr">
        <is>
          <t>CIERRE DE CAJA</t>
        </is>
      </c>
      <c r="C120" s="13" t="inlineStr">
        <is>
          <t>IMPORTE</t>
        </is>
      </c>
      <c r="D120" s="49" t="n">
        <v>112790250</v>
      </c>
      <c r="E120" s="14" t="n">
        <v>112790560</v>
      </c>
      <c r="H120" s="9" t="n"/>
      <c r="I120" s="10" t="n"/>
      <c r="J120" s="5" t="n"/>
    </row>
    <row r="121">
      <c r="A121" s="5" t="n"/>
      <c r="B121" s="6" t="n"/>
      <c r="C121" s="5" t="n"/>
      <c r="D121" s="29" t="inlineStr">
        <is>
          <t>BOOT</t>
        </is>
      </c>
      <c r="E121" s="8" t="n"/>
      <c r="H121" s="9" t="n"/>
      <c r="I121" s="10" t="n"/>
      <c r="J121" s="5" t="n"/>
    </row>
    <row r="123">
      <c r="A123" s="1" t="inlineStr">
        <is>
          <t>Cierre Caja</t>
        </is>
      </c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</row>
    <row r="124">
      <c r="A124" s="3" t="inlineStr">
        <is>
          <t>Del 16/02/2023</t>
        </is>
      </c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</row>
    <row r="125">
      <c r="A125" s="74" t="inlineStr">
        <is>
          <t>Cierre Caja</t>
        </is>
      </c>
      <c r="B125" s="74" t="inlineStr">
        <is>
          <t>Fecha</t>
        </is>
      </c>
      <c r="C125" s="74" t="inlineStr">
        <is>
          <t>Cajero</t>
        </is>
      </c>
      <c r="D125" s="74" t="inlineStr">
        <is>
          <t>Nro Voucher</t>
        </is>
      </c>
      <c r="E125" s="74" t="inlineStr">
        <is>
          <t>Nro Cuenta</t>
        </is>
      </c>
      <c r="F125" s="74" t="inlineStr">
        <is>
          <t>Tipo Ingreso</t>
        </is>
      </c>
      <c r="G125" s="75" t="n"/>
      <c r="H125" s="76" t="n"/>
      <c r="I125" s="74" t="inlineStr">
        <is>
          <t>TIPO DE INGRESO</t>
        </is>
      </c>
      <c r="J125" s="74" t="inlineStr">
        <is>
          <t>Cobrador</t>
        </is>
      </c>
    </row>
    <row r="126">
      <c r="A126" s="77" t="n"/>
      <c r="B126" s="77" t="n"/>
      <c r="C126" s="77" t="n"/>
      <c r="D126" s="77" t="n"/>
      <c r="E126" s="77" t="n"/>
      <c r="F126" s="4" t="inlineStr">
        <is>
          <t>EFECTIVO</t>
        </is>
      </c>
      <c r="G126" s="4" t="inlineStr">
        <is>
          <t>CHEQUE</t>
        </is>
      </c>
      <c r="H126" s="4" t="inlineStr">
        <is>
          <t>TRANSFERENCIA</t>
        </is>
      </c>
      <c r="I126" s="77" t="n"/>
      <c r="J126" s="77" t="n"/>
    </row>
    <row r="127">
      <c r="A127" s="5" t="inlineStr">
        <is>
          <t>CCAJ-SR54/38/23</t>
        </is>
      </c>
      <c r="B127" s="6" t="n">
        <v>44973.7514752662</v>
      </c>
      <c r="C127" s="5" t="inlineStr">
        <is>
          <t>3107 ANA MARIA VEGA PEREYRA</t>
        </is>
      </c>
      <c r="D127" s="7" t="n"/>
      <c r="E127" s="8" t="n"/>
      <c r="F127" s="9" t="n">
        <v>3062.08</v>
      </c>
      <c r="I127" s="10" t="inlineStr">
        <is>
          <t>EFECTIVO</t>
        </is>
      </c>
      <c r="J127" s="8" t="inlineStr">
        <is>
          <t>3107 ANA MARIA VEGA PEREYRA</t>
        </is>
      </c>
    </row>
    <row r="128">
      <c r="A128" s="11" t="inlineStr">
        <is>
          <t>SAP</t>
        </is>
      </c>
      <c r="B128" s="3" t="n"/>
      <c r="C128" s="3" t="n"/>
      <c r="D128" s="7" t="n"/>
      <c r="E128" s="8" t="n"/>
      <c r="H128" s="9" t="n"/>
      <c r="I128" s="10" t="n"/>
      <c r="J128" s="8" t="n"/>
    </row>
    <row r="129" ht="15.75" customHeight="1">
      <c r="A129" s="13" t="inlineStr">
        <is>
          <t>FECHA</t>
        </is>
      </c>
      <c r="B129" s="13" t="inlineStr">
        <is>
          <t>CIERRE DE CAJA</t>
        </is>
      </c>
      <c r="C129" s="13" t="inlineStr">
        <is>
          <t>IMPORTE</t>
        </is>
      </c>
      <c r="D129" s="49" t="inlineStr">
        <is>
          <t>112799850</t>
        </is>
      </c>
      <c r="E129" s="14" t="n">
        <v>112799998</v>
      </c>
      <c r="H129" s="9" t="n"/>
      <c r="I129" s="10" t="n"/>
      <c r="J129" s="8" t="n"/>
    </row>
    <row r="130">
      <c r="D130" s="29" t="inlineStr">
        <is>
          <t>BOOT</t>
        </is>
      </c>
    </row>
    <row r="131"/>
    <row r="132">
      <c r="A132" s="1" t="inlineStr">
        <is>
          <t>Cierre Caja</t>
        </is>
      </c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</row>
    <row r="133">
      <c r="A133" s="3" t="inlineStr">
        <is>
          <t>Del 17/02/2023</t>
        </is>
      </c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</row>
    <row r="134">
      <c r="A134" s="74" t="inlineStr">
        <is>
          <t>Cierre Caja</t>
        </is>
      </c>
      <c r="B134" s="74" t="inlineStr">
        <is>
          <t>Fecha</t>
        </is>
      </c>
      <c r="C134" s="74" t="inlineStr">
        <is>
          <t>Cajero</t>
        </is>
      </c>
      <c r="D134" s="74" t="inlineStr">
        <is>
          <t>Nro Voucher</t>
        </is>
      </c>
      <c r="E134" s="74" t="inlineStr">
        <is>
          <t>Nro Cuenta</t>
        </is>
      </c>
      <c r="F134" s="74" t="inlineStr">
        <is>
          <t>Tipo Ingreso</t>
        </is>
      </c>
      <c r="G134" s="75" t="n"/>
      <c r="H134" s="76" t="n"/>
      <c r="I134" s="74" t="inlineStr">
        <is>
          <t>TIPO DE INGRESO</t>
        </is>
      </c>
      <c r="J134" s="74" t="inlineStr">
        <is>
          <t>Cobrador</t>
        </is>
      </c>
    </row>
    <row r="135">
      <c r="A135" s="77" t="n"/>
      <c r="B135" s="77" t="n"/>
      <c r="C135" s="77" t="n"/>
      <c r="D135" s="77" t="n"/>
      <c r="E135" s="77" t="n"/>
      <c r="F135" s="4" t="inlineStr">
        <is>
          <t>EFECTIVO</t>
        </is>
      </c>
      <c r="G135" s="4" t="inlineStr">
        <is>
          <t>CHEQUE</t>
        </is>
      </c>
      <c r="H135" s="4" t="inlineStr">
        <is>
          <t>TRANSFERENCIA</t>
        </is>
      </c>
      <c r="I135" s="77" t="n"/>
      <c r="J135" s="77" t="n"/>
    </row>
    <row r="136">
      <c r="A136" s="5" t="inlineStr">
        <is>
          <t>CCAJ-SR54/39/23</t>
        </is>
      </c>
      <c r="B136" s="6" t="n">
        <v>44974.75235688657</v>
      </c>
      <c r="C136" s="5" t="inlineStr">
        <is>
          <t>3107 ANA MARIA VEGA PEREYRA</t>
        </is>
      </c>
      <c r="D136" s="7" t="n"/>
      <c r="E136" s="8" t="n"/>
      <c r="F136" s="9" t="n">
        <v>1413.75</v>
      </c>
      <c r="I136" s="10" t="inlineStr">
        <is>
          <t>EFECTIVO</t>
        </is>
      </c>
      <c r="J136" s="8" t="inlineStr">
        <is>
          <t>3107 ANA MARIA VEGA PEREYRA</t>
        </is>
      </c>
    </row>
    <row r="137">
      <c r="A137" s="5" t="inlineStr">
        <is>
          <t>CCAJ-SR54/39/23</t>
        </is>
      </c>
      <c r="B137" s="6" t="n">
        <v>44974.75235688657</v>
      </c>
      <c r="C137" s="5" t="inlineStr">
        <is>
          <t>3107 ANA MARIA VEGA PEREYRA</t>
        </is>
      </c>
      <c r="D137" s="7" t="n"/>
      <c r="E137" s="8" t="n"/>
      <c r="H137" s="9" t="n">
        <v>37.5</v>
      </c>
      <c r="I137" s="10" t="inlineStr">
        <is>
          <t>CÓDIGO QR</t>
        </is>
      </c>
      <c r="J137" s="8" t="inlineStr">
        <is>
          <t>3107 ANA MARIA VEGA PEREYRA</t>
        </is>
      </c>
    </row>
    <row r="138">
      <c r="A138" s="11" t="inlineStr">
        <is>
          <t>SAP</t>
        </is>
      </c>
      <c r="B138" s="3" t="n"/>
      <c r="C138" s="3" t="n"/>
      <c r="D138" s="7" t="n"/>
      <c r="E138" s="8" t="n"/>
      <c r="G138" s="9" t="n"/>
      <c r="I138" s="10" t="n"/>
      <c r="J138" s="8" t="n"/>
    </row>
    <row r="139" ht="15.75" customHeight="1">
      <c r="A139" s="13" t="inlineStr">
        <is>
          <t>FECHA</t>
        </is>
      </c>
      <c r="B139" s="13" t="inlineStr">
        <is>
          <t>CIERRE DE CAJA</t>
        </is>
      </c>
      <c r="C139" s="13" t="inlineStr">
        <is>
          <t>IMPORTE</t>
        </is>
      </c>
      <c r="D139" s="49" t="inlineStr">
        <is>
          <t>112799812</t>
        </is>
      </c>
      <c r="E139" s="14" t="n">
        <v>112799999</v>
      </c>
      <c r="G139" s="9" t="n"/>
      <c r="I139" s="10" t="n"/>
      <c r="J139" s="8" t="n"/>
    </row>
    <row r="140">
      <c r="A140" s="5" t="n"/>
      <c r="B140" s="6" t="n"/>
      <c r="C140" s="5" t="n"/>
      <c r="D140" s="29" t="inlineStr">
        <is>
          <t>BOOT</t>
        </is>
      </c>
      <c r="E140" s="8" t="n"/>
      <c r="G140" s="9" t="n"/>
      <c r="I140" s="10" t="n"/>
      <c r="J140" s="8" t="n"/>
    </row>
    <row r="141">
      <c r="A141" s="5" t="n"/>
      <c r="B141" s="6" t="n"/>
      <c r="C141" s="5" t="n"/>
      <c r="D141" s="7" t="n"/>
      <c r="E141" s="8" t="n"/>
      <c r="G141" s="9" t="n"/>
      <c r="I141" s="10" t="n"/>
      <c r="J141" s="8" t="n"/>
    </row>
    <row r="142">
      <c r="A142" s="1" t="inlineStr">
        <is>
          <t>Cierre Caja</t>
        </is>
      </c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</row>
    <row r="143">
      <c r="A143" s="3" t="inlineStr">
        <is>
          <t>Del 18/02/2023</t>
        </is>
      </c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</row>
    <row r="144">
      <c r="A144" s="74" t="inlineStr">
        <is>
          <t>Cierre Caja</t>
        </is>
      </c>
      <c r="B144" s="74" t="inlineStr">
        <is>
          <t>Fecha</t>
        </is>
      </c>
      <c r="C144" s="74" t="inlineStr">
        <is>
          <t>Cajero</t>
        </is>
      </c>
      <c r="D144" s="74" t="inlineStr">
        <is>
          <t>Nro Voucher</t>
        </is>
      </c>
      <c r="E144" s="74" t="inlineStr">
        <is>
          <t>Nro Cuenta</t>
        </is>
      </c>
      <c r="F144" s="74" t="inlineStr">
        <is>
          <t>Tipo Ingreso</t>
        </is>
      </c>
      <c r="G144" s="75" t="n"/>
      <c r="H144" s="76" t="n"/>
      <c r="I144" s="74" t="inlineStr">
        <is>
          <t>TIPO DE INGRESO</t>
        </is>
      </c>
      <c r="J144" s="74" t="inlineStr">
        <is>
          <t>Cobrador</t>
        </is>
      </c>
    </row>
    <row r="145">
      <c r="A145" s="77" t="n"/>
      <c r="B145" s="77" t="n"/>
      <c r="C145" s="77" t="n"/>
      <c r="D145" s="77" t="n"/>
      <c r="E145" s="77" t="n"/>
      <c r="F145" s="4" t="inlineStr">
        <is>
          <t>EFECTIVO</t>
        </is>
      </c>
      <c r="G145" s="4" t="inlineStr">
        <is>
          <t>CHEQUE</t>
        </is>
      </c>
      <c r="H145" s="4" t="inlineStr">
        <is>
          <t>TRANSFERENCIA</t>
        </is>
      </c>
      <c r="I145" s="77" t="n"/>
      <c r="J145" s="77" t="n"/>
    </row>
    <row r="146">
      <c r="A146" s="5" t="inlineStr">
        <is>
          <t>CCAJ-SR54/40/23</t>
        </is>
      </c>
      <c r="B146" s="6" t="n">
        <v>44975.59051502315</v>
      </c>
      <c r="C146" s="5" t="inlineStr">
        <is>
          <t>3107 ANA MARIA VEGA PEREYRA</t>
        </is>
      </c>
      <c r="D146" s="7" t="n"/>
      <c r="E146" s="8" t="n"/>
      <c r="F146" s="9" t="n">
        <v>1865.37</v>
      </c>
      <c r="I146" s="10" t="inlineStr">
        <is>
          <t>EFECTIVO</t>
        </is>
      </c>
      <c r="J146" s="8" t="inlineStr">
        <is>
          <t>3107 ANA MARIA VEGA PEREYRA</t>
        </is>
      </c>
    </row>
    <row r="147">
      <c r="A147" s="5" t="inlineStr">
        <is>
          <t>CCAJ-SR54/40/23</t>
        </is>
      </c>
      <c r="B147" s="6" t="n">
        <v>44975.59051502315</v>
      </c>
      <c r="C147" s="5" t="inlineStr">
        <is>
          <t>3107 ANA MARIA VEGA PEREYRA</t>
        </is>
      </c>
      <c r="D147" s="7" t="n"/>
      <c r="E147" s="8" t="n"/>
      <c r="H147" s="9" t="n">
        <v>43.9</v>
      </c>
      <c r="I147" s="10" t="inlineStr">
        <is>
          <t>CÓDIGO QR</t>
        </is>
      </c>
      <c r="J147" s="8" t="inlineStr">
        <is>
          <t>3107 ANA MARIA VEGA PEREYRA</t>
        </is>
      </c>
    </row>
    <row r="148">
      <c r="A148" s="11" t="inlineStr">
        <is>
          <t>SAP</t>
        </is>
      </c>
      <c r="B148" s="3" t="n"/>
      <c r="C148" s="3" t="n"/>
      <c r="D148" s="7" t="n"/>
      <c r="E148" s="8" t="n"/>
      <c r="G148" s="9" t="n"/>
      <c r="I148" s="10" t="n"/>
      <c r="J148" s="8" t="n"/>
    </row>
    <row r="149" ht="15.75" customHeight="1">
      <c r="A149" s="13" t="inlineStr">
        <is>
          <t>FECHA</t>
        </is>
      </c>
      <c r="B149" s="13" t="inlineStr">
        <is>
          <t>CIERRE DE CAJA</t>
        </is>
      </c>
      <c r="C149" s="13" t="inlineStr">
        <is>
          <t>IMPORTE</t>
        </is>
      </c>
      <c r="D149" s="49" t="inlineStr">
        <is>
          <t>112808025</t>
        </is>
      </c>
      <c r="E149" s="14" t="n">
        <v>112808170</v>
      </c>
      <c r="G149" s="9" t="n"/>
      <c r="I149" s="10" t="n"/>
      <c r="J149" s="8" t="n"/>
    </row>
    <row r="150">
      <c r="D150" s="29" t="inlineStr">
        <is>
          <t>BOOT</t>
        </is>
      </c>
    </row>
    <row r="151"/>
    <row r="152">
      <c r="A152" s="1" t="inlineStr">
        <is>
          <t>Cierre Caja</t>
        </is>
      </c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</row>
    <row r="153">
      <c r="A153" s="3" t="inlineStr">
        <is>
          <t>Del 20/02/2023</t>
        </is>
      </c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</row>
    <row r="154">
      <c r="A154" s="74" t="inlineStr">
        <is>
          <t>Cierre Caja</t>
        </is>
      </c>
      <c r="B154" s="74" t="inlineStr">
        <is>
          <t>Fecha</t>
        </is>
      </c>
      <c r="C154" s="74" t="inlineStr">
        <is>
          <t>Cajero</t>
        </is>
      </c>
      <c r="D154" s="74" t="inlineStr">
        <is>
          <t>Nro Voucher</t>
        </is>
      </c>
      <c r="E154" s="74" t="inlineStr">
        <is>
          <t>Nro Cuenta</t>
        </is>
      </c>
      <c r="F154" s="74" t="inlineStr">
        <is>
          <t>Tipo Ingreso</t>
        </is>
      </c>
      <c r="G154" s="75" t="n"/>
      <c r="H154" s="76" t="n"/>
      <c r="I154" s="74" t="inlineStr">
        <is>
          <t>TIPO DE INGRESO</t>
        </is>
      </c>
      <c r="J154" s="74" t="inlineStr">
        <is>
          <t>Cobrador</t>
        </is>
      </c>
    </row>
    <row r="155">
      <c r="A155" s="77" t="n"/>
      <c r="B155" s="77" t="n"/>
      <c r="C155" s="77" t="n"/>
      <c r="D155" s="77" t="n"/>
      <c r="E155" s="77" t="n"/>
      <c r="F155" s="4" t="inlineStr">
        <is>
          <t>EFECTIVO</t>
        </is>
      </c>
      <c r="G155" s="4" t="inlineStr">
        <is>
          <t>CHEQUE</t>
        </is>
      </c>
      <c r="H155" s="4" t="inlineStr">
        <is>
          <t>TRANSFERENCIA</t>
        </is>
      </c>
      <c r="I155" s="77" t="n"/>
      <c r="J155" s="77" t="n"/>
    </row>
    <row r="156">
      <c r="A156" s="34" t="inlineStr">
        <is>
          <t>NO HUBO CIERRES DE CAJA DEBIDO A FERIADO NACIONAL POR CARNAVALES</t>
        </is>
      </c>
      <c r="B156" s="39" t="n"/>
      <c r="C156" s="34" t="n"/>
      <c r="D156" s="21" t="n"/>
      <c r="E156" s="8" t="n"/>
      <c r="H156" s="9" t="n"/>
      <c r="I156" s="5" t="n"/>
      <c r="J156" s="8" t="n"/>
    </row>
    <row r="157">
      <c r="A157" s="11" t="inlineStr">
        <is>
          <t>SAP</t>
        </is>
      </c>
      <c r="B157" s="3" t="n"/>
      <c r="C157" s="3" t="n"/>
      <c r="D157" s="7" t="n"/>
      <c r="E157" s="8" t="n"/>
      <c r="G157" s="9" t="n"/>
      <c r="I157" s="10" t="n"/>
      <c r="J157" s="8" t="n"/>
    </row>
    <row r="158">
      <c r="A158" s="13" t="inlineStr">
        <is>
          <t>FECHA</t>
        </is>
      </c>
      <c r="B158" s="13" t="inlineStr">
        <is>
          <t>CIERRE DE CAJA</t>
        </is>
      </c>
      <c r="C158" s="13" t="inlineStr">
        <is>
          <t>IMPORTE</t>
        </is>
      </c>
      <c r="D158" s="7" t="n"/>
      <c r="E158" s="8" t="n"/>
      <c r="G158" s="9" t="n"/>
      <c r="I158" s="10" t="n"/>
      <c r="J158" s="8" t="n"/>
    </row>
    <row r="159"/>
    <row r="160">
      <c r="A160" s="1" t="inlineStr">
        <is>
          <t>Cierre Caja</t>
        </is>
      </c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</row>
    <row r="161">
      <c r="A161" s="3" t="inlineStr">
        <is>
          <t>Del 21/02/2023</t>
        </is>
      </c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</row>
    <row r="162">
      <c r="A162" s="74" t="inlineStr">
        <is>
          <t>Cierre Caja</t>
        </is>
      </c>
      <c r="B162" s="74" t="inlineStr">
        <is>
          <t>Fecha</t>
        </is>
      </c>
      <c r="C162" s="74" t="inlineStr">
        <is>
          <t>Cajero</t>
        </is>
      </c>
      <c r="D162" s="74" t="inlineStr">
        <is>
          <t>Nro Voucher</t>
        </is>
      </c>
      <c r="E162" s="74" t="inlineStr">
        <is>
          <t>Nro Cuenta</t>
        </is>
      </c>
      <c r="F162" s="74" t="inlineStr">
        <is>
          <t>Tipo Ingreso</t>
        </is>
      </c>
      <c r="G162" s="75" t="n"/>
      <c r="H162" s="76" t="n"/>
      <c r="I162" s="74" t="inlineStr">
        <is>
          <t>TIPO DE INGRESO</t>
        </is>
      </c>
      <c r="J162" s="74" t="inlineStr">
        <is>
          <t>Cobrador</t>
        </is>
      </c>
    </row>
    <row r="163">
      <c r="A163" s="77" t="n"/>
      <c r="B163" s="77" t="n"/>
      <c r="C163" s="77" t="n"/>
      <c r="D163" s="77" t="n"/>
      <c r="E163" s="77" t="n"/>
      <c r="F163" s="4" t="inlineStr">
        <is>
          <t>EFECTIVO</t>
        </is>
      </c>
      <c r="G163" s="4" t="inlineStr">
        <is>
          <t>CHEQUE</t>
        </is>
      </c>
      <c r="H163" s="4" t="inlineStr">
        <is>
          <t>TRANSFERENCIA</t>
        </is>
      </c>
      <c r="I163" s="77" t="n"/>
      <c r="J163" s="77" t="n"/>
    </row>
    <row r="164">
      <c r="A164" s="34" t="inlineStr">
        <is>
          <t>NO HUBO CIERRES DE CAJA DEBIDO A FERIADO NACIONAL POR CARNAVALES</t>
        </is>
      </c>
      <c r="B164" s="39" t="n"/>
      <c r="C164" s="34" t="n"/>
      <c r="D164" s="21" t="n"/>
      <c r="E164" s="8" t="n"/>
      <c r="H164" s="9" t="n"/>
      <c r="I164" s="5" t="n"/>
      <c r="J164" s="8" t="n"/>
    </row>
    <row r="165">
      <c r="A165" s="11" t="inlineStr">
        <is>
          <t>SAP</t>
        </is>
      </c>
      <c r="B165" s="3" t="n"/>
      <c r="C165" s="3" t="n"/>
      <c r="D165" s="7" t="n"/>
      <c r="E165" s="8" t="n"/>
      <c r="G165" s="9" t="n"/>
      <c r="I165" s="10" t="n"/>
      <c r="J165" s="8" t="n"/>
    </row>
    <row r="166">
      <c r="A166" s="13" t="inlineStr">
        <is>
          <t>FECHA</t>
        </is>
      </c>
      <c r="B166" s="13" t="inlineStr">
        <is>
          <t>CIERRE DE CAJA</t>
        </is>
      </c>
      <c r="C166" s="13" t="inlineStr">
        <is>
          <t>IMPORTE</t>
        </is>
      </c>
    </row>
    <row r="167"/>
    <row r="168"/>
    <row r="169">
      <c r="A169" s="1" t="inlineStr">
        <is>
          <t>Cierre Caja</t>
        </is>
      </c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</row>
    <row r="170">
      <c r="A170" s="3" t="inlineStr">
        <is>
          <t>Del 22/02/2023</t>
        </is>
      </c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</row>
    <row r="171">
      <c r="A171" s="74" t="inlineStr">
        <is>
          <t>Cierre Caja</t>
        </is>
      </c>
      <c r="B171" s="74" t="inlineStr">
        <is>
          <t>Fecha</t>
        </is>
      </c>
      <c r="C171" s="74" t="inlineStr">
        <is>
          <t>Cajero</t>
        </is>
      </c>
      <c r="D171" s="74" t="inlineStr">
        <is>
          <t>Nro Voucher</t>
        </is>
      </c>
      <c r="E171" s="74" t="inlineStr">
        <is>
          <t>Nro Cuenta</t>
        </is>
      </c>
      <c r="F171" s="74" t="inlineStr">
        <is>
          <t>Tipo Ingreso</t>
        </is>
      </c>
      <c r="G171" s="75" t="n"/>
      <c r="H171" s="76" t="n"/>
      <c r="I171" s="74" t="inlineStr">
        <is>
          <t>TIPO DE INGRESO</t>
        </is>
      </c>
      <c r="J171" s="74" t="inlineStr">
        <is>
          <t>Cobrador</t>
        </is>
      </c>
    </row>
    <row r="172">
      <c r="A172" s="77" t="n"/>
      <c r="B172" s="77" t="n"/>
      <c r="C172" s="77" t="n"/>
      <c r="D172" s="77" t="n"/>
      <c r="E172" s="77" t="n"/>
      <c r="F172" s="4" t="inlineStr">
        <is>
          <t>EFECTIVO</t>
        </is>
      </c>
      <c r="G172" s="4" t="inlineStr">
        <is>
          <t>CHEQUE</t>
        </is>
      </c>
      <c r="H172" s="4" t="inlineStr">
        <is>
          <t>TRANSFERENCIA</t>
        </is>
      </c>
      <c r="I172" s="77" t="n"/>
      <c r="J172" s="77" t="n"/>
    </row>
    <row r="173">
      <c r="A173" s="5" t="inlineStr">
        <is>
          <t>CCAJ-SR54/41/23</t>
        </is>
      </c>
      <c r="B173" s="6" t="n">
        <v>44979.75224068287</v>
      </c>
      <c r="C173" s="5" t="inlineStr">
        <is>
          <t>3107 ANA MARIA VEGA PEREYRA</t>
        </is>
      </c>
      <c r="D173" s="7" t="n"/>
      <c r="E173" s="8" t="n"/>
      <c r="F173" s="9" t="n">
        <v>1824.46</v>
      </c>
      <c r="I173" s="10" t="inlineStr">
        <is>
          <t>EFECTIVO</t>
        </is>
      </c>
      <c r="J173" s="8" t="inlineStr">
        <is>
          <t>3107 ANA MARIA VEGA PEREYRA</t>
        </is>
      </c>
    </row>
    <row r="174">
      <c r="A174" s="11" t="inlineStr">
        <is>
          <t>SAP</t>
        </is>
      </c>
      <c r="B174" s="3" t="n"/>
      <c r="C174" s="3" t="n"/>
      <c r="D174" s="7" t="n"/>
      <c r="E174" s="8" t="n"/>
      <c r="H174" s="9" t="n"/>
      <c r="I174" s="10" t="n"/>
      <c r="J174" s="5" t="n"/>
    </row>
    <row r="175" ht="15.75" customHeight="1">
      <c r="A175" s="13" t="inlineStr">
        <is>
          <t>FECHA</t>
        </is>
      </c>
      <c r="B175" s="13" t="inlineStr">
        <is>
          <t>CIERRE DE CAJA</t>
        </is>
      </c>
      <c r="C175" s="13" t="inlineStr">
        <is>
          <t>IMPORTE</t>
        </is>
      </c>
      <c r="D175" s="49" t="inlineStr">
        <is>
          <t>112814223</t>
        </is>
      </c>
      <c r="E175" s="14" t="n">
        <v>112814362</v>
      </c>
      <c r="H175" s="9" t="n"/>
      <c r="I175" s="10" t="n"/>
      <c r="J175" s="5" t="n"/>
    </row>
    <row r="176">
      <c r="D176" s="29" t="inlineStr">
        <is>
          <t>BOOT</t>
        </is>
      </c>
    </row>
    <row r="177"/>
    <row r="178">
      <c r="A178" s="1" t="inlineStr">
        <is>
          <t>Cierre Caja</t>
        </is>
      </c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</row>
    <row r="179">
      <c r="A179" s="3" t="inlineStr">
        <is>
          <t>Del 23/02/2023</t>
        </is>
      </c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</row>
    <row r="180">
      <c r="A180" s="74" t="inlineStr">
        <is>
          <t>Cierre Caja</t>
        </is>
      </c>
      <c r="B180" s="74" t="inlineStr">
        <is>
          <t>Fecha</t>
        </is>
      </c>
      <c r="C180" s="74" t="inlineStr">
        <is>
          <t>Cajero</t>
        </is>
      </c>
      <c r="D180" s="74" t="inlineStr">
        <is>
          <t>Nro Voucher</t>
        </is>
      </c>
      <c r="E180" s="74" t="inlineStr">
        <is>
          <t>Nro Cuenta</t>
        </is>
      </c>
      <c r="F180" s="74" t="inlineStr">
        <is>
          <t>Tipo Ingreso</t>
        </is>
      </c>
      <c r="G180" s="75" t="n"/>
      <c r="H180" s="76" t="n"/>
      <c r="I180" s="74" t="inlineStr">
        <is>
          <t>TIPO DE INGRESO</t>
        </is>
      </c>
      <c r="J180" s="74" t="inlineStr">
        <is>
          <t>Cobrador</t>
        </is>
      </c>
    </row>
    <row r="181">
      <c r="A181" s="77" t="n"/>
      <c r="B181" s="77" t="n"/>
      <c r="C181" s="77" t="n"/>
      <c r="D181" s="77" t="n"/>
      <c r="E181" s="77" t="n"/>
      <c r="F181" s="4" t="inlineStr">
        <is>
          <t>EFECTIVO</t>
        </is>
      </c>
      <c r="G181" s="4" t="inlineStr">
        <is>
          <t>CHEQUE</t>
        </is>
      </c>
      <c r="H181" s="4" t="inlineStr">
        <is>
          <t>TRANSFERENCIA</t>
        </is>
      </c>
      <c r="I181" s="77" t="n"/>
      <c r="J181" s="77" t="n"/>
    </row>
    <row r="182">
      <c r="A182" s="5" t="inlineStr">
        <is>
          <t>CCAJ-SR54/42/23</t>
        </is>
      </c>
      <c r="B182" s="6" t="n">
        <v>44980.75519222222</v>
      </c>
      <c r="C182" s="5" t="inlineStr">
        <is>
          <t>3107 ANA MARIA VEGA PEREYRA</t>
        </is>
      </c>
      <c r="D182" s="7" t="n"/>
      <c r="E182" s="8" t="n"/>
      <c r="F182" s="9" t="n">
        <v>2835.95</v>
      </c>
      <c r="I182" s="10" t="inlineStr">
        <is>
          <t>EFECTIVO</t>
        </is>
      </c>
      <c r="J182" s="8" t="inlineStr">
        <is>
          <t>3107 ANA MARIA VEGA PEREYRA</t>
        </is>
      </c>
    </row>
    <row r="183">
      <c r="A183" s="11" t="inlineStr">
        <is>
          <t>SAP</t>
        </is>
      </c>
      <c r="B183" s="3" t="n"/>
      <c r="C183" s="3" t="n"/>
      <c r="D183" s="7" t="n"/>
      <c r="E183" s="8" t="n"/>
      <c r="H183" s="9" t="n"/>
      <c r="I183" s="10" t="n"/>
      <c r="J183" s="8" t="n"/>
    </row>
    <row r="184" ht="15.75" customHeight="1">
      <c r="A184" s="13" t="inlineStr">
        <is>
          <t>FECHA</t>
        </is>
      </c>
      <c r="B184" s="13" t="inlineStr">
        <is>
          <t>CIERRE DE CAJA</t>
        </is>
      </c>
      <c r="C184" s="13" t="inlineStr">
        <is>
          <t>IMPORTE</t>
        </is>
      </c>
      <c r="D184" s="49" t="inlineStr">
        <is>
          <t>112825681</t>
        </is>
      </c>
      <c r="E184" s="14" t="n">
        <v>112826087</v>
      </c>
      <c r="H184" s="9" t="n"/>
      <c r="I184" s="10" t="n"/>
      <c r="J184" s="8" t="n"/>
    </row>
    <row r="185">
      <c r="D185" s="29" t="inlineStr">
        <is>
          <t>BOOT</t>
        </is>
      </c>
    </row>
    <row r="186"/>
    <row r="187">
      <c r="A187" s="1" t="inlineStr">
        <is>
          <t>Cierre Caja</t>
        </is>
      </c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</row>
    <row r="188">
      <c r="A188" s="3" t="inlineStr">
        <is>
          <t>Del 24/02/2023</t>
        </is>
      </c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</row>
    <row r="189">
      <c r="A189" s="74" t="inlineStr">
        <is>
          <t>Cierre Caja</t>
        </is>
      </c>
      <c r="B189" s="74" t="inlineStr">
        <is>
          <t>Fecha</t>
        </is>
      </c>
      <c r="C189" s="74" t="inlineStr">
        <is>
          <t>Cajero</t>
        </is>
      </c>
      <c r="D189" s="74" t="inlineStr">
        <is>
          <t>Nro Voucher</t>
        </is>
      </c>
      <c r="E189" s="74" t="inlineStr">
        <is>
          <t>Nro Cuenta</t>
        </is>
      </c>
      <c r="F189" s="74" t="inlineStr">
        <is>
          <t>Tipo Ingreso</t>
        </is>
      </c>
      <c r="G189" s="75" t="n"/>
      <c r="H189" s="76" t="n"/>
      <c r="I189" s="74" t="inlineStr">
        <is>
          <t>TIPO DE INGRESO</t>
        </is>
      </c>
      <c r="J189" s="74" t="inlineStr">
        <is>
          <t>Cobrador</t>
        </is>
      </c>
    </row>
    <row r="190">
      <c r="A190" s="77" t="n"/>
      <c r="B190" s="77" t="n"/>
      <c r="C190" s="77" t="n"/>
      <c r="D190" s="77" t="n"/>
      <c r="E190" s="77" t="n"/>
      <c r="F190" s="4" t="inlineStr">
        <is>
          <t>EFECTIVO</t>
        </is>
      </c>
      <c r="G190" s="4" t="inlineStr">
        <is>
          <t>CHEQUE</t>
        </is>
      </c>
      <c r="H190" s="4" t="inlineStr">
        <is>
          <t>TRANSFERENCIA</t>
        </is>
      </c>
      <c r="I190" s="77" t="n"/>
      <c r="J190" s="77" t="n"/>
    </row>
    <row r="191">
      <c r="A191" s="5" t="inlineStr">
        <is>
          <t>CCAJ-SR54/43/23</t>
        </is>
      </c>
      <c r="B191" s="6" t="n">
        <v>44981.75219778935</v>
      </c>
      <c r="C191" s="5" t="inlineStr">
        <is>
          <t>3107 ANA MARIA VEGA PEREYRA</t>
        </is>
      </c>
      <c r="D191" s="7" t="n"/>
      <c r="E191" s="8" t="n"/>
      <c r="F191" s="9" t="n">
        <v>1648.78</v>
      </c>
      <c r="I191" s="10" t="inlineStr">
        <is>
          <t>EFECTIVO</t>
        </is>
      </c>
      <c r="J191" s="8" t="inlineStr">
        <is>
          <t>3107 ANA MARIA VEGA PEREYRA</t>
        </is>
      </c>
    </row>
    <row r="192">
      <c r="A192" s="11" t="inlineStr">
        <is>
          <t>SAP</t>
        </is>
      </c>
      <c r="B192" s="3" t="n"/>
      <c r="C192" s="3" t="n"/>
      <c r="D192" s="7" t="n"/>
      <c r="E192" s="8" t="n"/>
      <c r="H192" s="9" t="n"/>
      <c r="I192" s="10" t="n"/>
      <c r="J192" s="8" t="n"/>
    </row>
    <row r="193" ht="15.75" customHeight="1">
      <c r="A193" s="13" t="inlineStr">
        <is>
          <t>FECHA</t>
        </is>
      </c>
      <c r="B193" s="13" t="inlineStr">
        <is>
          <t>CIERRE DE CAJA</t>
        </is>
      </c>
      <c r="C193" s="13" t="inlineStr">
        <is>
          <t>IMPORTE</t>
        </is>
      </c>
      <c r="D193" s="49" t="inlineStr">
        <is>
          <t>112825680</t>
        </is>
      </c>
      <c r="E193" s="14" t="n">
        <v>112826088</v>
      </c>
      <c r="H193" s="9" t="n"/>
      <c r="I193" s="10" t="n"/>
      <c r="J193" s="8" t="n"/>
    </row>
    <row r="194">
      <c r="A194" s="5" t="n"/>
      <c r="B194" s="6" t="n"/>
      <c r="C194" s="5" t="n"/>
      <c r="D194" s="29" t="inlineStr">
        <is>
          <t>BOOT</t>
        </is>
      </c>
      <c r="E194" s="8" t="n"/>
      <c r="H194" s="9" t="n"/>
      <c r="I194" s="10" t="n"/>
      <c r="J194" s="8" t="n"/>
    </row>
    <row r="195">
      <c r="A195" s="5" t="n"/>
      <c r="B195" s="6" t="n"/>
      <c r="C195" s="5" t="n"/>
      <c r="D195" s="7" t="n"/>
      <c r="E195" s="8" t="n"/>
      <c r="H195" s="9" t="n"/>
      <c r="I195" s="10" t="n"/>
      <c r="J195" s="8" t="n"/>
    </row>
    <row r="196">
      <c r="A196" s="1" t="inlineStr">
        <is>
          <t>Cierre Caja</t>
        </is>
      </c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</row>
    <row r="197">
      <c r="A197" s="3" t="inlineStr">
        <is>
          <t>Del 25/02/2023</t>
        </is>
      </c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</row>
    <row r="198">
      <c r="A198" s="74" t="inlineStr">
        <is>
          <t>Cierre Caja</t>
        </is>
      </c>
      <c r="B198" s="74" t="inlineStr">
        <is>
          <t>Fecha</t>
        </is>
      </c>
      <c r="C198" s="74" t="inlineStr">
        <is>
          <t>Cajero</t>
        </is>
      </c>
      <c r="D198" s="74" t="inlineStr">
        <is>
          <t>Nro Voucher</t>
        </is>
      </c>
      <c r="E198" s="74" t="inlineStr">
        <is>
          <t>Nro Cuenta</t>
        </is>
      </c>
      <c r="F198" s="74" t="inlineStr">
        <is>
          <t>Tipo Ingreso</t>
        </is>
      </c>
      <c r="G198" s="75" t="n"/>
      <c r="H198" s="76" t="n"/>
      <c r="I198" s="74" t="inlineStr">
        <is>
          <t>TIPO DE INGRESO</t>
        </is>
      </c>
      <c r="J198" s="74" t="inlineStr">
        <is>
          <t>Cobrador</t>
        </is>
      </c>
    </row>
    <row r="199">
      <c r="A199" s="77" t="n"/>
      <c r="B199" s="77" t="n"/>
      <c r="C199" s="77" t="n"/>
      <c r="D199" s="77" t="n"/>
      <c r="E199" s="77" t="n"/>
      <c r="F199" s="4" t="inlineStr">
        <is>
          <t>EFECTIVO</t>
        </is>
      </c>
      <c r="G199" s="4" t="inlineStr">
        <is>
          <t>CHEQUE</t>
        </is>
      </c>
      <c r="H199" s="4" t="inlineStr">
        <is>
          <t>TRANSFERENCIA</t>
        </is>
      </c>
      <c r="I199" s="77" t="n"/>
      <c r="J199" s="77" t="n"/>
    </row>
    <row r="200">
      <c r="A200" s="5" t="inlineStr">
        <is>
          <t>CCAJ-SR54/44/23</t>
        </is>
      </c>
      <c r="B200" s="6" t="n">
        <v>44982.58783780093</v>
      </c>
      <c r="C200" s="5" t="inlineStr">
        <is>
          <t>3107 ANA MARIA VEGA PEREYRA</t>
        </is>
      </c>
      <c r="D200" s="7" t="n"/>
      <c r="E200" s="8" t="n"/>
      <c r="F200" s="9" t="n">
        <v>1719.41</v>
      </c>
      <c r="I200" s="10" t="inlineStr">
        <is>
          <t>EFECTIVO</t>
        </is>
      </c>
      <c r="J200" s="8" t="inlineStr">
        <is>
          <t>3107 ANA MARIA VEGA PEREYRA</t>
        </is>
      </c>
    </row>
    <row r="201">
      <c r="A201" s="11" t="inlineStr">
        <is>
          <t>SAP</t>
        </is>
      </c>
      <c r="B201" s="3" t="n"/>
      <c r="C201" s="3" t="n"/>
      <c r="D201" s="7" t="n"/>
      <c r="E201" s="8" t="n"/>
      <c r="H201" s="9" t="n"/>
      <c r="I201" s="10" t="n"/>
      <c r="J201" s="8" t="n"/>
    </row>
    <row r="202" ht="15.75" customHeight="1">
      <c r="A202" s="13" t="inlineStr">
        <is>
          <t>FECHA</t>
        </is>
      </c>
      <c r="B202" s="13" t="inlineStr">
        <is>
          <t>CIERRE DE CAJA</t>
        </is>
      </c>
      <c r="C202" s="13" t="inlineStr">
        <is>
          <t>IMPORTE</t>
        </is>
      </c>
      <c r="D202" s="49" t="inlineStr">
        <is>
          <t>112835219</t>
        </is>
      </c>
      <c r="E202" s="14" t="n">
        <v>112835412</v>
      </c>
      <c r="H202" s="9" t="n"/>
      <c r="I202" s="10" t="n"/>
      <c r="J202" s="8" t="n"/>
    </row>
    <row r="203">
      <c r="D203" s="29" t="inlineStr">
        <is>
          <t>BOOT</t>
        </is>
      </c>
      <c r="E203" s="8" t="n"/>
    </row>
    <row r="204"/>
    <row r="205">
      <c r="A205" s="1" t="inlineStr">
        <is>
          <t>Cierre Caja</t>
        </is>
      </c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</row>
    <row r="206">
      <c r="A206" s="3" t="inlineStr">
        <is>
          <t>Del 27/02/2023</t>
        </is>
      </c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</row>
    <row r="207">
      <c r="A207" s="74" t="inlineStr">
        <is>
          <t>Cierre Caja</t>
        </is>
      </c>
      <c r="B207" s="74" t="inlineStr">
        <is>
          <t>Fecha</t>
        </is>
      </c>
      <c r="C207" s="74" t="inlineStr">
        <is>
          <t>Cajero</t>
        </is>
      </c>
      <c r="D207" s="74" t="inlineStr">
        <is>
          <t>Nro Voucher</t>
        </is>
      </c>
      <c r="E207" s="74" t="inlineStr">
        <is>
          <t>Nro Cuenta</t>
        </is>
      </c>
      <c r="F207" s="74" t="inlineStr">
        <is>
          <t>Tipo Ingreso</t>
        </is>
      </c>
      <c r="G207" s="75" t="n"/>
      <c r="H207" s="76" t="n"/>
      <c r="I207" s="74" t="inlineStr">
        <is>
          <t>TIPO DE INGRESO</t>
        </is>
      </c>
      <c r="J207" s="74" t="inlineStr">
        <is>
          <t>Cobrador</t>
        </is>
      </c>
    </row>
    <row r="208">
      <c r="A208" s="77" t="n"/>
      <c r="B208" s="77" t="n"/>
      <c r="C208" s="77" t="n"/>
      <c r="D208" s="77" t="n"/>
      <c r="E208" s="77" t="n"/>
      <c r="F208" s="4" t="inlineStr">
        <is>
          <t>EFECTIVO</t>
        </is>
      </c>
      <c r="G208" s="4" t="inlineStr">
        <is>
          <t>CHEQUE</t>
        </is>
      </c>
      <c r="H208" s="4" t="inlineStr">
        <is>
          <t>TRANSFERENCIA</t>
        </is>
      </c>
      <c r="I208" s="77" t="n"/>
      <c r="J208" s="77" t="n"/>
    </row>
    <row r="209">
      <c r="A209" s="5" t="inlineStr">
        <is>
          <t>CCAJ-SR54/45/23</t>
        </is>
      </c>
      <c r="B209" s="6" t="n">
        <v>44984.7549449537</v>
      </c>
      <c r="C209" s="5" t="inlineStr">
        <is>
          <t>3107 ANA MARIA VEGA PEREYRA</t>
        </is>
      </c>
      <c r="D209" s="7" t="n"/>
      <c r="E209" s="8" t="n"/>
      <c r="F209" s="9" t="n">
        <v>1745.88</v>
      </c>
      <c r="I209" s="10" t="inlineStr">
        <is>
          <t>EFECTIVO</t>
        </is>
      </c>
      <c r="J209" s="8" t="inlineStr">
        <is>
          <t>3107 ANA MARIA VEGA PEREYRA</t>
        </is>
      </c>
    </row>
    <row r="210">
      <c r="A210" s="11" t="inlineStr">
        <is>
          <t>SAP</t>
        </is>
      </c>
      <c r="B210" s="3" t="n"/>
      <c r="C210" s="3" t="n"/>
      <c r="D210" s="7" t="n"/>
      <c r="E210" s="8" t="n"/>
      <c r="H210" s="9" t="n"/>
      <c r="I210" s="10" t="n"/>
      <c r="J210" s="8" t="n"/>
    </row>
    <row r="211">
      <c r="A211" s="13" t="inlineStr">
        <is>
          <t>FECHA</t>
        </is>
      </c>
      <c r="B211" s="13" t="inlineStr">
        <is>
          <t>CIERRE DE CAJA</t>
        </is>
      </c>
      <c r="C211" s="13" t="inlineStr">
        <is>
          <t>IMPORTE</t>
        </is>
      </c>
      <c r="D211" s="7" t="inlineStr">
        <is>
          <t>112846586</t>
        </is>
      </c>
      <c r="E211" s="8" t="n"/>
      <c r="H211" s="9" t="n"/>
      <c r="I211" s="10" t="n"/>
      <c r="J211" s="8" t="n"/>
    </row>
  </sheetData>
  <mergeCells count="184">
    <mergeCell ref="A207:A208"/>
    <mergeCell ref="B207:B208"/>
    <mergeCell ref="C207:C208"/>
    <mergeCell ref="D207:D208"/>
    <mergeCell ref="E207:E208"/>
    <mergeCell ref="F207:H207"/>
    <mergeCell ref="I207:I208"/>
    <mergeCell ref="J207:J208"/>
    <mergeCell ref="A189:A190"/>
    <mergeCell ref="B189:B190"/>
    <mergeCell ref="C189:C190"/>
    <mergeCell ref="D189:D190"/>
    <mergeCell ref="E189:E190"/>
    <mergeCell ref="F189:H189"/>
    <mergeCell ref="I189:I190"/>
    <mergeCell ref="J189:J190"/>
    <mergeCell ref="A198:A199"/>
    <mergeCell ref="B198:B199"/>
    <mergeCell ref="C198:C199"/>
    <mergeCell ref="D198:D199"/>
    <mergeCell ref="E198:E199"/>
    <mergeCell ref="F198:H198"/>
    <mergeCell ref="I198:I199"/>
    <mergeCell ref="J198:J199"/>
    <mergeCell ref="F125:H125"/>
    <mergeCell ref="I125:I126"/>
    <mergeCell ref="J125:J126"/>
    <mergeCell ref="A154:A155"/>
    <mergeCell ref="B154:B155"/>
    <mergeCell ref="C154:C155"/>
    <mergeCell ref="D154:D155"/>
    <mergeCell ref="E154:E155"/>
    <mergeCell ref="F154:H154"/>
    <mergeCell ref="I154:I155"/>
    <mergeCell ref="J154:J155"/>
    <mergeCell ref="I87:I88"/>
    <mergeCell ref="J87:J88"/>
    <mergeCell ref="A87:A88"/>
    <mergeCell ref="B87:B88"/>
    <mergeCell ref="C87:C88"/>
    <mergeCell ref="D87:D88"/>
    <mergeCell ref="E87:E88"/>
    <mergeCell ref="F87:H87"/>
    <mergeCell ref="A59:A60"/>
    <mergeCell ref="B59:B60"/>
    <mergeCell ref="C59:C60"/>
    <mergeCell ref="D59:D60"/>
    <mergeCell ref="E59:E60"/>
    <mergeCell ref="F59:H59"/>
    <mergeCell ref="I59:I60"/>
    <mergeCell ref="J59:J60"/>
    <mergeCell ref="A77:A78"/>
    <mergeCell ref="B77:B78"/>
    <mergeCell ref="C77:C78"/>
    <mergeCell ref="D77:D78"/>
    <mergeCell ref="E77:E78"/>
    <mergeCell ref="F68:H68"/>
    <mergeCell ref="I68:I69"/>
    <mergeCell ref="J68:J69"/>
    <mergeCell ref="I49:I50"/>
    <mergeCell ref="J49:J50"/>
    <mergeCell ref="A49:A50"/>
    <mergeCell ref="B49:B50"/>
    <mergeCell ref="C49:C50"/>
    <mergeCell ref="D49:D50"/>
    <mergeCell ref="E49:E50"/>
    <mergeCell ref="F49:H49"/>
    <mergeCell ref="I21:I22"/>
    <mergeCell ref="J21:J22"/>
    <mergeCell ref="A21:A22"/>
    <mergeCell ref="B21:B22"/>
    <mergeCell ref="C21:C22"/>
    <mergeCell ref="D21:D22"/>
    <mergeCell ref="E21:E22"/>
    <mergeCell ref="F21:H21"/>
    <mergeCell ref="A30:A31"/>
    <mergeCell ref="B30:B31"/>
    <mergeCell ref="C30:C31"/>
    <mergeCell ref="D30:D31"/>
    <mergeCell ref="E30:E31"/>
    <mergeCell ref="F30:H30"/>
    <mergeCell ref="I30:I31"/>
    <mergeCell ref="J30:J31"/>
    <mergeCell ref="A68:A69"/>
    <mergeCell ref="B68:B69"/>
    <mergeCell ref="C68:C69"/>
    <mergeCell ref="D68:D69"/>
    <mergeCell ref="A40:A41"/>
    <mergeCell ref="B40:B41"/>
    <mergeCell ref="C40:C41"/>
    <mergeCell ref="D40:D41"/>
    <mergeCell ref="E40:E41"/>
    <mergeCell ref="E68:E69"/>
    <mergeCell ref="I3:I4"/>
    <mergeCell ref="J3:J4"/>
    <mergeCell ref="A3:A4"/>
    <mergeCell ref="B3:B4"/>
    <mergeCell ref="C3:C4"/>
    <mergeCell ref="D3:D4"/>
    <mergeCell ref="E3:E4"/>
    <mergeCell ref="F3:H3"/>
    <mergeCell ref="F40:H40"/>
    <mergeCell ref="I40:I41"/>
    <mergeCell ref="J40:J41"/>
    <mergeCell ref="J12:J13"/>
    <mergeCell ref="A12:A13"/>
    <mergeCell ref="B12:B13"/>
    <mergeCell ref="C12:C13"/>
    <mergeCell ref="D12:D13"/>
    <mergeCell ref="E12:E13"/>
    <mergeCell ref="F12:H12"/>
    <mergeCell ref="I12:I13"/>
    <mergeCell ref="F77:H77"/>
    <mergeCell ref="I77:I78"/>
    <mergeCell ref="J77:J78"/>
    <mergeCell ref="A116:A117"/>
    <mergeCell ref="B116:B117"/>
    <mergeCell ref="C116:C117"/>
    <mergeCell ref="D116:D117"/>
    <mergeCell ref="E116:E117"/>
    <mergeCell ref="F116:H116"/>
    <mergeCell ref="I116:I117"/>
    <mergeCell ref="J116:J117"/>
    <mergeCell ref="D96:D97"/>
    <mergeCell ref="E96:E97"/>
    <mergeCell ref="F96:H96"/>
    <mergeCell ref="I106:I107"/>
    <mergeCell ref="J106:J107"/>
    <mergeCell ref="A106:A107"/>
    <mergeCell ref="B106:B107"/>
    <mergeCell ref="C106:C107"/>
    <mergeCell ref="D106:D107"/>
    <mergeCell ref="E106:E107"/>
    <mergeCell ref="F106:H106"/>
    <mergeCell ref="I96:I97"/>
    <mergeCell ref="J96:J97"/>
    <mergeCell ref="A96:A97"/>
    <mergeCell ref="B96:B97"/>
    <mergeCell ref="C96:C97"/>
    <mergeCell ref="I144:I145"/>
    <mergeCell ref="J144:J145"/>
    <mergeCell ref="A144:A145"/>
    <mergeCell ref="B144:B145"/>
    <mergeCell ref="C144:C145"/>
    <mergeCell ref="D144:D145"/>
    <mergeCell ref="E144:E145"/>
    <mergeCell ref="F144:H144"/>
    <mergeCell ref="A134:A135"/>
    <mergeCell ref="B134:B135"/>
    <mergeCell ref="C134:C135"/>
    <mergeCell ref="D134:D135"/>
    <mergeCell ref="E134:E135"/>
    <mergeCell ref="F134:H134"/>
    <mergeCell ref="I134:I135"/>
    <mergeCell ref="J134:J135"/>
    <mergeCell ref="A125:A126"/>
    <mergeCell ref="B125:B126"/>
    <mergeCell ref="C125:C126"/>
    <mergeCell ref="D125:D126"/>
    <mergeCell ref="E125:E126"/>
    <mergeCell ref="A162:A163"/>
    <mergeCell ref="B162:B163"/>
    <mergeCell ref="C162:C163"/>
    <mergeCell ref="D162:D163"/>
    <mergeCell ref="E162:E163"/>
    <mergeCell ref="F162:H162"/>
    <mergeCell ref="I162:I163"/>
    <mergeCell ref="J162:J163"/>
    <mergeCell ref="A180:A181"/>
    <mergeCell ref="B180:B181"/>
    <mergeCell ref="C180:C181"/>
    <mergeCell ref="D180:D181"/>
    <mergeCell ref="E180:E181"/>
    <mergeCell ref="F180:H180"/>
    <mergeCell ref="I180:I181"/>
    <mergeCell ref="J180:J181"/>
    <mergeCell ref="A171:A172"/>
    <mergeCell ref="B171:B172"/>
    <mergeCell ref="C171:C172"/>
    <mergeCell ref="D171:D172"/>
    <mergeCell ref="E171:E172"/>
    <mergeCell ref="F171:H171"/>
    <mergeCell ref="I171:I172"/>
    <mergeCell ref="J171:J172"/>
  </mergeCells>
  <pageMargins left="0.7" right="0.7" top="0.75" bottom="0.75" header="0.3" footer="0.3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224"/>
  <sheetViews>
    <sheetView topLeftCell="A208" workbookViewId="0">
      <selection activeCell="E212" sqref="E212"/>
    </sheetView>
  </sheetViews>
  <sheetFormatPr baseColWidth="10" defaultRowHeight="15"/>
  <cols>
    <col width="16.28515625" bestFit="1" customWidth="1" min="1" max="1"/>
    <col width="10.85546875" bestFit="1" customWidth="1" min="2" max="2"/>
    <col width="37" customWidth="1" min="3" max="3"/>
    <col width="12.85546875" bestFit="1" customWidth="1" min="4" max="4"/>
    <col width="12.570312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01/02/2023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74" t="inlineStr">
        <is>
          <t>Cierre Caja</t>
        </is>
      </c>
      <c r="B3" s="74" t="inlineStr">
        <is>
          <t>Fecha</t>
        </is>
      </c>
      <c r="C3" s="74" t="inlineStr">
        <is>
          <t>Cajero</t>
        </is>
      </c>
      <c r="D3" s="74" t="inlineStr">
        <is>
          <t>Nro Voucher</t>
        </is>
      </c>
      <c r="E3" s="74" t="inlineStr">
        <is>
          <t>Nro Cuenta</t>
        </is>
      </c>
      <c r="F3" s="74" t="inlineStr">
        <is>
          <t>Tipo Ingreso</t>
        </is>
      </c>
      <c r="G3" s="75" t="n"/>
      <c r="H3" s="76" t="n"/>
      <c r="I3" s="74" t="inlineStr">
        <is>
          <t>TIPO DE INGRESO</t>
        </is>
      </c>
      <c r="J3" s="74" t="inlineStr">
        <is>
          <t>Cobrador</t>
        </is>
      </c>
    </row>
    <row r="4">
      <c r="A4" s="77" t="n"/>
      <c r="B4" s="77" t="n"/>
      <c r="C4" s="77" t="n"/>
      <c r="D4" s="77" t="n"/>
      <c r="E4" s="77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77" t="n"/>
      <c r="J4" s="77" t="n"/>
    </row>
    <row r="5">
      <c r="A5" s="5" t="inlineStr">
        <is>
          <t>CCAJ-SR24/25/23</t>
        </is>
      </c>
      <c r="B5" s="6" t="n">
        <v>44958.79599556713</v>
      </c>
      <c r="C5" s="5" t="inlineStr">
        <is>
          <t>3406 MARCIAL ZELAYA VARGAS</t>
        </is>
      </c>
      <c r="D5" s="7" t="n"/>
      <c r="E5" s="8" t="n"/>
      <c r="F5" s="9" t="n">
        <v>4174.52</v>
      </c>
      <c r="I5" s="10" t="inlineStr">
        <is>
          <t>EFECTIVO</t>
        </is>
      </c>
      <c r="J5" s="8" t="inlineStr">
        <is>
          <t>3406 MARCIAL ZELAYA VARGAS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8" t="n"/>
    </row>
    <row r="7" ht="15.75" customHeight="1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D7" s="49" t="n">
        <v>112695144</v>
      </c>
      <c r="E7" s="14" t="n">
        <v>112695380</v>
      </c>
      <c r="H7" s="9" t="n"/>
      <c r="I7" s="10" t="n"/>
      <c r="J7" s="8" t="n"/>
    </row>
    <row r="8">
      <c r="A8" s="5" t="n"/>
      <c r="B8" s="6" t="n"/>
      <c r="C8" s="5" t="n"/>
      <c r="D8" s="29" t="inlineStr">
        <is>
          <t>BOOT</t>
        </is>
      </c>
      <c r="E8" s="8" t="n"/>
      <c r="H8" s="9" t="n"/>
      <c r="I8" s="10" t="n"/>
      <c r="J8" s="8" t="n"/>
    </row>
    <row r="10">
      <c r="A10" s="1" t="inlineStr">
        <is>
          <t>Cierre Caja</t>
        </is>
      </c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</row>
    <row r="11">
      <c r="A11" s="3" t="inlineStr">
        <is>
          <t>Del 02/02/2023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74" t="inlineStr">
        <is>
          <t>Cierre Caja</t>
        </is>
      </c>
      <c r="B12" s="74" t="inlineStr">
        <is>
          <t>Fecha</t>
        </is>
      </c>
      <c r="C12" s="74" t="inlineStr">
        <is>
          <t>Cajero</t>
        </is>
      </c>
      <c r="D12" s="74" t="inlineStr">
        <is>
          <t>Nro Voucher</t>
        </is>
      </c>
      <c r="E12" s="74" t="inlineStr">
        <is>
          <t>Nro Cuenta</t>
        </is>
      </c>
      <c r="F12" s="74" t="inlineStr">
        <is>
          <t>Tipo Ingreso</t>
        </is>
      </c>
      <c r="G12" s="75" t="n"/>
      <c r="H12" s="76" t="n"/>
      <c r="I12" s="74" t="inlineStr">
        <is>
          <t>TIPO DE INGRESO</t>
        </is>
      </c>
      <c r="J12" s="74" t="inlineStr">
        <is>
          <t>Cobrador</t>
        </is>
      </c>
    </row>
    <row r="13">
      <c r="A13" s="77" t="n"/>
      <c r="B13" s="77" t="n"/>
      <c r="C13" s="77" t="n"/>
      <c r="D13" s="77" t="n"/>
      <c r="E13" s="77" t="n"/>
      <c r="F13" s="4" t="inlineStr">
        <is>
          <t>EFECTIVO</t>
        </is>
      </c>
      <c r="G13" s="4" t="inlineStr">
        <is>
          <t>CHEQUE</t>
        </is>
      </c>
      <c r="H13" s="4" t="inlineStr">
        <is>
          <t>TRANSFERENCIA</t>
        </is>
      </c>
      <c r="I13" s="77" t="n"/>
      <c r="J13" s="77" t="n"/>
    </row>
    <row r="14">
      <c r="A14" s="5" t="inlineStr">
        <is>
          <t>CCAJ-SR24/26/23</t>
        </is>
      </c>
      <c r="B14" s="6" t="n">
        <v>44959.73852119213</v>
      </c>
      <c r="C14" s="5" t="inlineStr">
        <is>
          <t>3406 MARCIAL ZELAYA VARGAS</t>
        </is>
      </c>
      <c r="D14" s="7" t="n"/>
      <c r="E14" s="8" t="n"/>
      <c r="F14" s="9" t="n">
        <v>2275.15</v>
      </c>
      <c r="I14" s="10" t="inlineStr">
        <is>
          <t>EFECTIVO</t>
        </is>
      </c>
      <c r="J14" s="8" t="inlineStr">
        <is>
          <t>3406 MARCIAL ZELAYA VARGAS</t>
        </is>
      </c>
    </row>
    <row r="15">
      <c r="A15" s="11" t="inlineStr">
        <is>
          <t>SAP</t>
        </is>
      </c>
      <c r="B15" s="3" t="n"/>
      <c r="C15" s="3" t="n"/>
      <c r="D15" s="7" t="n"/>
      <c r="E15" s="8" t="n"/>
      <c r="H15" s="9" t="n"/>
      <c r="I15" s="10" t="n"/>
      <c r="J15" s="5" t="n"/>
    </row>
    <row r="16" ht="15.75" customHeight="1">
      <c r="A16" s="13" t="inlineStr">
        <is>
          <t>FECHA</t>
        </is>
      </c>
      <c r="B16" s="13" t="inlineStr">
        <is>
          <t>CIERRE DE CAJA</t>
        </is>
      </c>
      <c r="C16" s="13" t="inlineStr">
        <is>
          <t>IMPORTE</t>
        </is>
      </c>
      <c r="D16" s="49" t="n">
        <v>112728649</v>
      </c>
      <c r="E16" s="14" t="n">
        <v>112729011</v>
      </c>
      <c r="H16" s="9" t="n"/>
      <c r="I16" s="10" t="n"/>
      <c r="J16" s="5" t="n"/>
    </row>
    <row r="17">
      <c r="D17" s="29" t="inlineStr">
        <is>
          <t>BOOT</t>
        </is>
      </c>
    </row>
    <row r="19">
      <c r="A19" s="1" t="inlineStr">
        <is>
          <t>Cierre Caja</t>
        </is>
      </c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3" t="inlineStr">
        <is>
          <t>Del 03/02/2023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74" t="inlineStr">
        <is>
          <t>Cierre Caja</t>
        </is>
      </c>
      <c r="B21" s="74" t="inlineStr">
        <is>
          <t>Fecha</t>
        </is>
      </c>
      <c r="C21" s="74" t="inlineStr">
        <is>
          <t>Cajero</t>
        </is>
      </c>
      <c r="D21" s="74" t="inlineStr">
        <is>
          <t>Nro Voucher</t>
        </is>
      </c>
      <c r="E21" s="74" t="inlineStr">
        <is>
          <t>Nro Cuenta</t>
        </is>
      </c>
      <c r="F21" s="74" t="inlineStr">
        <is>
          <t>Tipo Ingreso</t>
        </is>
      </c>
      <c r="G21" s="75" t="n"/>
      <c r="H21" s="76" t="n"/>
      <c r="I21" s="74" t="inlineStr">
        <is>
          <t>TIPO DE INGRESO</t>
        </is>
      </c>
      <c r="J21" s="74" t="inlineStr">
        <is>
          <t>Cobrador</t>
        </is>
      </c>
    </row>
    <row r="22">
      <c r="A22" s="77" t="n"/>
      <c r="B22" s="77" t="n"/>
      <c r="C22" s="77" t="n"/>
      <c r="D22" s="77" t="n"/>
      <c r="E22" s="77" t="n"/>
      <c r="F22" s="4" t="inlineStr">
        <is>
          <t>EFECTIVO</t>
        </is>
      </c>
      <c r="G22" s="4" t="inlineStr">
        <is>
          <t>CHEQUE</t>
        </is>
      </c>
      <c r="H22" s="4" t="inlineStr">
        <is>
          <t>TRANSFERENCIA</t>
        </is>
      </c>
      <c r="I22" s="77" t="n"/>
      <c r="J22" s="77" t="n"/>
    </row>
    <row r="23">
      <c r="A23" s="5" t="inlineStr">
        <is>
          <t>CCAJ-SR24/27/23</t>
        </is>
      </c>
      <c r="B23" s="6" t="n">
        <v>44960.79666583333</v>
      </c>
      <c r="C23" s="5" t="inlineStr">
        <is>
          <t>3406 MARCIAL ZELAYA VARGAS</t>
        </is>
      </c>
      <c r="D23" s="7" t="n"/>
      <c r="E23" s="8" t="n"/>
      <c r="F23" s="9" t="n">
        <v>2785.4</v>
      </c>
      <c r="I23" s="10" t="inlineStr">
        <is>
          <t>EFECTIVO</t>
        </is>
      </c>
      <c r="J23" s="8" t="inlineStr">
        <is>
          <t>3406 MARCIAL ZELAYA VARGAS</t>
        </is>
      </c>
    </row>
    <row r="24">
      <c r="A24" s="11" t="inlineStr">
        <is>
          <t>SAP</t>
        </is>
      </c>
      <c r="B24" s="3" t="n"/>
      <c r="C24" s="3" t="n"/>
      <c r="D24" s="7" t="n"/>
      <c r="E24" s="8" t="n"/>
      <c r="H24" s="9" t="n"/>
      <c r="I24" s="10" t="n"/>
      <c r="J24" s="5" t="n"/>
    </row>
    <row r="25" ht="15.75" customHeight="1">
      <c r="A25" s="13" t="inlineStr">
        <is>
          <t>FECHA</t>
        </is>
      </c>
      <c r="B25" s="13" t="inlineStr">
        <is>
          <t>CIERRE DE CAJA</t>
        </is>
      </c>
      <c r="C25" s="13" t="inlineStr">
        <is>
          <t>IMPORTE</t>
        </is>
      </c>
      <c r="D25" s="49" t="n">
        <v>112728718</v>
      </c>
      <c r="E25" s="14" t="n">
        <v>112729012</v>
      </c>
      <c r="H25" s="9" t="n"/>
      <c r="I25" s="10" t="n"/>
      <c r="J25" s="5" t="n"/>
    </row>
    <row r="26">
      <c r="A26" s="5" t="n"/>
      <c r="B26" s="6" t="n"/>
      <c r="C26" s="5" t="n"/>
      <c r="D26" s="29" t="inlineStr">
        <is>
          <t>BOOT</t>
        </is>
      </c>
      <c r="E26" s="8" t="n"/>
      <c r="H26" s="9" t="n"/>
      <c r="I26" s="10" t="n"/>
      <c r="J26" s="5" t="n"/>
    </row>
    <row r="27">
      <c r="A27" s="5" t="n"/>
      <c r="B27" s="6" t="n"/>
      <c r="C27" s="5" t="n"/>
      <c r="D27" s="7" t="n"/>
      <c r="E27" s="8" t="n"/>
      <c r="H27" s="9" t="n"/>
      <c r="I27" s="10" t="n"/>
      <c r="J27" s="5" t="n"/>
    </row>
    <row r="28">
      <c r="A28" s="1" t="inlineStr">
        <is>
          <t>Cierre Caja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" t="inlineStr">
        <is>
          <t>Del 04/02/2023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74" t="inlineStr">
        <is>
          <t>Cierre Caja</t>
        </is>
      </c>
      <c r="B30" s="74" t="inlineStr">
        <is>
          <t>Fecha</t>
        </is>
      </c>
      <c r="C30" s="74" t="inlineStr">
        <is>
          <t>Cajero</t>
        </is>
      </c>
      <c r="D30" s="74" t="inlineStr">
        <is>
          <t>Nro Voucher</t>
        </is>
      </c>
      <c r="E30" s="74" t="inlineStr">
        <is>
          <t>Nro Cuenta</t>
        </is>
      </c>
      <c r="F30" s="74" t="inlineStr">
        <is>
          <t>Tipo Ingreso</t>
        </is>
      </c>
      <c r="G30" s="75" t="n"/>
      <c r="H30" s="76" t="n"/>
      <c r="I30" s="74" t="inlineStr">
        <is>
          <t>TIPO DE INGRESO</t>
        </is>
      </c>
      <c r="J30" s="74" t="inlineStr">
        <is>
          <t>Cobrador</t>
        </is>
      </c>
    </row>
    <row r="31">
      <c r="A31" s="77" t="n"/>
      <c r="B31" s="77" t="n"/>
      <c r="C31" s="77" t="n"/>
      <c r="D31" s="77" t="n"/>
      <c r="E31" s="77" t="n"/>
      <c r="F31" s="4" t="inlineStr">
        <is>
          <t>EFECTIVO</t>
        </is>
      </c>
      <c r="G31" s="4" t="inlineStr">
        <is>
          <t>CHEQUE</t>
        </is>
      </c>
      <c r="H31" s="4" t="inlineStr">
        <is>
          <t>TRANSFERENCIA</t>
        </is>
      </c>
      <c r="I31" s="77" t="n"/>
      <c r="J31" s="77" t="n"/>
    </row>
    <row r="32">
      <c r="A32" s="5" t="inlineStr">
        <is>
          <t>CCAJ-SR24/28/23</t>
        </is>
      </c>
      <c r="B32" s="6" t="n">
        <v>44961.58889601852</v>
      </c>
      <c r="C32" s="5" t="inlineStr">
        <is>
          <t>3406 MARCIAL ZELAYA VARGAS</t>
        </is>
      </c>
      <c r="D32" s="7" t="n"/>
      <c r="E32" s="8" t="n"/>
      <c r="F32" s="9" t="n">
        <v>1826.32</v>
      </c>
      <c r="I32" s="10" t="inlineStr">
        <is>
          <t>EFECTIVO</t>
        </is>
      </c>
      <c r="J32" s="8" t="inlineStr">
        <is>
          <t>3406 MARCIAL ZELAYA VARGAS</t>
        </is>
      </c>
    </row>
    <row r="33">
      <c r="A33" s="11" t="inlineStr">
        <is>
          <t>SAP</t>
        </is>
      </c>
      <c r="B33" s="3" t="n"/>
      <c r="C33" s="3" t="n"/>
      <c r="D33" s="7" t="n"/>
      <c r="E33" s="8" t="n"/>
      <c r="H33" s="9" t="n"/>
      <c r="I33" s="10" t="n"/>
      <c r="J33" s="5" t="n"/>
    </row>
    <row r="34" ht="15.75" customHeight="1">
      <c r="A34" s="13" t="inlineStr">
        <is>
          <t>FECHA</t>
        </is>
      </c>
      <c r="B34" s="13" t="inlineStr">
        <is>
          <t>CIERRE DE CAJA</t>
        </is>
      </c>
      <c r="C34" s="13" t="inlineStr">
        <is>
          <t>IMPORTE</t>
        </is>
      </c>
      <c r="D34" s="49" t="n">
        <v>112728621</v>
      </c>
      <c r="E34" s="14" t="n">
        <v>112729013</v>
      </c>
      <c r="H34" s="9" t="n"/>
      <c r="I34" s="10" t="n"/>
      <c r="J34" s="5" t="n"/>
    </row>
    <row r="35">
      <c r="D35" s="29" t="inlineStr">
        <is>
          <t>BOOT</t>
        </is>
      </c>
    </row>
    <row r="37">
      <c r="A37" s="1" t="inlineStr">
        <is>
          <t>Cierre Caja</t>
        </is>
      </c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</row>
    <row r="38">
      <c r="A38" s="3" t="inlineStr">
        <is>
          <t>Del 06/02/2023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74" t="inlineStr">
        <is>
          <t>Cierre Caja</t>
        </is>
      </c>
      <c r="B39" s="74" t="inlineStr">
        <is>
          <t>Fecha</t>
        </is>
      </c>
      <c r="C39" s="74" t="inlineStr">
        <is>
          <t>Cajero</t>
        </is>
      </c>
      <c r="D39" s="74" t="inlineStr">
        <is>
          <t>Nro Voucher</t>
        </is>
      </c>
      <c r="E39" s="74" t="inlineStr">
        <is>
          <t>Nro Cuenta</t>
        </is>
      </c>
      <c r="F39" s="74" t="inlineStr">
        <is>
          <t>Tipo Ingreso</t>
        </is>
      </c>
      <c r="G39" s="75" t="n"/>
      <c r="H39" s="76" t="n"/>
      <c r="I39" s="74" t="inlineStr">
        <is>
          <t>TIPO DE INGRESO</t>
        </is>
      </c>
      <c r="J39" s="74" t="inlineStr">
        <is>
          <t>Cobrador</t>
        </is>
      </c>
    </row>
    <row r="40">
      <c r="A40" s="77" t="n"/>
      <c r="B40" s="77" t="n"/>
      <c r="C40" s="77" t="n"/>
      <c r="D40" s="77" t="n"/>
      <c r="E40" s="77" t="n"/>
      <c r="F40" s="4" t="inlineStr">
        <is>
          <t>EFECTIVO</t>
        </is>
      </c>
      <c r="G40" s="4" t="inlineStr">
        <is>
          <t>CHEQUE</t>
        </is>
      </c>
      <c r="H40" s="4" t="inlineStr">
        <is>
          <t>TRANSFERENCIA</t>
        </is>
      </c>
      <c r="I40" s="77" t="n"/>
      <c r="J40" s="77" t="n"/>
    </row>
    <row r="41">
      <c r="A41" s="5" t="inlineStr">
        <is>
          <t>CCAJ-SR24/29/23</t>
        </is>
      </c>
      <c r="B41" s="6" t="n">
        <v>44963.79804574074</v>
      </c>
      <c r="C41" s="5" t="inlineStr">
        <is>
          <t>3406 MARCIAL ZELAYA VARGAS</t>
        </is>
      </c>
      <c r="D41" s="7" t="n"/>
      <c r="E41" s="8" t="n"/>
      <c r="F41" s="9" t="n">
        <v>4346.39</v>
      </c>
      <c r="I41" s="10" t="inlineStr">
        <is>
          <t>EFECTIVO</t>
        </is>
      </c>
      <c r="J41" s="8" t="inlineStr">
        <is>
          <t>3406 MARCIAL ZELAYA VARGAS</t>
        </is>
      </c>
    </row>
    <row r="42">
      <c r="A42" s="5" t="inlineStr">
        <is>
          <t>CCAJ-SR24/29/23</t>
        </is>
      </c>
      <c r="B42" s="6" t="n">
        <v>44963.79804574074</v>
      </c>
      <c r="C42" s="5" t="inlineStr">
        <is>
          <t>3406 MARCIAL ZELAYA VARGAS</t>
        </is>
      </c>
      <c r="D42" s="7" t="n"/>
      <c r="E42" s="8" t="n"/>
      <c r="H42" s="9" t="n">
        <v>110</v>
      </c>
      <c r="I42" s="5" t="inlineStr">
        <is>
          <t>TARJETA DE DÉBITO/CRÉDI</t>
        </is>
      </c>
      <c r="J42" s="8" t="inlineStr">
        <is>
          <t>3406 MARCIAL ZELAYA VARGAS</t>
        </is>
      </c>
    </row>
    <row r="43">
      <c r="A43" s="5" t="inlineStr">
        <is>
          <t>CCAJ-SR24/29/23</t>
        </is>
      </c>
      <c r="B43" s="6" t="n">
        <v>44963.79804574074</v>
      </c>
      <c r="C43" s="5" t="inlineStr">
        <is>
          <t>3406 MARCIAL ZELAYA VARGAS</t>
        </is>
      </c>
      <c r="D43" s="7" t="n"/>
      <c r="E43" s="8" t="n"/>
      <c r="H43" s="9" t="n">
        <v>12.2</v>
      </c>
      <c r="I43" s="10" t="inlineStr">
        <is>
          <t>CÓDIGO QR</t>
        </is>
      </c>
      <c r="J43" s="8" t="inlineStr">
        <is>
          <t>3406 MARCIAL ZELAYA VARGAS</t>
        </is>
      </c>
    </row>
    <row r="44">
      <c r="A44" s="11" t="inlineStr">
        <is>
          <t>SAP</t>
        </is>
      </c>
      <c r="B44" s="3" t="n"/>
      <c r="C44" s="3" t="n"/>
      <c r="D44" s="7" t="n"/>
      <c r="E44" s="8" t="n"/>
      <c r="H44" s="9" t="n"/>
      <c r="I44" s="10" t="n"/>
      <c r="J44" s="5" t="n"/>
    </row>
    <row r="45" ht="15.75" customHeight="1">
      <c r="A45" s="13" t="inlineStr">
        <is>
          <t>FECHA</t>
        </is>
      </c>
      <c r="B45" s="13" t="inlineStr">
        <is>
          <t>CIERRE DE CAJA</t>
        </is>
      </c>
      <c r="C45" s="13" t="inlineStr">
        <is>
          <t>IMPORTE</t>
        </is>
      </c>
      <c r="D45" s="49" t="n">
        <v>112730362</v>
      </c>
      <c r="E45" s="14" t="n">
        <v>112730486</v>
      </c>
      <c r="H45" s="9" t="n"/>
      <c r="I45" s="10" t="n"/>
      <c r="J45" s="5" t="n"/>
    </row>
    <row r="46">
      <c r="D46" s="29" t="inlineStr">
        <is>
          <t>BOOT</t>
        </is>
      </c>
    </row>
    <row r="48">
      <c r="A48" s="1" t="inlineStr">
        <is>
          <t>Cierre Caja</t>
        </is>
      </c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</row>
    <row r="49">
      <c r="A49" s="3" t="inlineStr">
        <is>
          <t>Del 07/02/2023</t>
        </is>
      </c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</row>
    <row r="50">
      <c r="A50" s="74" t="inlineStr">
        <is>
          <t>Cierre Caja</t>
        </is>
      </c>
      <c r="B50" s="74" t="inlineStr">
        <is>
          <t>Fecha</t>
        </is>
      </c>
      <c r="C50" s="74" t="inlineStr">
        <is>
          <t>Cajero</t>
        </is>
      </c>
      <c r="D50" s="74" t="inlineStr">
        <is>
          <t>Nro Voucher</t>
        </is>
      </c>
      <c r="E50" s="74" t="inlineStr">
        <is>
          <t>Nro Cuenta</t>
        </is>
      </c>
      <c r="F50" s="74" t="inlineStr">
        <is>
          <t>Tipo Ingreso</t>
        </is>
      </c>
      <c r="G50" s="75" t="n"/>
      <c r="H50" s="76" t="n"/>
      <c r="I50" s="74" t="inlineStr">
        <is>
          <t>TIPO DE INGRESO</t>
        </is>
      </c>
      <c r="J50" s="74" t="inlineStr">
        <is>
          <t>Cobrador</t>
        </is>
      </c>
    </row>
    <row r="51">
      <c r="A51" s="77" t="n"/>
      <c r="B51" s="77" t="n"/>
      <c r="C51" s="77" t="n"/>
      <c r="D51" s="77" t="n"/>
      <c r="E51" s="77" t="n"/>
      <c r="F51" s="4" t="inlineStr">
        <is>
          <t>EFECTIVO</t>
        </is>
      </c>
      <c r="G51" s="4" t="inlineStr">
        <is>
          <t>CHEQUE</t>
        </is>
      </c>
      <c r="H51" s="4" t="inlineStr">
        <is>
          <t>TRANSFERENCIA</t>
        </is>
      </c>
      <c r="I51" s="77" t="n"/>
      <c r="J51" s="77" t="n"/>
    </row>
    <row r="52">
      <c r="A52" s="5" t="inlineStr">
        <is>
          <t>CCAJ-SR24/30/23</t>
        </is>
      </c>
      <c r="B52" s="6" t="n">
        <v>44964.796388125</v>
      </c>
      <c r="C52" s="5" t="inlineStr">
        <is>
          <t>3406 MARCIAL ZELAYA VARGAS</t>
        </is>
      </c>
      <c r="D52" s="7" t="n"/>
      <c r="E52" s="8" t="n"/>
      <c r="F52" s="9" t="n">
        <v>3263.12</v>
      </c>
      <c r="I52" s="10" t="inlineStr">
        <is>
          <t>EFECTIVO</t>
        </is>
      </c>
      <c r="J52" s="8" t="inlineStr">
        <is>
          <t>3406 MARCIAL ZELAYA VARGAS</t>
        </is>
      </c>
    </row>
    <row r="53">
      <c r="A53" s="5" t="inlineStr">
        <is>
          <t>CCAJ-SR24/30/23</t>
        </is>
      </c>
      <c r="B53" s="6" t="n">
        <v>44964.796388125</v>
      </c>
      <c r="C53" s="5" t="inlineStr">
        <is>
          <t>3406 MARCIAL ZELAYA VARGAS</t>
        </is>
      </c>
      <c r="D53" s="7" t="n"/>
      <c r="E53" s="8" t="n"/>
      <c r="H53" s="9" t="n">
        <v>204.91</v>
      </c>
      <c r="I53" s="5" t="inlineStr">
        <is>
          <t>TARJETA DE DÉBITO/CRÉDITO</t>
        </is>
      </c>
      <c r="J53" s="8" t="inlineStr">
        <is>
          <t>3406 MARCIAL ZELAYA VARGAS</t>
        </is>
      </c>
    </row>
    <row r="54">
      <c r="A54" s="11" t="inlineStr">
        <is>
          <t>SAP</t>
        </is>
      </c>
      <c r="B54" s="3" t="n"/>
      <c r="C54" s="3" t="n"/>
      <c r="D54" s="7" t="n"/>
      <c r="E54" s="8" t="n"/>
      <c r="H54" s="9" t="n"/>
      <c r="I54" s="10" t="n"/>
      <c r="J54" s="5" t="n"/>
    </row>
    <row r="55" ht="15.75" customHeight="1">
      <c r="A55" s="13" t="inlineStr">
        <is>
          <t>FECHA</t>
        </is>
      </c>
      <c r="B55" s="13" t="inlineStr">
        <is>
          <t>CIERRE DE CAJA</t>
        </is>
      </c>
      <c r="C55" s="13" t="inlineStr">
        <is>
          <t>IMPORTE</t>
        </is>
      </c>
      <c r="D55" s="49" t="n">
        <v>112732212</v>
      </c>
      <c r="E55" s="14" t="n">
        <v>112732518</v>
      </c>
      <c r="H55" s="9" t="n"/>
      <c r="I55" s="10" t="n"/>
      <c r="J55" s="5" t="n"/>
    </row>
    <row r="56">
      <c r="A56" s="5" t="n"/>
      <c r="B56" s="6" t="n"/>
      <c r="C56" s="5" t="n"/>
      <c r="D56" s="29" t="inlineStr">
        <is>
          <t>BOOT</t>
        </is>
      </c>
      <c r="E56" s="8" t="n"/>
      <c r="H56" s="9" t="n"/>
      <c r="I56" s="10" t="n"/>
      <c r="J56" s="5" t="n"/>
    </row>
    <row r="58">
      <c r="A58" s="1" t="inlineStr">
        <is>
          <t>Cierre Caja</t>
        </is>
      </c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</row>
    <row r="59">
      <c r="A59" s="3" t="inlineStr">
        <is>
          <t>Del 08/02/2023</t>
        </is>
      </c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74" t="inlineStr">
        <is>
          <t>Cierre Caja</t>
        </is>
      </c>
      <c r="B60" s="74" t="inlineStr">
        <is>
          <t>Fecha</t>
        </is>
      </c>
      <c r="C60" s="74" t="inlineStr">
        <is>
          <t>Cajero</t>
        </is>
      </c>
      <c r="D60" s="74" t="inlineStr">
        <is>
          <t>Nro Voucher</t>
        </is>
      </c>
      <c r="E60" s="74" t="inlineStr">
        <is>
          <t>Nro Cuenta</t>
        </is>
      </c>
      <c r="F60" s="74" t="inlineStr">
        <is>
          <t>Tipo Ingreso</t>
        </is>
      </c>
      <c r="G60" s="75" t="n"/>
      <c r="H60" s="76" t="n"/>
      <c r="I60" s="74" t="inlineStr">
        <is>
          <t>TIPO DE INGRESO</t>
        </is>
      </c>
      <c r="J60" s="74" t="inlineStr">
        <is>
          <t>Cobrador</t>
        </is>
      </c>
    </row>
    <row r="61">
      <c r="A61" s="77" t="n"/>
      <c r="B61" s="77" t="n"/>
      <c r="C61" s="77" t="n"/>
      <c r="D61" s="77" t="n"/>
      <c r="E61" s="77" t="n"/>
      <c r="F61" s="4" t="inlineStr">
        <is>
          <t>EFECTIVO</t>
        </is>
      </c>
      <c r="G61" s="4" t="inlineStr">
        <is>
          <t>CHEQUE</t>
        </is>
      </c>
      <c r="H61" s="4" t="inlineStr">
        <is>
          <t>TRANSFERENCIA</t>
        </is>
      </c>
      <c r="I61" s="77" t="n"/>
      <c r="J61" s="77" t="n"/>
    </row>
    <row r="62">
      <c r="A62" s="5" t="inlineStr">
        <is>
          <t>CCAJ-SR24/31/23</t>
        </is>
      </c>
      <c r="B62" s="6" t="n">
        <v>44965.79713796296</v>
      </c>
      <c r="C62" s="5" t="inlineStr">
        <is>
          <t>3406 MARCIAL ZELAYA VARGAS</t>
        </is>
      </c>
      <c r="D62" s="7" t="n"/>
      <c r="E62" s="8" t="n"/>
      <c r="F62" s="9" t="n">
        <v>4015.82</v>
      </c>
      <c r="I62" s="10" t="inlineStr">
        <is>
          <t>EFECTIVO</t>
        </is>
      </c>
      <c r="J62" s="8" t="inlineStr">
        <is>
          <t>3406 MARCIAL ZELAYA VARGAS</t>
        </is>
      </c>
    </row>
    <row r="63">
      <c r="A63" s="5" t="inlineStr">
        <is>
          <t>CCAJ-SR24/31/23</t>
        </is>
      </c>
      <c r="B63" s="6" t="n">
        <v>44965.79713796296</v>
      </c>
      <c r="C63" s="5" t="inlineStr">
        <is>
          <t>3406 MARCIAL ZELAYA VARGAS</t>
        </is>
      </c>
      <c r="D63" s="7" t="n"/>
      <c r="E63" s="8" t="n"/>
      <c r="H63" s="9" t="n">
        <v>181.3</v>
      </c>
      <c r="I63" s="5" t="inlineStr">
        <is>
          <t>TARJETA DE DÉBITO/CRÉDITO</t>
        </is>
      </c>
      <c r="J63" s="8" t="inlineStr">
        <is>
          <t>3406 MARCIAL ZELAYA VARGAS</t>
        </is>
      </c>
    </row>
    <row r="64">
      <c r="A64" s="11" t="inlineStr">
        <is>
          <t>SAP</t>
        </is>
      </c>
      <c r="B64" s="3" t="n"/>
      <c r="C64" s="3" t="n"/>
      <c r="D64" s="7" t="n"/>
      <c r="E64" s="8" t="n"/>
      <c r="F64" s="9" t="n"/>
      <c r="I64" s="10" t="n"/>
      <c r="J64" s="5" t="n"/>
    </row>
    <row r="65" ht="15.75" customHeight="1">
      <c r="A65" s="13" t="inlineStr">
        <is>
          <t>FECHA</t>
        </is>
      </c>
      <c r="B65" s="13" t="inlineStr">
        <is>
          <t>CIERRE DE CAJA</t>
        </is>
      </c>
      <c r="C65" s="13" t="inlineStr">
        <is>
          <t>IMPORTE</t>
        </is>
      </c>
      <c r="D65" s="49" t="n">
        <v>112733922</v>
      </c>
      <c r="E65" s="14" t="n">
        <v>112734094</v>
      </c>
      <c r="F65" s="9" t="n"/>
      <c r="I65" s="10" t="n"/>
      <c r="J65" s="5" t="n"/>
    </row>
    <row r="66">
      <c r="D66" s="29" t="inlineStr">
        <is>
          <t>BOOT</t>
        </is>
      </c>
    </row>
    <row r="68">
      <c r="A68" s="1" t="inlineStr">
        <is>
          <t>Cierre Caja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3" t="inlineStr">
        <is>
          <t>Del 09/02/2023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74" t="inlineStr">
        <is>
          <t>Cierre Caja</t>
        </is>
      </c>
      <c r="B70" s="74" t="inlineStr">
        <is>
          <t>Fecha</t>
        </is>
      </c>
      <c r="C70" s="74" t="inlineStr">
        <is>
          <t>Cajero</t>
        </is>
      </c>
      <c r="D70" s="74" t="inlineStr">
        <is>
          <t>Nro Voucher</t>
        </is>
      </c>
      <c r="E70" s="74" t="inlineStr">
        <is>
          <t>Nro Cuenta</t>
        </is>
      </c>
      <c r="F70" s="74" t="inlineStr">
        <is>
          <t>Tipo Ingreso</t>
        </is>
      </c>
      <c r="G70" s="75" t="n"/>
      <c r="H70" s="76" t="n"/>
      <c r="I70" s="74" t="inlineStr">
        <is>
          <t>TIPO DE INGRESO</t>
        </is>
      </c>
      <c r="J70" s="74" t="inlineStr">
        <is>
          <t>Cobrador</t>
        </is>
      </c>
    </row>
    <row r="71">
      <c r="A71" s="77" t="n"/>
      <c r="B71" s="77" t="n"/>
      <c r="C71" s="77" t="n"/>
      <c r="D71" s="77" t="n"/>
      <c r="E71" s="77" t="n"/>
      <c r="F71" s="4" t="inlineStr">
        <is>
          <t>EFECTIVO</t>
        </is>
      </c>
      <c r="G71" s="4" t="inlineStr">
        <is>
          <t>CHEQUE</t>
        </is>
      </c>
      <c r="H71" s="4" t="inlineStr">
        <is>
          <t>TRANSFERENCIA</t>
        </is>
      </c>
      <c r="I71" s="77" t="n"/>
      <c r="J71" s="77" t="n"/>
    </row>
    <row r="72">
      <c r="A72" s="5" t="inlineStr">
        <is>
          <t>CCAJ-SR24/32/23</t>
        </is>
      </c>
      <c r="B72" s="6" t="n">
        <v>44966.79648469907</v>
      </c>
      <c r="C72" s="5" t="inlineStr">
        <is>
          <t>3406 MARCIAL ZELAYA VARGAS</t>
        </is>
      </c>
      <c r="D72" s="7" t="n"/>
      <c r="E72" s="8" t="n"/>
      <c r="F72" s="9" t="n">
        <v>4466.9</v>
      </c>
      <c r="I72" s="10" t="inlineStr">
        <is>
          <t>EFECTIVO</t>
        </is>
      </c>
      <c r="J72" s="8" t="inlineStr">
        <is>
          <t>3406 MARCIAL ZELAYA VARGAS</t>
        </is>
      </c>
    </row>
    <row r="73">
      <c r="A73" s="5" t="inlineStr">
        <is>
          <t>CCAJ-SR24/32/23</t>
        </is>
      </c>
      <c r="B73" s="6" t="n">
        <v>44966.79648469907</v>
      </c>
      <c r="C73" s="5" t="inlineStr">
        <is>
          <t>3406 MARCIAL ZELAYA VARGAS</t>
        </is>
      </c>
      <c r="D73" s="7" t="n"/>
      <c r="E73" s="8" t="n"/>
      <c r="H73" s="9" t="n">
        <v>67</v>
      </c>
      <c r="I73" s="10" t="inlineStr">
        <is>
          <t>CÓDIGO QR</t>
        </is>
      </c>
      <c r="J73" s="8" t="inlineStr">
        <is>
          <t>3406 MARCIAL ZELAYA VARGAS</t>
        </is>
      </c>
    </row>
    <row r="74">
      <c r="A74" s="11" t="inlineStr">
        <is>
          <t>SAP</t>
        </is>
      </c>
      <c r="B74" s="3" t="n"/>
      <c r="C74" s="3" t="n"/>
      <c r="D74" s="7" t="n"/>
      <c r="E74" s="8" t="n"/>
      <c r="G74" s="9" t="n"/>
      <c r="I74" s="10" t="n"/>
      <c r="J74" s="8" t="n"/>
    </row>
    <row r="75" ht="15.75" customHeight="1">
      <c r="A75" s="13" t="inlineStr">
        <is>
          <t>FECHA</t>
        </is>
      </c>
      <c r="B75" s="13" t="inlineStr">
        <is>
          <t>CIERRE DE CAJA</t>
        </is>
      </c>
      <c r="C75" s="13" t="inlineStr">
        <is>
          <t>IMPORTE</t>
        </is>
      </c>
      <c r="D75" s="49" t="n">
        <v>112736197</v>
      </c>
      <c r="E75" s="14" t="n">
        <v>112736398</v>
      </c>
      <c r="G75" s="9" t="n"/>
      <c r="I75" s="10" t="n"/>
      <c r="J75" s="8" t="n"/>
    </row>
    <row r="76">
      <c r="D76" s="29" t="inlineStr">
        <is>
          <t>BOOT</t>
        </is>
      </c>
    </row>
    <row r="78">
      <c r="A78" s="1" t="inlineStr">
        <is>
          <t>Cierre Caja</t>
        </is>
      </c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</row>
    <row r="79">
      <c r="A79" s="3" t="inlineStr">
        <is>
          <t>Del 10/02/2023</t>
        </is>
      </c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</row>
    <row r="80">
      <c r="A80" s="74" t="inlineStr">
        <is>
          <t>Cierre Caja</t>
        </is>
      </c>
      <c r="B80" s="74" t="inlineStr">
        <is>
          <t>Fecha</t>
        </is>
      </c>
      <c r="C80" s="74" t="inlineStr">
        <is>
          <t>Cajero</t>
        </is>
      </c>
      <c r="D80" s="74" t="inlineStr">
        <is>
          <t>Nro Voucher</t>
        </is>
      </c>
      <c r="E80" s="74" t="inlineStr">
        <is>
          <t>Nro Cuenta</t>
        </is>
      </c>
      <c r="F80" s="74" t="inlineStr">
        <is>
          <t>Tipo Ingreso</t>
        </is>
      </c>
      <c r="G80" s="75" t="n"/>
      <c r="H80" s="76" t="n"/>
      <c r="I80" s="74" t="inlineStr">
        <is>
          <t>TIPO DE INGRESO</t>
        </is>
      </c>
      <c r="J80" s="74" t="inlineStr">
        <is>
          <t>Cobrador</t>
        </is>
      </c>
    </row>
    <row r="81">
      <c r="A81" s="77" t="n"/>
      <c r="B81" s="77" t="n"/>
      <c r="C81" s="77" t="n"/>
      <c r="D81" s="77" t="n"/>
      <c r="E81" s="77" t="n"/>
      <c r="F81" s="4" t="inlineStr">
        <is>
          <t>EFECTIVO</t>
        </is>
      </c>
      <c r="G81" s="4" t="inlineStr">
        <is>
          <t>CHEQUE</t>
        </is>
      </c>
      <c r="H81" s="4" t="inlineStr">
        <is>
          <t>TRANSFERENCIA</t>
        </is>
      </c>
      <c r="I81" s="77" t="n"/>
      <c r="J81" s="77" t="n"/>
    </row>
    <row r="82">
      <c r="A82" s="5" t="inlineStr">
        <is>
          <t>CCAJ-SR24/33/23</t>
        </is>
      </c>
      <c r="B82" s="6" t="n">
        <v>44967.79732768518</v>
      </c>
      <c r="C82" s="5" t="inlineStr">
        <is>
          <t>3406 MARCIAL ZELAYA VARGAS</t>
        </is>
      </c>
      <c r="D82" s="7" t="n"/>
      <c r="E82" s="8" t="n"/>
      <c r="F82" s="9" t="n">
        <v>3677.27</v>
      </c>
      <c r="I82" s="10" t="inlineStr">
        <is>
          <t>EFECTIVO</t>
        </is>
      </c>
      <c r="J82" s="8" t="inlineStr">
        <is>
          <t>3406 MARCIAL ZELAYA VARGAS</t>
        </is>
      </c>
    </row>
    <row r="83">
      <c r="A83" s="5" t="inlineStr">
        <is>
          <t>CCAJ-SR24/33/23</t>
        </is>
      </c>
      <c r="B83" s="6" t="n">
        <v>44967.79732768518</v>
      </c>
      <c r="C83" s="5" t="inlineStr">
        <is>
          <t>3406 MARCIAL ZELAYA VARGAS</t>
        </is>
      </c>
      <c r="D83" s="7" t="n"/>
      <c r="E83" s="8" t="n"/>
      <c r="H83" s="9" t="n">
        <v>81.2</v>
      </c>
      <c r="I83" s="5" t="inlineStr">
        <is>
          <t>TARJETA DE DÉBITO/CRÉDITO</t>
        </is>
      </c>
      <c r="J83" s="8" t="inlineStr">
        <is>
          <t>3406 MARCIAL ZELAYA VARGAS</t>
        </is>
      </c>
    </row>
    <row r="84">
      <c r="A84" s="11" t="inlineStr">
        <is>
          <t>SAP</t>
        </is>
      </c>
      <c r="B84" s="3" t="n"/>
      <c r="C84" s="3" t="n"/>
      <c r="D84" s="7" t="n"/>
      <c r="E84" s="8" t="n"/>
      <c r="H84" s="9" t="n"/>
      <c r="I84" s="10" t="n"/>
      <c r="J84" s="5" t="n"/>
    </row>
    <row r="85" ht="15.75" customHeight="1">
      <c r="A85" s="13" t="inlineStr">
        <is>
          <t>FECHA</t>
        </is>
      </c>
      <c r="B85" s="13" t="inlineStr">
        <is>
          <t>CIERRE DE CAJA</t>
        </is>
      </c>
      <c r="C85" s="13" t="inlineStr">
        <is>
          <t>IMPORTE</t>
        </is>
      </c>
      <c r="D85" s="49" t="n">
        <v>112736215</v>
      </c>
      <c r="E85" s="14" t="n">
        <v>112736399</v>
      </c>
      <c r="H85" s="9" t="n"/>
      <c r="I85" s="10" t="n"/>
      <c r="J85" s="5" t="n"/>
    </row>
    <row r="86">
      <c r="A86" s="5" t="n"/>
      <c r="B86" s="6" t="n"/>
      <c r="C86" s="5" t="n"/>
      <c r="D86" s="29" t="inlineStr">
        <is>
          <t>BOOT</t>
        </is>
      </c>
      <c r="E86" s="8" t="n"/>
      <c r="H86" s="9" t="n"/>
      <c r="I86" s="10" t="n"/>
      <c r="J86" s="5" t="n"/>
    </row>
    <row r="87">
      <c r="A87" s="5" t="n"/>
      <c r="B87" s="6" t="n"/>
      <c r="C87" s="5" t="n"/>
      <c r="D87" s="7" t="n"/>
      <c r="E87" s="8" t="n"/>
      <c r="H87" s="9" t="n"/>
      <c r="I87" s="10" t="n"/>
      <c r="J87" s="5" t="n"/>
    </row>
    <row r="88">
      <c r="A88" s="1" t="inlineStr">
        <is>
          <t>Cierre Caja</t>
        </is>
      </c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</row>
    <row r="89">
      <c r="A89" s="3" t="inlineStr">
        <is>
          <t>Del 11/02/2023</t>
        </is>
      </c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</row>
    <row r="90">
      <c r="A90" s="74" t="inlineStr">
        <is>
          <t>Cierre Caja</t>
        </is>
      </c>
      <c r="B90" s="74" t="inlineStr">
        <is>
          <t>Fecha</t>
        </is>
      </c>
      <c r="C90" s="74" t="inlineStr">
        <is>
          <t>Cajero</t>
        </is>
      </c>
      <c r="D90" s="74" t="inlineStr">
        <is>
          <t>Nro Voucher</t>
        </is>
      </c>
      <c r="E90" s="74" t="inlineStr">
        <is>
          <t>Nro Cuenta</t>
        </is>
      </c>
      <c r="F90" s="74" t="inlineStr">
        <is>
          <t>Tipo Ingreso</t>
        </is>
      </c>
      <c r="G90" s="75" t="n"/>
      <c r="H90" s="76" t="n"/>
      <c r="I90" s="74" t="inlineStr">
        <is>
          <t>TIPO DE INGRESO</t>
        </is>
      </c>
      <c r="J90" s="74" t="inlineStr">
        <is>
          <t>Cobrador</t>
        </is>
      </c>
    </row>
    <row r="91">
      <c r="A91" s="77" t="n"/>
      <c r="B91" s="77" t="n"/>
      <c r="C91" s="77" t="n"/>
      <c r="D91" s="77" t="n"/>
      <c r="E91" s="77" t="n"/>
      <c r="F91" s="4" t="inlineStr">
        <is>
          <t>EFECTIVO</t>
        </is>
      </c>
      <c r="G91" s="4" t="inlineStr">
        <is>
          <t>CHEQUE</t>
        </is>
      </c>
      <c r="H91" s="4" t="inlineStr">
        <is>
          <t>TRANSFERENCIA</t>
        </is>
      </c>
      <c r="I91" s="77" t="n"/>
      <c r="J91" s="77" t="n"/>
    </row>
    <row r="92">
      <c r="A92" s="5" t="inlineStr">
        <is>
          <t>CCAJ-SR24/34/23</t>
        </is>
      </c>
      <c r="B92" s="6" t="n">
        <v>44968.5874149537</v>
      </c>
      <c r="C92" s="5" t="inlineStr">
        <is>
          <t>3406 MARCIAL ZELAYA VARGAS</t>
        </is>
      </c>
      <c r="D92" s="7" t="n"/>
      <c r="E92" s="8" t="n"/>
      <c r="F92" s="9" t="n">
        <v>3382.58</v>
      </c>
      <c r="I92" s="10" t="inlineStr">
        <is>
          <t>EFECTIVO</t>
        </is>
      </c>
      <c r="J92" s="8" t="inlineStr">
        <is>
          <t>3406 MARCIAL ZELAYA VARGAS</t>
        </is>
      </c>
    </row>
    <row r="93">
      <c r="A93" s="5" t="inlineStr">
        <is>
          <t>CCAJ-SR24/34/23</t>
        </is>
      </c>
      <c r="B93" s="6" t="n">
        <v>44968.5874149537</v>
      </c>
      <c r="C93" s="5" t="inlineStr">
        <is>
          <t>3406 MARCIAL ZELAYA VARGAS</t>
        </is>
      </c>
      <c r="D93" s="7" t="n"/>
      <c r="E93" s="8" t="n"/>
      <c r="H93" s="9" t="n">
        <v>32.7</v>
      </c>
      <c r="I93" s="5" t="inlineStr">
        <is>
          <t>TARJETA DE DÉBITO/CRÉDITO</t>
        </is>
      </c>
      <c r="J93" s="8" t="inlineStr">
        <is>
          <t>3406 MARCIAL ZELAYA VARGAS</t>
        </is>
      </c>
    </row>
    <row r="94">
      <c r="A94" s="11" t="inlineStr">
        <is>
          <t>SAP</t>
        </is>
      </c>
      <c r="B94" s="3" t="n"/>
      <c r="C94" s="3" t="n"/>
      <c r="D94" s="7" t="n"/>
      <c r="E94" s="8" t="n"/>
      <c r="H94" s="9" t="n"/>
      <c r="I94" s="10" t="n"/>
      <c r="J94" s="5" t="n"/>
    </row>
    <row r="95" ht="15.75" customHeight="1">
      <c r="A95" s="13" t="inlineStr">
        <is>
          <t>FECHA</t>
        </is>
      </c>
      <c r="B95" s="13" t="inlineStr">
        <is>
          <t>CIERRE DE CAJA</t>
        </is>
      </c>
      <c r="C95" s="13" t="inlineStr">
        <is>
          <t>IMPORTE</t>
        </is>
      </c>
      <c r="D95" s="49" t="n">
        <v>112744712</v>
      </c>
      <c r="E95" s="14" t="n">
        <v>112761144</v>
      </c>
      <c r="H95" s="9" t="n"/>
      <c r="I95" s="10" t="n"/>
      <c r="J95" s="5" t="n"/>
    </row>
    <row r="96">
      <c r="A96" s="5" t="n"/>
      <c r="B96" s="6" t="n"/>
      <c r="C96" s="5" t="n"/>
      <c r="D96" s="29" t="inlineStr">
        <is>
          <t>BOOT</t>
        </is>
      </c>
      <c r="E96" s="8" t="n"/>
      <c r="H96" s="9" t="n"/>
      <c r="I96" s="10" t="n"/>
      <c r="J96" s="5" t="n"/>
    </row>
    <row r="98">
      <c r="A98" s="1" t="inlineStr">
        <is>
          <t>Cierre Caja</t>
        </is>
      </c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</row>
    <row r="99">
      <c r="A99" s="3" t="inlineStr">
        <is>
          <t>Del 13/02/2023</t>
        </is>
      </c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</row>
    <row r="100">
      <c r="A100" s="74" t="inlineStr">
        <is>
          <t>Cierre Caja</t>
        </is>
      </c>
      <c r="B100" s="74" t="inlineStr">
        <is>
          <t>Fecha</t>
        </is>
      </c>
      <c r="C100" s="74" t="inlineStr">
        <is>
          <t>Cajero</t>
        </is>
      </c>
      <c r="D100" s="74" t="inlineStr">
        <is>
          <t>Nro Voucher</t>
        </is>
      </c>
      <c r="E100" s="74" t="inlineStr">
        <is>
          <t>Nro Cuenta</t>
        </is>
      </c>
      <c r="F100" s="74" t="inlineStr">
        <is>
          <t>Tipo Ingreso</t>
        </is>
      </c>
      <c r="G100" s="75" t="n"/>
      <c r="H100" s="76" t="n"/>
      <c r="I100" s="74" t="inlineStr">
        <is>
          <t>TIPO DE INGRESO</t>
        </is>
      </c>
      <c r="J100" s="74" t="inlineStr">
        <is>
          <t>Cobrador</t>
        </is>
      </c>
    </row>
    <row r="101">
      <c r="A101" s="77" t="n"/>
      <c r="B101" s="77" t="n"/>
      <c r="C101" s="77" t="n"/>
      <c r="D101" s="77" t="n"/>
      <c r="E101" s="77" t="n"/>
      <c r="F101" s="4" t="inlineStr">
        <is>
          <t>EFECTIVO</t>
        </is>
      </c>
      <c r="G101" s="4" t="inlineStr">
        <is>
          <t>CHEQUE</t>
        </is>
      </c>
      <c r="H101" s="4" t="inlineStr">
        <is>
          <t>TRANSFERENCIA</t>
        </is>
      </c>
      <c r="I101" s="77" t="n"/>
      <c r="J101" s="77" t="n"/>
    </row>
    <row r="102">
      <c r="A102" s="5" t="inlineStr">
        <is>
          <t>CCAJ-SR24/35/23</t>
        </is>
      </c>
      <c r="B102" s="6" t="n">
        <v>44970.7984362963</v>
      </c>
      <c r="C102" s="5" t="inlineStr">
        <is>
          <t>3406 MARCIAL ZELAYA VARGAS</t>
        </is>
      </c>
      <c r="D102" s="7" t="n"/>
      <c r="E102" s="8" t="n"/>
      <c r="F102" s="9" t="n">
        <v>3800.03</v>
      </c>
      <c r="I102" s="10" t="inlineStr">
        <is>
          <t>EFECTIVO</t>
        </is>
      </c>
      <c r="J102" s="8" t="inlineStr">
        <is>
          <t>3406 MARCIAL ZELAYA VARGAS</t>
        </is>
      </c>
    </row>
    <row r="103">
      <c r="A103" s="5" t="inlineStr">
        <is>
          <t>CCAJ-SR24/35/23</t>
        </is>
      </c>
      <c r="B103" s="6" t="n">
        <v>44970.7984362963</v>
      </c>
      <c r="C103" s="5" t="inlineStr">
        <is>
          <t>3406 MARCIAL ZELAYA VARGAS</t>
        </is>
      </c>
      <c r="D103" s="7" t="n"/>
      <c r="E103" s="8" t="n"/>
      <c r="H103" s="9" t="n">
        <v>67.59999999999999</v>
      </c>
      <c r="I103" s="5" t="inlineStr">
        <is>
          <t>TARJETA DE DÉBITO/CRÉDITO</t>
        </is>
      </c>
      <c r="J103" s="8" t="inlineStr">
        <is>
          <t>3406 MARCIAL ZELAYA VARGAS</t>
        </is>
      </c>
    </row>
    <row r="104">
      <c r="A104" s="5" t="inlineStr">
        <is>
          <t>CCAJ-SR24/35/23</t>
        </is>
      </c>
      <c r="B104" s="6" t="n">
        <v>44970.7984362963</v>
      </c>
      <c r="C104" s="5" t="inlineStr">
        <is>
          <t>3406 MARCIAL ZELAYA VARGAS</t>
        </is>
      </c>
      <c r="D104" s="7" t="n"/>
      <c r="E104" s="8" t="n"/>
      <c r="H104" s="9" t="n">
        <v>172.54</v>
      </c>
      <c r="I104" s="10" t="inlineStr">
        <is>
          <t>CÓDIGO QR</t>
        </is>
      </c>
      <c r="J104" s="8" t="inlineStr">
        <is>
          <t>3406 MARCIAL ZELAYA VARGAS</t>
        </is>
      </c>
    </row>
    <row r="105">
      <c r="A105" s="11" t="inlineStr">
        <is>
          <t>SAP</t>
        </is>
      </c>
      <c r="B105" s="3" t="n"/>
      <c r="C105" s="3" t="n"/>
      <c r="D105" s="7" t="n"/>
      <c r="E105" s="8" t="n"/>
      <c r="H105" s="9" t="n"/>
      <c r="I105" s="10" t="n"/>
      <c r="J105" s="5" t="n"/>
    </row>
    <row r="106" ht="15.75" customHeight="1">
      <c r="A106" s="13" t="inlineStr">
        <is>
          <t>FECHA</t>
        </is>
      </c>
      <c r="B106" s="13" t="inlineStr">
        <is>
          <t>CIERRE DE CAJA</t>
        </is>
      </c>
      <c r="C106" s="13" t="inlineStr">
        <is>
          <t>IMPORTE</t>
        </is>
      </c>
      <c r="D106" s="49" t="n">
        <v>112774014</v>
      </c>
      <c r="E106" s="14" t="n">
        <v>112774148</v>
      </c>
      <c r="H106" s="9" t="n"/>
      <c r="I106" s="10" t="n"/>
      <c r="J106" s="5" t="n"/>
    </row>
    <row r="107">
      <c r="A107" s="5" t="n"/>
      <c r="B107" s="6" t="n"/>
      <c r="C107" s="5" t="n"/>
      <c r="D107" s="29" t="inlineStr">
        <is>
          <t>BOOT</t>
        </is>
      </c>
      <c r="E107" s="8" t="n"/>
      <c r="H107" s="9" t="n"/>
      <c r="I107" s="10" t="n"/>
      <c r="J107" s="5" t="n"/>
    </row>
    <row r="109">
      <c r="A109" s="1" t="inlineStr">
        <is>
          <t>Cierre Caja</t>
        </is>
      </c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</row>
    <row r="110">
      <c r="A110" s="3" t="inlineStr">
        <is>
          <t>Del 14/02/2023</t>
        </is>
      </c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</row>
    <row r="111">
      <c r="A111" s="74" t="inlineStr">
        <is>
          <t>Cierre Caja</t>
        </is>
      </c>
      <c r="B111" s="74" t="inlineStr">
        <is>
          <t>Fecha</t>
        </is>
      </c>
      <c r="C111" s="74" t="inlineStr">
        <is>
          <t>Cajero</t>
        </is>
      </c>
      <c r="D111" s="74" t="inlineStr">
        <is>
          <t>Nro Voucher</t>
        </is>
      </c>
      <c r="E111" s="74" t="inlineStr">
        <is>
          <t>Nro Cuenta</t>
        </is>
      </c>
      <c r="F111" s="74" t="inlineStr">
        <is>
          <t>Tipo Ingreso</t>
        </is>
      </c>
      <c r="G111" s="75" t="n"/>
      <c r="H111" s="76" t="n"/>
      <c r="I111" s="74" t="inlineStr">
        <is>
          <t>TIPO DE INGRESO</t>
        </is>
      </c>
      <c r="J111" s="74" t="inlineStr">
        <is>
          <t>Cobrador</t>
        </is>
      </c>
    </row>
    <row r="112">
      <c r="A112" s="77" t="n"/>
      <c r="B112" s="77" t="n"/>
      <c r="C112" s="77" t="n"/>
      <c r="D112" s="77" t="n"/>
      <c r="E112" s="77" t="n"/>
      <c r="F112" s="4" t="inlineStr">
        <is>
          <t>EFECTIVO</t>
        </is>
      </c>
      <c r="G112" s="4" t="inlineStr">
        <is>
          <t>CHEQUE</t>
        </is>
      </c>
      <c r="H112" s="4" t="inlineStr">
        <is>
          <t>TRANSFERENCIA</t>
        </is>
      </c>
      <c r="I112" s="77" t="n"/>
      <c r="J112" s="77" t="n"/>
    </row>
    <row r="113">
      <c r="A113" s="5" t="inlineStr">
        <is>
          <t>CCAJ-SR24/36/23</t>
        </is>
      </c>
      <c r="B113" s="6" t="n">
        <v>44971.79949939815</v>
      </c>
      <c r="C113" s="5" t="inlineStr">
        <is>
          <t>3406 MARCIAL ZELAYA VARGAS</t>
        </is>
      </c>
      <c r="D113" s="7" t="n"/>
      <c r="E113" s="8" t="n"/>
      <c r="F113" s="9" t="n">
        <v>2938.49</v>
      </c>
      <c r="I113" s="10" t="inlineStr">
        <is>
          <t>EFECTIVO</t>
        </is>
      </c>
      <c r="J113" s="8" t="inlineStr">
        <is>
          <t>3406 MARCIAL ZELAYA VARGAS</t>
        </is>
      </c>
    </row>
    <row r="114">
      <c r="A114" s="5" t="inlineStr">
        <is>
          <t>CCAJ-SR24/36/23</t>
        </is>
      </c>
      <c r="B114" s="6" t="n">
        <v>44971.79949939815</v>
      </c>
      <c r="C114" s="5" t="inlineStr">
        <is>
          <t>3406 MARCIAL ZELAYA VARGAS</t>
        </is>
      </c>
      <c r="D114" s="7" t="n"/>
      <c r="E114" s="8" t="n"/>
      <c r="H114" s="9" t="n">
        <v>151.26</v>
      </c>
      <c r="I114" s="10" t="inlineStr">
        <is>
          <t>CÓDIGO QR</t>
        </is>
      </c>
      <c r="J114" s="8" t="inlineStr">
        <is>
          <t>3406 MARCIAL ZELAYA VARGAS</t>
        </is>
      </c>
    </row>
    <row r="115">
      <c r="A115" s="11" t="inlineStr">
        <is>
          <t>SAP</t>
        </is>
      </c>
      <c r="B115" s="3" t="n"/>
      <c r="C115" s="3" t="n"/>
      <c r="D115" s="7" t="n"/>
      <c r="E115" s="8" t="n"/>
      <c r="H115" s="9" t="n"/>
      <c r="I115" s="10" t="n"/>
      <c r="J115" s="5" t="n"/>
    </row>
    <row r="116" ht="15.75" customHeight="1">
      <c r="A116" s="13" t="inlineStr">
        <is>
          <t>FECHA</t>
        </is>
      </c>
      <c r="B116" s="13" t="inlineStr">
        <is>
          <t>CIERRE DE CAJA</t>
        </is>
      </c>
      <c r="C116" s="13" t="inlineStr">
        <is>
          <t>IMPORTE</t>
        </is>
      </c>
      <c r="D116" s="49" t="n">
        <v>112775852</v>
      </c>
      <c r="E116" s="14" t="n">
        <v>112782338</v>
      </c>
      <c r="H116" s="9" t="n"/>
      <c r="I116" s="10" t="n"/>
      <c r="J116" s="5" t="n"/>
    </row>
    <row r="117">
      <c r="D117" s="29" t="inlineStr">
        <is>
          <t>BOOT</t>
        </is>
      </c>
    </row>
    <row r="119">
      <c r="A119" s="1" t="inlineStr">
        <is>
          <t>Cierre Caja</t>
        </is>
      </c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</row>
    <row r="120">
      <c r="A120" s="3" t="inlineStr">
        <is>
          <t>Del 15/02/2023</t>
        </is>
      </c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</row>
    <row r="121">
      <c r="A121" s="74" t="inlineStr">
        <is>
          <t>Cierre Caja</t>
        </is>
      </c>
      <c r="B121" s="74" t="inlineStr">
        <is>
          <t>Fecha</t>
        </is>
      </c>
      <c r="C121" s="74" t="inlineStr">
        <is>
          <t>Cajero</t>
        </is>
      </c>
      <c r="D121" s="74" t="inlineStr">
        <is>
          <t>Nro Voucher</t>
        </is>
      </c>
      <c r="E121" s="74" t="inlineStr">
        <is>
          <t>Nro Cuenta</t>
        </is>
      </c>
      <c r="F121" s="74" t="inlineStr">
        <is>
          <t>Tipo Ingreso</t>
        </is>
      </c>
      <c r="G121" s="75" t="n"/>
      <c r="H121" s="76" t="n"/>
      <c r="I121" s="74" t="inlineStr">
        <is>
          <t>TIPO DE INGRESO</t>
        </is>
      </c>
      <c r="J121" s="74" t="inlineStr">
        <is>
          <t>Cobrador</t>
        </is>
      </c>
    </row>
    <row r="122">
      <c r="A122" s="77" t="n"/>
      <c r="B122" s="77" t="n"/>
      <c r="C122" s="77" t="n"/>
      <c r="D122" s="77" t="n"/>
      <c r="E122" s="77" t="n"/>
      <c r="F122" s="4" t="inlineStr">
        <is>
          <t>EFECTIVO</t>
        </is>
      </c>
      <c r="G122" s="4" t="inlineStr">
        <is>
          <t>CHEQUE</t>
        </is>
      </c>
      <c r="H122" s="4" t="inlineStr">
        <is>
          <t>TRANSFERENCIA</t>
        </is>
      </c>
      <c r="I122" s="77" t="n"/>
      <c r="J122" s="77" t="n"/>
    </row>
    <row r="123">
      <c r="A123" s="5" t="inlineStr">
        <is>
          <t>CCAJ-SR24/37/23</t>
        </is>
      </c>
      <c r="B123" s="6" t="n">
        <v>44972.79528828704</v>
      </c>
      <c r="C123" s="5" t="inlineStr">
        <is>
          <t>3406 MARCIAL ZELAYA VARGAS</t>
        </is>
      </c>
      <c r="D123" s="7" t="n"/>
      <c r="E123" s="8" t="n"/>
      <c r="F123" s="9" t="n">
        <v>2372.29</v>
      </c>
      <c r="I123" s="10" t="inlineStr">
        <is>
          <t>EFECTIVO</t>
        </is>
      </c>
      <c r="J123" s="8" t="inlineStr">
        <is>
          <t>3406 MARCIAL ZELAYA VARGAS</t>
        </is>
      </c>
    </row>
    <row r="124">
      <c r="A124" s="5" t="inlineStr">
        <is>
          <t>CCAJ-SR24/37/23</t>
        </is>
      </c>
      <c r="B124" s="6" t="n">
        <v>44972.79528828704</v>
      </c>
      <c r="C124" s="5" t="inlineStr">
        <is>
          <t>3406 MARCIAL ZELAYA VARGAS</t>
        </is>
      </c>
      <c r="D124" s="7" t="n"/>
      <c r="E124" s="8" t="n"/>
      <c r="H124" s="9" t="n">
        <v>46.6</v>
      </c>
      <c r="I124" s="10" t="inlineStr">
        <is>
          <t>CÓDIGO QR</t>
        </is>
      </c>
      <c r="J124" s="8" t="inlineStr">
        <is>
          <t>3406 MARCIAL ZELAYA VARGAS</t>
        </is>
      </c>
    </row>
    <row r="125">
      <c r="A125" s="11" t="inlineStr">
        <is>
          <t>SAP</t>
        </is>
      </c>
      <c r="B125" s="3" t="n"/>
      <c r="C125" s="3" t="n"/>
      <c r="D125" s="7" t="n"/>
      <c r="E125" s="8" t="n"/>
      <c r="H125" s="9" t="n"/>
      <c r="I125" s="10" t="n"/>
      <c r="J125" s="5" t="n"/>
    </row>
    <row r="126" ht="15.75" customHeight="1">
      <c r="A126" s="13" t="inlineStr">
        <is>
          <t>FECHA</t>
        </is>
      </c>
      <c r="B126" s="13" t="inlineStr">
        <is>
          <t>CIERRE DE CAJA</t>
        </is>
      </c>
      <c r="C126" s="13" t="inlineStr">
        <is>
          <t>IMPORTE</t>
        </is>
      </c>
      <c r="D126" s="49" t="n">
        <v>112790251</v>
      </c>
      <c r="E126" s="14" t="n">
        <v>112790561</v>
      </c>
      <c r="H126" s="9" t="n"/>
      <c r="I126" s="10" t="n"/>
      <c r="J126" s="5" t="n"/>
    </row>
    <row r="127">
      <c r="D127" s="29" t="inlineStr">
        <is>
          <t>BOOT</t>
        </is>
      </c>
    </row>
    <row r="129">
      <c r="A129" s="1" t="inlineStr">
        <is>
          <t>Cierre Caja</t>
        </is>
      </c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</row>
    <row r="130">
      <c r="A130" s="3" t="inlineStr">
        <is>
          <t>Del 16/02/2023</t>
        </is>
      </c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</row>
    <row r="131">
      <c r="A131" s="74" t="inlineStr">
        <is>
          <t>Cierre Caja</t>
        </is>
      </c>
      <c r="B131" s="74" t="inlineStr">
        <is>
          <t>Fecha</t>
        </is>
      </c>
      <c r="C131" s="74" t="inlineStr">
        <is>
          <t>Cajero</t>
        </is>
      </c>
      <c r="D131" s="74" t="inlineStr">
        <is>
          <t>Nro Voucher</t>
        </is>
      </c>
      <c r="E131" s="74" t="inlineStr">
        <is>
          <t>Nro Cuenta</t>
        </is>
      </c>
      <c r="F131" s="74" t="inlineStr">
        <is>
          <t>Tipo Ingreso</t>
        </is>
      </c>
      <c r="G131" s="75" t="n"/>
      <c r="H131" s="76" t="n"/>
      <c r="I131" s="74" t="inlineStr">
        <is>
          <t>TIPO DE INGRESO</t>
        </is>
      </c>
      <c r="J131" s="74" t="inlineStr">
        <is>
          <t>Cobrador</t>
        </is>
      </c>
    </row>
    <row r="132">
      <c r="A132" s="77" t="n"/>
      <c r="B132" s="77" t="n"/>
      <c r="C132" s="77" t="n"/>
      <c r="D132" s="77" t="n"/>
      <c r="E132" s="77" t="n"/>
      <c r="F132" s="4" t="inlineStr">
        <is>
          <t>EFECTIVO</t>
        </is>
      </c>
      <c r="G132" s="4" t="inlineStr">
        <is>
          <t>CHEQUE</t>
        </is>
      </c>
      <c r="H132" s="4" t="inlineStr">
        <is>
          <t>TRANSFERENCIA</t>
        </is>
      </c>
      <c r="I132" s="77" t="n"/>
      <c r="J132" s="77" t="n"/>
    </row>
    <row r="133">
      <c r="A133" s="5" t="inlineStr">
        <is>
          <t>CCAJ-SR24/38/23</t>
        </is>
      </c>
      <c r="B133" s="6" t="n">
        <v>44973.79798181713</v>
      </c>
      <c r="C133" s="5" t="inlineStr">
        <is>
          <t>3406 MARCIAL ZELAYA VARGAS</t>
        </is>
      </c>
      <c r="D133" s="7" t="n"/>
      <c r="E133" s="8" t="n"/>
      <c r="F133" s="9" t="n">
        <v>2966.51</v>
      </c>
      <c r="I133" s="10" t="inlineStr">
        <is>
          <t>EFECTIVO</t>
        </is>
      </c>
      <c r="J133" s="8" t="inlineStr">
        <is>
          <t>3406 MARCIAL ZELAYA VARGAS</t>
        </is>
      </c>
    </row>
    <row r="134">
      <c r="A134" s="5" t="inlineStr">
        <is>
          <t>CCAJ-SR24/38/23</t>
        </is>
      </c>
      <c r="B134" s="6" t="n">
        <v>44973.79798181713</v>
      </c>
      <c r="C134" s="5" t="inlineStr">
        <is>
          <t>3406 MARCIAL ZELAYA VARGAS</t>
        </is>
      </c>
      <c r="D134" s="7" t="n"/>
      <c r="E134" s="8" t="n"/>
      <c r="H134" s="9" t="n">
        <v>249.74</v>
      </c>
      <c r="I134" s="5" t="inlineStr">
        <is>
          <t>TARJETA DE DÉBITO/CRÉDITO</t>
        </is>
      </c>
      <c r="J134" s="8" t="inlineStr">
        <is>
          <t>3406 MARCIAL ZELAYA VARGAS</t>
        </is>
      </c>
    </row>
    <row r="135">
      <c r="A135" s="11" t="inlineStr">
        <is>
          <t>SAP</t>
        </is>
      </c>
      <c r="B135" s="3" t="n"/>
      <c r="C135" s="3" t="n"/>
      <c r="D135" s="7" t="n"/>
      <c r="E135" s="8" t="n"/>
      <c r="H135" s="9" t="n"/>
      <c r="I135" s="10" t="n"/>
      <c r="J135" s="8" t="n"/>
    </row>
    <row r="136" ht="15.75" customHeight="1">
      <c r="A136" s="13" t="inlineStr">
        <is>
          <t>FECHA</t>
        </is>
      </c>
      <c r="B136" s="13" t="inlineStr">
        <is>
          <t>CIERRE DE CAJA</t>
        </is>
      </c>
      <c r="C136" s="13" t="inlineStr">
        <is>
          <t>IMPORTE</t>
        </is>
      </c>
      <c r="D136" s="49" t="inlineStr">
        <is>
          <t>112799852</t>
        </is>
      </c>
      <c r="E136" s="14" t="n">
        <v>112800000</v>
      </c>
      <c r="H136" s="9" t="n"/>
      <c r="I136" s="10" t="n"/>
      <c r="J136" s="8" t="n"/>
    </row>
    <row r="137">
      <c r="D137" s="29" t="inlineStr">
        <is>
          <t>BOOT</t>
        </is>
      </c>
    </row>
    <row r="138"/>
    <row r="139">
      <c r="A139" s="1" t="inlineStr">
        <is>
          <t>Cierre Caja</t>
        </is>
      </c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</row>
    <row r="140">
      <c r="A140" s="3" t="inlineStr">
        <is>
          <t>Del 17/02/2023</t>
        </is>
      </c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</row>
    <row r="141">
      <c r="A141" s="74" t="inlineStr">
        <is>
          <t>Cierre Caja</t>
        </is>
      </c>
      <c r="B141" s="74" t="inlineStr">
        <is>
          <t>Fecha</t>
        </is>
      </c>
      <c r="C141" s="74" t="inlineStr">
        <is>
          <t>Cajero</t>
        </is>
      </c>
      <c r="D141" s="74" t="inlineStr">
        <is>
          <t>Nro Voucher</t>
        </is>
      </c>
      <c r="E141" s="74" t="inlineStr">
        <is>
          <t>Nro Cuenta</t>
        </is>
      </c>
      <c r="F141" s="74" t="inlineStr">
        <is>
          <t>Tipo Ingreso</t>
        </is>
      </c>
      <c r="G141" s="75" t="n"/>
      <c r="H141" s="76" t="n"/>
      <c r="I141" s="74" t="inlineStr">
        <is>
          <t>TIPO DE INGRESO</t>
        </is>
      </c>
      <c r="J141" s="74" t="inlineStr">
        <is>
          <t>Cobrador</t>
        </is>
      </c>
    </row>
    <row r="142">
      <c r="A142" s="77" t="n"/>
      <c r="B142" s="77" t="n"/>
      <c r="C142" s="77" t="n"/>
      <c r="D142" s="77" t="n"/>
      <c r="E142" s="77" t="n"/>
      <c r="F142" s="4" t="inlineStr">
        <is>
          <t>EFECTIVO</t>
        </is>
      </c>
      <c r="G142" s="4" t="inlineStr">
        <is>
          <t>CHEQUE</t>
        </is>
      </c>
      <c r="H142" s="4" t="inlineStr">
        <is>
          <t>TRANSFERENCIA</t>
        </is>
      </c>
      <c r="I142" s="77" t="n"/>
      <c r="J142" s="77" t="n"/>
    </row>
    <row r="143">
      <c r="A143" s="5" t="inlineStr">
        <is>
          <t>CCAJ-SR24/39/23</t>
        </is>
      </c>
      <c r="B143" s="6" t="n">
        <v>44974.79526565972</v>
      </c>
      <c r="C143" s="5" t="inlineStr">
        <is>
          <t>3406 MARCIAL ZELAYA VARGAS</t>
        </is>
      </c>
      <c r="D143" s="7" t="n"/>
      <c r="E143" s="8" t="n"/>
      <c r="F143" s="9" t="n">
        <v>3132.31</v>
      </c>
      <c r="I143" s="10" t="inlineStr">
        <is>
          <t>EFECTIVO</t>
        </is>
      </c>
      <c r="J143" s="8" t="inlineStr">
        <is>
          <t>3406 MARCIAL ZELAYA VARGAS</t>
        </is>
      </c>
    </row>
    <row r="144">
      <c r="A144" s="11" t="inlineStr">
        <is>
          <t>SAP</t>
        </is>
      </c>
      <c r="B144" s="3" t="n"/>
      <c r="C144" s="3" t="n"/>
      <c r="D144" s="7" t="n"/>
      <c r="E144" s="8" t="n"/>
      <c r="G144" s="9" t="n"/>
      <c r="I144" s="10" t="n"/>
      <c r="J144" s="8" t="n"/>
    </row>
    <row r="145" ht="15.75" customHeight="1">
      <c r="A145" s="13" t="inlineStr">
        <is>
          <t>FECHA</t>
        </is>
      </c>
      <c r="B145" s="13" t="inlineStr">
        <is>
          <t>CIERRE DE CAJA</t>
        </is>
      </c>
      <c r="C145" s="13" t="inlineStr">
        <is>
          <t>IMPORTE</t>
        </is>
      </c>
      <c r="D145" s="49" t="inlineStr">
        <is>
          <t>112799813</t>
        </is>
      </c>
      <c r="E145" s="14" t="n">
        <v>112800001</v>
      </c>
      <c r="G145" s="9" t="n"/>
      <c r="I145" s="10" t="n"/>
      <c r="J145" s="8" t="n"/>
    </row>
    <row r="146">
      <c r="A146" s="5" t="n"/>
      <c r="B146" s="6" t="n"/>
      <c r="C146" s="5" t="n"/>
      <c r="D146" s="29" t="inlineStr">
        <is>
          <t>BOOT</t>
        </is>
      </c>
      <c r="E146" s="8" t="n"/>
      <c r="G146" s="9" t="n"/>
      <c r="I146" s="10" t="n"/>
      <c r="J146" s="8" t="n"/>
    </row>
    <row r="147">
      <c r="A147" s="5" t="n"/>
      <c r="B147" s="6" t="n"/>
      <c r="C147" s="5" t="n"/>
      <c r="D147" s="7" t="n"/>
      <c r="E147" s="8" t="n"/>
      <c r="G147" s="9" t="n"/>
      <c r="I147" s="10" t="n"/>
      <c r="J147" s="8" t="n"/>
    </row>
    <row r="148">
      <c r="A148" s="1" t="inlineStr">
        <is>
          <t>Cierre Caja</t>
        </is>
      </c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</row>
    <row r="149">
      <c r="A149" s="3" t="inlineStr">
        <is>
          <t>Del 18/02/2023</t>
        </is>
      </c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</row>
    <row r="150">
      <c r="A150" s="74" t="inlineStr">
        <is>
          <t>Cierre Caja</t>
        </is>
      </c>
      <c r="B150" s="74" t="inlineStr">
        <is>
          <t>Fecha</t>
        </is>
      </c>
      <c r="C150" s="74" t="inlineStr">
        <is>
          <t>Cajero</t>
        </is>
      </c>
      <c r="D150" s="74" t="inlineStr">
        <is>
          <t>Nro Voucher</t>
        </is>
      </c>
      <c r="E150" s="74" t="inlineStr">
        <is>
          <t>Nro Cuenta</t>
        </is>
      </c>
      <c r="F150" s="74" t="inlineStr">
        <is>
          <t>Tipo Ingreso</t>
        </is>
      </c>
      <c r="G150" s="75" t="n"/>
      <c r="H150" s="76" t="n"/>
      <c r="I150" s="74" t="inlineStr">
        <is>
          <t>TIPO DE INGRESO</t>
        </is>
      </c>
      <c r="J150" s="74" t="inlineStr">
        <is>
          <t>Cobrador</t>
        </is>
      </c>
    </row>
    <row r="151">
      <c r="A151" s="77" t="n"/>
      <c r="B151" s="77" t="n"/>
      <c r="C151" s="77" t="n"/>
      <c r="D151" s="77" t="n"/>
      <c r="E151" s="77" t="n"/>
      <c r="F151" s="4" t="inlineStr">
        <is>
          <t>EFECTIVO</t>
        </is>
      </c>
      <c r="G151" s="4" t="inlineStr">
        <is>
          <t>CHEQUE</t>
        </is>
      </c>
      <c r="H151" s="4" t="inlineStr">
        <is>
          <t>TRANSFERENCIA</t>
        </is>
      </c>
      <c r="I151" s="77" t="n"/>
      <c r="J151" s="77" t="n"/>
    </row>
    <row r="152">
      <c r="A152" s="5" t="inlineStr">
        <is>
          <t>CCAJ-SR24/40/23</t>
        </is>
      </c>
      <c r="B152" s="6" t="n">
        <v>44975.58833642361</v>
      </c>
      <c r="C152" s="5" t="inlineStr">
        <is>
          <t>3406 MARCIAL ZELAYA VARGAS</t>
        </is>
      </c>
      <c r="D152" s="7" t="n"/>
      <c r="E152" s="8" t="n"/>
      <c r="F152" s="9" t="n">
        <v>1718.34</v>
      </c>
      <c r="I152" s="10" t="inlineStr">
        <is>
          <t>EFECTIVO</t>
        </is>
      </c>
      <c r="J152" s="8" t="inlineStr">
        <is>
          <t>3406 MARCIAL ZELAYA VARGAS</t>
        </is>
      </c>
    </row>
    <row r="153">
      <c r="A153" s="5" t="inlineStr">
        <is>
          <t>CCAJ-SR24/40/23</t>
        </is>
      </c>
      <c r="B153" s="6" t="n">
        <v>44975.58833642361</v>
      </c>
      <c r="C153" s="5" t="inlineStr">
        <is>
          <t>3406 MARCIAL ZELAYA VARGAS</t>
        </is>
      </c>
      <c r="D153" s="7" t="n"/>
      <c r="E153" s="8" t="n"/>
      <c r="H153" s="9" t="n">
        <v>76.5</v>
      </c>
      <c r="I153" s="5" t="inlineStr">
        <is>
          <t>TARJETA DE DÉBITO/CRÉDITO</t>
        </is>
      </c>
      <c r="J153" s="8" t="inlineStr">
        <is>
          <t>3406 MARCIAL ZELAYA VARGAS</t>
        </is>
      </c>
    </row>
    <row r="154">
      <c r="A154" s="5" t="inlineStr">
        <is>
          <t>CCAJ-SR24/40/23</t>
        </is>
      </c>
      <c r="B154" s="6" t="n">
        <v>44975.58833642361</v>
      </c>
      <c r="C154" s="5" t="inlineStr">
        <is>
          <t>3406 MARCIAL ZELAYA VARGAS</t>
        </is>
      </c>
      <c r="D154" s="7" t="n"/>
      <c r="E154" s="8" t="n"/>
      <c r="H154" s="9" t="n">
        <v>30.5</v>
      </c>
      <c r="I154" s="10" t="inlineStr">
        <is>
          <t>CÓDIGO QR</t>
        </is>
      </c>
      <c r="J154" s="8" t="inlineStr">
        <is>
          <t>3406 MARCIAL ZELAYA VARGAS</t>
        </is>
      </c>
    </row>
    <row r="155">
      <c r="A155" s="11" t="inlineStr">
        <is>
          <t>SAP</t>
        </is>
      </c>
      <c r="B155" s="3" t="n"/>
      <c r="C155" s="3" t="n"/>
      <c r="D155" s="7" t="n"/>
      <c r="E155" s="8" t="n"/>
      <c r="G155" s="9" t="n"/>
      <c r="I155" s="10" t="n"/>
      <c r="J155" s="8" t="n"/>
    </row>
    <row r="156" ht="15.75" customHeight="1">
      <c r="A156" s="13" t="inlineStr">
        <is>
          <t>FECHA</t>
        </is>
      </c>
      <c r="B156" s="13" t="inlineStr">
        <is>
          <t>CIERRE DE CAJA</t>
        </is>
      </c>
      <c r="C156" s="13" t="inlineStr">
        <is>
          <t>IMPORTE</t>
        </is>
      </c>
      <c r="D156" s="49" t="inlineStr">
        <is>
          <t>112808028</t>
        </is>
      </c>
      <c r="E156" s="14" t="n">
        <v>112808171</v>
      </c>
      <c r="G156" s="9" t="n"/>
      <c r="I156" s="10" t="n"/>
      <c r="J156" s="8" t="n"/>
    </row>
    <row r="157">
      <c r="A157" s="5" t="n"/>
      <c r="B157" s="6" t="n"/>
      <c r="C157" s="5" t="n"/>
      <c r="D157" s="29" t="inlineStr">
        <is>
          <t>BOOT</t>
        </is>
      </c>
      <c r="E157" s="8" t="n"/>
      <c r="G157" s="9" t="n"/>
      <c r="I157" s="10" t="n"/>
      <c r="J157" s="8" t="n"/>
    </row>
    <row r="158"/>
    <row r="159">
      <c r="A159" s="1" t="inlineStr">
        <is>
          <t>Cierre Caja</t>
        </is>
      </c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</row>
    <row r="160">
      <c r="A160" s="3" t="inlineStr">
        <is>
          <t>Del 20/02/2023</t>
        </is>
      </c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</row>
    <row r="161">
      <c r="A161" s="74" t="inlineStr">
        <is>
          <t>Cierre Caja</t>
        </is>
      </c>
      <c r="B161" s="74" t="inlineStr">
        <is>
          <t>Fecha</t>
        </is>
      </c>
      <c r="C161" s="74" t="inlineStr">
        <is>
          <t>Cajero</t>
        </is>
      </c>
      <c r="D161" s="74" t="inlineStr">
        <is>
          <t>Nro Voucher</t>
        </is>
      </c>
      <c r="E161" s="74" t="inlineStr">
        <is>
          <t>Nro Cuenta</t>
        </is>
      </c>
      <c r="F161" s="74" t="inlineStr">
        <is>
          <t>Tipo Ingreso</t>
        </is>
      </c>
      <c r="G161" s="75" t="n"/>
      <c r="H161" s="76" t="n"/>
      <c r="I161" s="74" t="inlineStr">
        <is>
          <t>TIPO DE INGRESO</t>
        </is>
      </c>
      <c r="J161" s="74" t="inlineStr">
        <is>
          <t>Cobrador</t>
        </is>
      </c>
    </row>
    <row r="162">
      <c r="A162" s="77" t="n"/>
      <c r="B162" s="77" t="n"/>
      <c r="C162" s="77" t="n"/>
      <c r="D162" s="77" t="n"/>
      <c r="E162" s="77" t="n"/>
      <c r="F162" s="4" t="inlineStr">
        <is>
          <t>EFECTIVO</t>
        </is>
      </c>
      <c r="G162" s="4" t="inlineStr">
        <is>
          <t>CHEQUE</t>
        </is>
      </c>
      <c r="H162" s="4" t="inlineStr">
        <is>
          <t>TRANSFERENCIA</t>
        </is>
      </c>
      <c r="I162" s="77" t="n"/>
      <c r="J162" s="77" t="n"/>
    </row>
    <row r="163">
      <c r="A163" s="34" t="inlineStr">
        <is>
          <t>NO HUBO CIERRES DE CAJA DEBIDO A FERIADO NACIONAL POR CARNAVALES</t>
        </is>
      </c>
      <c r="B163" s="39" t="n"/>
      <c r="C163" s="34" t="n"/>
      <c r="D163" s="21" t="n"/>
      <c r="E163" s="8" t="n"/>
      <c r="H163" s="9" t="n"/>
      <c r="I163" s="5" t="n"/>
      <c r="J163" s="8" t="n"/>
    </row>
    <row r="164">
      <c r="A164" s="11" t="inlineStr">
        <is>
          <t>SAP</t>
        </is>
      </c>
      <c r="B164" s="3" t="n"/>
      <c r="C164" s="3" t="n"/>
      <c r="D164" s="7" t="n"/>
      <c r="E164" s="8" t="n"/>
      <c r="G164" s="9" t="n"/>
      <c r="I164" s="10" t="n"/>
      <c r="J164" s="8" t="n"/>
    </row>
    <row r="165">
      <c r="A165" s="13" t="inlineStr">
        <is>
          <t>FECHA</t>
        </is>
      </c>
      <c r="B165" s="13" t="inlineStr">
        <is>
          <t>CIERRE DE CAJA</t>
        </is>
      </c>
      <c r="C165" s="13" t="inlineStr">
        <is>
          <t>IMPORTE</t>
        </is>
      </c>
      <c r="D165" s="7" t="n"/>
      <c r="E165" s="8" t="n"/>
      <c r="G165" s="9" t="n"/>
      <c r="I165" s="10" t="n"/>
      <c r="J165" s="8" t="n"/>
    </row>
    <row r="166"/>
    <row r="167">
      <c r="A167" s="1" t="inlineStr">
        <is>
          <t>Cierre Caja</t>
        </is>
      </c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</row>
    <row r="168">
      <c r="A168" s="3" t="inlineStr">
        <is>
          <t>Del 21/02/2023</t>
        </is>
      </c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</row>
    <row r="169">
      <c r="A169" s="74" t="inlineStr">
        <is>
          <t>Cierre Caja</t>
        </is>
      </c>
      <c r="B169" s="74" t="inlineStr">
        <is>
          <t>Fecha</t>
        </is>
      </c>
      <c r="C169" s="74" t="inlineStr">
        <is>
          <t>Cajero</t>
        </is>
      </c>
      <c r="D169" s="74" t="inlineStr">
        <is>
          <t>Nro Voucher</t>
        </is>
      </c>
      <c r="E169" s="74" t="inlineStr">
        <is>
          <t>Nro Cuenta</t>
        </is>
      </c>
      <c r="F169" s="74" t="inlineStr">
        <is>
          <t>Tipo Ingreso</t>
        </is>
      </c>
      <c r="G169" s="75" t="n"/>
      <c r="H169" s="76" t="n"/>
      <c r="I169" s="74" t="inlineStr">
        <is>
          <t>TIPO DE INGRESO</t>
        </is>
      </c>
      <c r="J169" s="74" t="inlineStr">
        <is>
          <t>Cobrador</t>
        </is>
      </c>
    </row>
    <row r="170">
      <c r="A170" s="77" t="n"/>
      <c r="B170" s="77" t="n"/>
      <c r="C170" s="77" t="n"/>
      <c r="D170" s="77" t="n"/>
      <c r="E170" s="77" t="n"/>
      <c r="F170" s="4" t="inlineStr">
        <is>
          <t>EFECTIVO</t>
        </is>
      </c>
      <c r="G170" s="4" t="inlineStr">
        <is>
          <t>CHEQUE</t>
        </is>
      </c>
      <c r="H170" s="4" t="inlineStr">
        <is>
          <t>TRANSFERENCIA</t>
        </is>
      </c>
      <c r="I170" s="77" t="n"/>
      <c r="J170" s="77" t="n"/>
    </row>
    <row r="171">
      <c r="A171" s="34" t="inlineStr">
        <is>
          <t>NO HUBO CIERRES DE CAJA DEBIDO A FERIADO NACIONAL POR CARNAVALES</t>
        </is>
      </c>
      <c r="B171" s="39" t="n"/>
      <c r="C171" s="34" t="n"/>
      <c r="D171" s="21" t="n"/>
      <c r="E171" s="8" t="n"/>
      <c r="H171" s="9" t="n"/>
      <c r="I171" s="5" t="n"/>
      <c r="J171" s="8" t="n"/>
    </row>
    <row r="172">
      <c r="A172" s="11" t="inlineStr">
        <is>
          <t>SAP</t>
        </is>
      </c>
      <c r="B172" s="3" t="n"/>
      <c r="C172" s="3" t="n"/>
      <c r="D172" s="7" t="n"/>
      <c r="E172" s="8" t="n"/>
      <c r="G172" s="9" t="n"/>
      <c r="I172" s="10" t="n"/>
      <c r="J172" s="8" t="n"/>
    </row>
    <row r="173">
      <c r="A173" s="13" t="inlineStr">
        <is>
          <t>FECHA</t>
        </is>
      </c>
      <c r="B173" s="13" t="inlineStr">
        <is>
          <t>CIERRE DE CAJA</t>
        </is>
      </c>
      <c r="C173" s="13" t="inlineStr">
        <is>
          <t>IMPORTE</t>
        </is>
      </c>
    </row>
    <row r="174"/>
    <row r="175"/>
    <row r="176">
      <c r="A176" s="1" t="inlineStr">
        <is>
          <t>Cierre Caja</t>
        </is>
      </c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</row>
    <row r="177">
      <c r="A177" s="3" t="inlineStr">
        <is>
          <t>Del 22/02/2023</t>
        </is>
      </c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</row>
    <row r="178">
      <c r="A178" s="74" t="inlineStr">
        <is>
          <t>Cierre Caja</t>
        </is>
      </c>
      <c r="B178" s="74" t="inlineStr">
        <is>
          <t>Fecha</t>
        </is>
      </c>
      <c r="C178" s="74" t="inlineStr">
        <is>
          <t>Cajero</t>
        </is>
      </c>
      <c r="D178" s="74" t="inlineStr">
        <is>
          <t>Nro Voucher</t>
        </is>
      </c>
      <c r="E178" s="74" t="inlineStr">
        <is>
          <t>Nro Cuenta</t>
        </is>
      </c>
      <c r="F178" s="74" t="inlineStr">
        <is>
          <t>Tipo Ingreso</t>
        </is>
      </c>
      <c r="G178" s="75" t="n"/>
      <c r="H178" s="76" t="n"/>
      <c r="I178" s="74" t="inlineStr">
        <is>
          <t>TIPO DE INGRESO</t>
        </is>
      </c>
      <c r="J178" s="74" t="inlineStr">
        <is>
          <t>Cobrador</t>
        </is>
      </c>
    </row>
    <row r="179">
      <c r="A179" s="77" t="n"/>
      <c r="B179" s="77" t="n"/>
      <c r="C179" s="77" t="n"/>
      <c r="D179" s="77" t="n"/>
      <c r="E179" s="77" t="n"/>
      <c r="F179" s="4" t="inlineStr">
        <is>
          <t>EFECTIVO</t>
        </is>
      </c>
      <c r="G179" s="4" t="inlineStr">
        <is>
          <t>CHEQUE</t>
        </is>
      </c>
      <c r="H179" s="4" t="inlineStr">
        <is>
          <t>TRANSFERENCIA</t>
        </is>
      </c>
      <c r="I179" s="77" t="n"/>
      <c r="J179" s="77" t="n"/>
    </row>
    <row r="180">
      <c r="A180" s="5" t="inlineStr">
        <is>
          <t>CCAJ-SR24/41/23</t>
        </is>
      </c>
      <c r="B180" s="6" t="n">
        <v>44979.79607270833</v>
      </c>
      <c r="C180" s="5" t="inlineStr">
        <is>
          <t>3406 MARCIAL ZELAYA VARGAS</t>
        </is>
      </c>
      <c r="D180" s="7" t="n"/>
      <c r="E180" s="8" t="n"/>
      <c r="F180" s="9" t="n">
        <v>3743.62</v>
      </c>
      <c r="I180" s="10" t="inlineStr">
        <is>
          <t>EFECTIVO</t>
        </is>
      </c>
      <c r="J180" s="8" t="inlineStr">
        <is>
          <t>3406 MARCIAL ZELAYA VARGAS</t>
        </is>
      </c>
    </row>
    <row r="181">
      <c r="A181" s="5" t="inlineStr">
        <is>
          <t>CCAJ-SR24/41/23</t>
        </is>
      </c>
      <c r="B181" s="6" t="n">
        <v>44979.79607270833</v>
      </c>
      <c r="C181" s="5" t="inlineStr">
        <is>
          <t>3406 MARCIAL ZELAYA VARGAS</t>
        </is>
      </c>
      <c r="D181" s="7" t="n"/>
      <c r="E181" s="8" t="n"/>
      <c r="H181" s="9" t="n">
        <v>113.21</v>
      </c>
      <c r="I181" s="10" t="inlineStr">
        <is>
          <t>CÓDIGO QR</t>
        </is>
      </c>
      <c r="J181" s="8" t="inlineStr">
        <is>
          <t>3406 MARCIAL ZELAYA VARGAS</t>
        </is>
      </c>
    </row>
    <row r="182">
      <c r="A182" s="11" t="inlineStr">
        <is>
          <t>SAP</t>
        </is>
      </c>
      <c r="B182" s="3" t="n"/>
      <c r="C182" s="3" t="n"/>
      <c r="D182" s="7" t="n"/>
      <c r="E182" s="8" t="n"/>
      <c r="H182" s="9" t="n"/>
      <c r="I182" s="10" t="n"/>
      <c r="J182" s="5" t="n"/>
    </row>
    <row r="183" ht="15.75" customHeight="1">
      <c r="A183" s="13" t="inlineStr">
        <is>
          <t>FECHA</t>
        </is>
      </c>
      <c r="B183" s="13" t="inlineStr">
        <is>
          <t>CIERRE DE CAJA</t>
        </is>
      </c>
      <c r="C183" s="13" t="inlineStr">
        <is>
          <t>IMPORTE</t>
        </is>
      </c>
      <c r="D183" s="49" t="inlineStr">
        <is>
          <t>112814224</t>
        </is>
      </c>
      <c r="E183" s="14" t="n">
        <v>112814364</v>
      </c>
      <c r="H183" s="9" t="n"/>
      <c r="I183" s="10" t="n"/>
      <c r="J183" s="5" t="n"/>
    </row>
    <row r="184">
      <c r="D184" s="29" t="inlineStr">
        <is>
          <t>BOOT</t>
        </is>
      </c>
    </row>
    <row r="185"/>
    <row r="186">
      <c r="A186" s="1" t="inlineStr">
        <is>
          <t>Cierre Caja</t>
        </is>
      </c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</row>
    <row r="187">
      <c r="A187" s="3" t="inlineStr">
        <is>
          <t>Del 23/02/2023</t>
        </is>
      </c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</row>
    <row r="188">
      <c r="A188" s="74" t="inlineStr">
        <is>
          <t>Cierre Caja</t>
        </is>
      </c>
      <c r="B188" s="74" t="inlineStr">
        <is>
          <t>Fecha</t>
        </is>
      </c>
      <c r="C188" s="74" t="inlineStr">
        <is>
          <t>Cajero</t>
        </is>
      </c>
      <c r="D188" s="74" t="inlineStr">
        <is>
          <t>Nro Voucher</t>
        </is>
      </c>
      <c r="E188" s="74" t="inlineStr">
        <is>
          <t>Nro Cuenta</t>
        </is>
      </c>
      <c r="F188" s="74" t="inlineStr">
        <is>
          <t>Tipo Ingreso</t>
        </is>
      </c>
      <c r="G188" s="75" t="n"/>
      <c r="H188" s="76" t="n"/>
      <c r="I188" s="74" t="inlineStr">
        <is>
          <t>TIPO DE INGRESO</t>
        </is>
      </c>
      <c r="J188" s="74" t="inlineStr">
        <is>
          <t>Cobrador</t>
        </is>
      </c>
    </row>
    <row r="189">
      <c r="A189" s="77" t="n"/>
      <c r="B189" s="77" t="n"/>
      <c r="C189" s="77" t="n"/>
      <c r="D189" s="77" t="n"/>
      <c r="E189" s="77" t="n"/>
      <c r="F189" s="4" t="inlineStr">
        <is>
          <t>EFECTIVO</t>
        </is>
      </c>
      <c r="G189" s="4" t="inlineStr">
        <is>
          <t>CHEQUE</t>
        </is>
      </c>
      <c r="H189" s="4" t="inlineStr">
        <is>
          <t>TRANSFERENCIA</t>
        </is>
      </c>
      <c r="I189" s="77" t="n"/>
      <c r="J189" s="77" t="n"/>
    </row>
    <row r="190">
      <c r="A190" s="5" t="inlineStr">
        <is>
          <t>CCAJ-SR24/42/23</t>
        </is>
      </c>
      <c r="B190" s="6" t="n">
        <v>44980.79669008102</v>
      </c>
      <c r="C190" s="5" t="inlineStr">
        <is>
          <t>3406 MARCIAL ZELAYA VARGAS</t>
        </is>
      </c>
      <c r="D190" s="7" t="n"/>
      <c r="E190" s="8" t="n"/>
      <c r="F190" s="9" t="n">
        <v>3402.07</v>
      </c>
      <c r="I190" s="10" t="inlineStr">
        <is>
          <t>EFECTIVO</t>
        </is>
      </c>
      <c r="J190" s="8" t="inlineStr">
        <is>
          <t>3406 MARCIAL ZELAYA VARGAS</t>
        </is>
      </c>
    </row>
    <row r="191">
      <c r="A191" s="5" t="inlineStr">
        <is>
          <t>CCAJ-SR24/42/23</t>
        </is>
      </c>
      <c r="B191" s="6" t="n">
        <v>44980.79669008102</v>
      </c>
      <c r="C191" s="5" t="inlineStr">
        <is>
          <t>3406 MARCIAL ZELAYA VARGAS</t>
        </is>
      </c>
      <c r="D191" s="7" t="n"/>
      <c r="E191" s="8" t="n"/>
      <c r="H191" s="9" t="n">
        <v>328.64</v>
      </c>
      <c r="I191" s="5" t="inlineStr">
        <is>
          <t>TARJETA DE DÉBITO/CRÉDITO</t>
        </is>
      </c>
      <c r="J191" s="8" t="inlineStr">
        <is>
          <t>3406 MARCIAL ZELAYA VARGAS</t>
        </is>
      </c>
    </row>
    <row r="192">
      <c r="A192" s="5" t="inlineStr">
        <is>
          <t>CCAJ-SR24/42/23</t>
        </is>
      </c>
      <c r="B192" s="6" t="n">
        <v>44980.79669008102</v>
      </c>
      <c r="C192" s="5" t="inlineStr">
        <is>
          <t>3406 MARCIAL ZELAYA VARGAS</t>
        </is>
      </c>
      <c r="D192" s="7" t="n"/>
      <c r="E192" s="8" t="n"/>
      <c r="H192" s="9" t="n">
        <v>253.63</v>
      </c>
      <c r="I192" s="10" t="inlineStr">
        <is>
          <t>CÓDIGO QR</t>
        </is>
      </c>
      <c r="J192" s="8" t="inlineStr">
        <is>
          <t>3406 MARCIAL ZELAYA VARGAS</t>
        </is>
      </c>
    </row>
    <row r="193">
      <c r="A193" s="11" t="inlineStr">
        <is>
          <t>SAP</t>
        </is>
      </c>
      <c r="B193" s="3" t="n"/>
      <c r="C193" s="3" t="n"/>
      <c r="D193" s="7" t="n"/>
      <c r="E193" s="8" t="n"/>
      <c r="H193" s="9" t="n"/>
      <c r="I193" s="10" t="n"/>
      <c r="J193" s="8" t="n"/>
    </row>
    <row r="194" ht="15.75" customHeight="1">
      <c r="A194" s="13" t="inlineStr">
        <is>
          <t>FECHA</t>
        </is>
      </c>
      <c r="B194" s="13" t="inlineStr">
        <is>
          <t>CIERRE DE CAJA</t>
        </is>
      </c>
      <c r="C194" s="13" t="inlineStr">
        <is>
          <t>IMPORTE</t>
        </is>
      </c>
      <c r="D194" s="49" t="inlineStr">
        <is>
          <t>112825683</t>
        </is>
      </c>
      <c r="E194" s="14" t="n">
        <v>112826096</v>
      </c>
      <c r="H194" s="9" t="n"/>
      <c r="I194" s="10" t="n"/>
      <c r="J194" s="8" t="n"/>
    </row>
    <row r="195">
      <c r="D195" s="29" t="inlineStr">
        <is>
          <t>BOOT</t>
        </is>
      </c>
    </row>
    <row r="196"/>
    <row r="197">
      <c r="A197" s="1" t="inlineStr">
        <is>
          <t>Cierre Caja</t>
        </is>
      </c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</row>
    <row r="198">
      <c r="A198" s="3" t="inlineStr">
        <is>
          <t>Del 24/02/2023</t>
        </is>
      </c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</row>
    <row r="199">
      <c r="A199" s="74" t="inlineStr">
        <is>
          <t>Cierre Caja</t>
        </is>
      </c>
      <c r="B199" s="74" t="inlineStr">
        <is>
          <t>Fecha</t>
        </is>
      </c>
      <c r="C199" s="74" t="inlineStr">
        <is>
          <t>Cajero</t>
        </is>
      </c>
      <c r="D199" s="74" t="inlineStr">
        <is>
          <t>Nro Voucher</t>
        </is>
      </c>
      <c r="E199" s="74" t="inlineStr">
        <is>
          <t>Nro Cuenta</t>
        </is>
      </c>
      <c r="F199" s="74" t="inlineStr">
        <is>
          <t>Tipo Ingreso</t>
        </is>
      </c>
      <c r="G199" s="75" t="n"/>
      <c r="H199" s="76" t="n"/>
      <c r="I199" s="74" t="inlineStr">
        <is>
          <t>TIPO DE INGRESO</t>
        </is>
      </c>
      <c r="J199" s="74" t="inlineStr">
        <is>
          <t>Cobrador</t>
        </is>
      </c>
    </row>
    <row r="200">
      <c r="A200" s="77" t="n"/>
      <c r="B200" s="77" t="n"/>
      <c r="C200" s="77" t="n"/>
      <c r="D200" s="77" t="n"/>
      <c r="E200" s="77" t="n"/>
      <c r="F200" s="4" t="inlineStr">
        <is>
          <t>EFECTIVO</t>
        </is>
      </c>
      <c r="G200" s="4" t="inlineStr">
        <is>
          <t>CHEQUE</t>
        </is>
      </c>
      <c r="H200" s="4" t="inlineStr">
        <is>
          <t>TRANSFERENCIA</t>
        </is>
      </c>
      <c r="I200" s="77" t="n"/>
      <c r="J200" s="77" t="n"/>
    </row>
    <row r="201">
      <c r="A201" s="5" t="inlineStr">
        <is>
          <t>CCAJ-SR24/43/23</t>
        </is>
      </c>
      <c r="B201" s="6" t="n">
        <v>44981.80371446759</v>
      </c>
      <c r="C201" s="5" t="inlineStr">
        <is>
          <t>3406 MARCIAL ZELAYA VARGAS</t>
        </is>
      </c>
      <c r="D201" s="7" t="n"/>
      <c r="E201" s="8" t="n"/>
      <c r="F201" s="9" t="n">
        <v>3471.73</v>
      </c>
      <c r="I201" s="10" t="inlineStr">
        <is>
          <t>EFECTIVO</t>
        </is>
      </c>
      <c r="J201" s="8" t="inlineStr">
        <is>
          <t>3406 MARCIAL ZELAYA VARGAS</t>
        </is>
      </c>
    </row>
    <row r="202">
      <c r="A202" s="11" t="inlineStr">
        <is>
          <t>SAP</t>
        </is>
      </c>
      <c r="B202" s="3" t="n"/>
      <c r="C202" s="3" t="n"/>
      <c r="D202" s="7" t="n"/>
      <c r="E202" s="8" t="n"/>
      <c r="H202" s="9" t="n"/>
      <c r="I202" s="10" t="n"/>
      <c r="J202" s="8" t="n"/>
    </row>
    <row r="203" ht="15.75" customHeight="1">
      <c r="A203" s="13" t="inlineStr">
        <is>
          <t>FECHA</t>
        </is>
      </c>
      <c r="B203" s="13" t="inlineStr">
        <is>
          <t>CIERRE DE CAJA</t>
        </is>
      </c>
      <c r="C203" s="13" t="inlineStr">
        <is>
          <t>IMPORTE</t>
        </is>
      </c>
      <c r="D203" s="49" t="inlineStr">
        <is>
          <t>112825682</t>
        </is>
      </c>
      <c r="E203" s="14" t="n">
        <v>112826097</v>
      </c>
      <c r="H203" s="9" t="n"/>
      <c r="I203" s="10" t="n"/>
      <c r="J203" s="8" t="n"/>
    </row>
    <row r="204">
      <c r="A204" s="5" t="n"/>
      <c r="B204" s="6" t="n"/>
      <c r="C204" s="5" t="n"/>
      <c r="D204" s="29" t="inlineStr">
        <is>
          <t>BOOT</t>
        </is>
      </c>
      <c r="E204" s="8" t="n"/>
      <c r="H204" s="9" t="n"/>
      <c r="I204" s="10" t="n"/>
      <c r="J204" s="8" t="n"/>
    </row>
    <row r="205">
      <c r="A205" s="5" t="n"/>
      <c r="B205" s="6" t="n"/>
      <c r="C205" s="5" t="n"/>
      <c r="D205" s="7" t="n"/>
      <c r="E205" s="8" t="n"/>
      <c r="H205" s="9" t="n"/>
      <c r="I205" s="10" t="n"/>
      <c r="J205" s="8" t="n"/>
    </row>
    <row r="206">
      <c r="A206" s="1" t="inlineStr">
        <is>
          <t>Cierre Caja</t>
        </is>
      </c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</row>
    <row r="207">
      <c r="A207" s="3" t="inlineStr">
        <is>
          <t>Del 25/02/2023</t>
        </is>
      </c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</row>
    <row r="208">
      <c r="A208" s="74" t="inlineStr">
        <is>
          <t>Cierre Caja</t>
        </is>
      </c>
      <c r="B208" s="74" t="inlineStr">
        <is>
          <t>Fecha</t>
        </is>
      </c>
      <c r="C208" s="74" t="inlineStr">
        <is>
          <t>Cajero</t>
        </is>
      </c>
      <c r="D208" s="74" t="inlineStr">
        <is>
          <t>Nro Voucher</t>
        </is>
      </c>
      <c r="E208" s="74" t="inlineStr">
        <is>
          <t>Nro Cuenta</t>
        </is>
      </c>
      <c r="F208" s="74" t="inlineStr">
        <is>
          <t>Tipo Ingreso</t>
        </is>
      </c>
      <c r="G208" s="75" t="n"/>
      <c r="H208" s="76" t="n"/>
      <c r="I208" s="74" t="inlineStr">
        <is>
          <t>TIPO DE INGRESO</t>
        </is>
      </c>
      <c r="J208" s="74" t="inlineStr">
        <is>
          <t>Cobrador</t>
        </is>
      </c>
    </row>
    <row r="209">
      <c r="A209" s="77" t="n"/>
      <c r="B209" s="77" t="n"/>
      <c r="C209" s="77" t="n"/>
      <c r="D209" s="77" t="n"/>
      <c r="E209" s="77" t="n"/>
      <c r="F209" s="4" t="inlineStr">
        <is>
          <t>EFECTIVO</t>
        </is>
      </c>
      <c r="G209" s="4" t="inlineStr">
        <is>
          <t>CHEQUE</t>
        </is>
      </c>
      <c r="H209" s="4" t="inlineStr">
        <is>
          <t>TRANSFERENCIA</t>
        </is>
      </c>
      <c r="I209" s="77" t="n"/>
      <c r="J209" s="77" t="n"/>
    </row>
    <row r="210">
      <c r="A210" s="5" t="inlineStr">
        <is>
          <t>CCAJ-SR24/44/23</t>
        </is>
      </c>
      <c r="B210" s="6" t="n">
        <v>44982.58939789352</v>
      </c>
      <c r="C210" s="5" t="inlineStr">
        <is>
          <t>3406 MARCIAL ZELAYA VARGAS</t>
        </is>
      </c>
      <c r="D210" s="7" t="n"/>
      <c r="E210" s="8" t="n"/>
      <c r="F210" s="9" t="n">
        <v>2032.14</v>
      </c>
      <c r="I210" s="10" t="inlineStr">
        <is>
          <t>EFECTIVO</t>
        </is>
      </c>
      <c r="J210" s="8" t="inlineStr">
        <is>
          <t>3406 MARCIAL ZELAYA VARGAS</t>
        </is>
      </c>
    </row>
    <row r="211">
      <c r="A211" s="11" t="inlineStr">
        <is>
          <t>SAP</t>
        </is>
      </c>
      <c r="B211" s="3" t="n"/>
      <c r="C211" s="3" t="n"/>
      <c r="D211" s="7" t="n"/>
      <c r="E211" s="8" t="n"/>
      <c r="H211" s="9" t="n"/>
      <c r="I211" s="10" t="n"/>
      <c r="J211" s="8" t="n"/>
    </row>
    <row r="212" ht="15.75" customHeight="1">
      <c r="A212" s="13" t="inlineStr">
        <is>
          <t>FECHA</t>
        </is>
      </c>
      <c r="B212" s="13" t="inlineStr">
        <is>
          <t>CIERRE DE CAJA</t>
        </is>
      </c>
      <c r="C212" s="13" t="inlineStr">
        <is>
          <t>IMPORTE</t>
        </is>
      </c>
      <c r="D212" s="49" t="inlineStr">
        <is>
          <t>112835220</t>
        </is>
      </c>
      <c r="E212" s="14" t="n">
        <v>112835426</v>
      </c>
      <c r="H212" s="9" t="n"/>
      <c r="I212" s="10" t="n"/>
      <c r="J212" s="8" t="n"/>
    </row>
    <row r="213">
      <c r="D213" s="29" t="inlineStr">
        <is>
          <t>BOOT</t>
        </is>
      </c>
      <c r="E213" s="8" t="n"/>
    </row>
    <row r="214"/>
    <row r="215">
      <c r="A215" s="1" t="inlineStr">
        <is>
          <t>Cierre Caja</t>
        </is>
      </c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</row>
    <row r="216">
      <c r="A216" s="3" t="inlineStr">
        <is>
          <t>Del 27/02/2023</t>
        </is>
      </c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</row>
    <row r="217">
      <c r="A217" s="74" t="inlineStr">
        <is>
          <t>Cierre Caja</t>
        </is>
      </c>
      <c r="B217" s="74" t="inlineStr">
        <is>
          <t>Fecha</t>
        </is>
      </c>
      <c r="C217" s="74" t="inlineStr">
        <is>
          <t>Cajero</t>
        </is>
      </c>
      <c r="D217" s="74" t="inlineStr">
        <is>
          <t>Nro Voucher</t>
        </is>
      </c>
      <c r="E217" s="74" t="inlineStr">
        <is>
          <t>Nro Cuenta</t>
        </is>
      </c>
      <c r="F217" s="74" t="inlineStr">
        <is>
          <t>Tipo Ingreso</t>
        </is>
      </c>
      <c r="G217" s="75" t="n"/>
      <c r="H217" s="76" t="n"/>
      <c r="I217" s="74" t="inlineStr">
        <is>
          <t>TIPO DE INGRESO</t>
        </is>
      </c>
      <c r="J217" s="74" t="inlineStr">
        <is>
          <t>Cobrador</t>
        </is>
      </c>
    </row>
    <row r="218">
      <c r="A218" s="77" t="n"/>
      <c r="B218" s="77" t="n"/>
      <c r="C218" s="77" t="n"/>
      <c r="D218" s="77" t="n"/>
      <c r="E218" s="77" t="n"/>
      <c r="F218" s="4" t="inlineStr">
        <is>
          <t>EFECTIVO</t>
        </is>
      </c>
      <c r="G218" s="4" t="inlineStr">
        <is>
          <t>CHEQUE</t>
        </is>
      </c>
      <c r="H218" s="4" t="inlineStr">
        <is>
          <t>TRANSFERENCIA</t>
        </is>
      </c>
      <c r="I218" s="77" t="n"/>
      <c r="J218" s="77" t="n"/>
    </row>
    <row r="219">
      <c r="A219" s="5" t="inlineStr">
        <is>
          <t>CCAJ-SR24/45/23</t>
        </is>
      </c>
      <c r="B219" s="6" t="n">
        <v>44984.79819988426</v>
      </c>
      <c r="C219" s="5" t="inlineStr">
        <is>
          <t>3406 MARCIAL ZELAYA VARGAS</t>
        </is>
      </c>
      <c r="D219" s="7" t="n"/>
      <c r="E219" s="8" t="n"/>
      <c r="F219" s="9" t="n">
        <v>2119.36</v>
      </c>
      <c r="I219" s="10" t="inlineStr">
        <is>
          <t>EFECTIVO</t>
        </is>
      </c>
      <c r="J219" s="8" t="inlineStr">
        <is>
          <t>3406 MARCIAL ZELAYA VARGAS</t>
        </is>
      </c>
    </row>
    <row r="220">
      <c r="A220" s="5" t="inlineStr">
        <is>
          <t>CCAJ-SR24/45/23</t>
        </is>
      </c>
      <c r="B220" s="6" t="n">
        <v>44984.79819988426</v>
      </c>
      <c r="C220" s="5" t="inlineStr">
        <is>
          <t>3406 MARCIAL ZELAYA VARGAS</t>
        </is>
      </c>
      <c r="D220" s="7" t="n"/>
      <c r="E220" s="8" t="n"/>
      <c r="H220" s="9" t="n">
        <v>83.09999999999999</v>
      </c>
      <c r="I220" s="5" t="inlineStr">
        <is>
          <t>TARJETA DE DÉBITO/CRÉDITO</t>
        </is>
      </c>
      <c r="J220" s="8" t="inlineStr">
        <is>
          <t>3406 MARCIAL ZELAYA VARGAS</t>
        </is>
      </c>
    </row>
    <row r="221">
      <c r="A221" s="5" t="inlineStr">
        <is>
          <t>CCAJ-SR24/45/23</t>
        </is>
      </c>
      <c r="B221" s="6" t="n">
        <v>44984.79819988426</v>
      </c>
      <c r="C221" s="5" t="inlineStr">
        <is>
          <t>3406 MARCIAL ZELAYA VARGAS</t>
        </is>
      </c>
      <c r="D221" s="7" t="n"/>
      <c r="E221" s="8" t="n"/>
      <c r="H221" s="9" t="n">
        <v>8.699999999999999</v>
      </c>
      <c r="I221" s="10" t="inlineStr">
        <is>
          <t>CÓDIGO QR</t>
        </is>
      </c>
      <c r="J221" s="8" t="inlineStr">
        <is>
          <t>3406 MARCIAL ZELAYA VARGAS</t>
        </is>
      </c>
    </row>
    <row r="222">
      <c r="A222" s="11" t="inlineStr">
        <is>
          <t>SAP</t>
        </is>
      </c>
      <c r="B222" s="3" t="n"/>
      <c r="C222" s="3" t="n"/>
      <c r="D222" s="7" t="n"/>
      <c r="E222" s="8" t="n"/>
      <c r="H222" s="9" t="n"/>
      <c r="I222" s="10" t="n"/>
      <c r="J222" s="8" t="n"/>
    </row>
    <row r="223">
      <c r="A223" s="13" t="inlineStr">
        <is>
          <t>FECHA</t>
        </is>
      </c>
      <c r="B223" s="13" t="inlineStr">
        <is>
          <t>CIERRE DE CAJA</t>
        </is>
      </c>
      <c r="C223" s="13" t="inlineStr">
        <is>
          <t>IMPORTE</t>
        </is>
      </c>
      <c r="D223" s="7" t="inlineStr">
        <is>
          <t>112846587</t>
        </is>
      </c>
      <c r="E223" s="8" t="n"/>
      <c r="H223" s="9" t="n"/>
      <c r="I223" s="10" t="n"/>
      <c r="J223" s="8" t="n"/>
    </row>
    <row r="224">
      <c r="A224" s="5" t="n"/>
      <c r="B224" s="6" t="n"/>
      <c r="C224" s="5" t="n"/>
      <c r="D224" s="7" t="n"/>
      <c r="E224" s="8" t="n"/>
      <c r="G224" s="9" t="n"/>
      <c r="I224" s="10" t="n"/>
      <c r="J224" s="8" t="n"/>
    </row>
  </sheetData>
  <mergeCells count="184">
    <mergeCell ref="A217:A218"/>
    <mergeCell ref="B217:B218"/>
    <mergeCell ref="C217:C218"/>
    <mergeCell ref="D217:D218"/>
    <mergeCell ref="E217:E218"/>
    <mergeCell ref="F217:H217"/>
    <mergeCell ref="I217:I218"/>
    <mergeCell ref="J217:J218"/>
    <mergeCell ref="I208:I209"/>
    <mergeCell ref="J208:J209"/>
    <mergeCell ref="A208:A209"/>
    <mergeCell ref="B208:B209"/>
    <mergeCell ref="C208:C209"/>
    <mergeCell ref="D208:D209"/>
    <mergeCell ref="E208:E209"/>
    <mergeCell ref="F208:H208"/>
    <mergeCell ref="A199:A200"/>
    <mergeCell ref="B199:B200"/>
    <mergeCell ref="C199:C200"/>
    <mergeCell ref="D199:D200"/>
    <mergeCell ref="E199:E200"/>
    <mergeCell ref="F199:H199"/>
    <mergeCell ref="I199:I200"/>
    <mergeCell ref="J199:J200"/>
    <mergeCell ref="A131:A132"/>
    <mergeCell ref="B131:B132"/>
    <mergeCell ref="C131:C132"/>
    <mergeCell ref="D131:D132"/>
    <mergeCell ref="E131:E132"/>
    <mergeCell ref="F131:H131"/>
    <mergeCell ref="I131:I132"/>
    <mergeCell ref="J131:J132"/>
    <mergeCell ref="I150:I151"/>
    <mergeCell ref="J150:J151"/>
    <mergeCell ref="A150:A151"/>
    <mergeCell ref="B150:B151"/>
    <mergeCell ref="C150:C151"/>
    <mergeCell ref="D150:D151"/>
    <mergeCell ref="E150:E151"/>
    <mergeCell ref="F150:H150"/>
    <mergeCell ref="A141:A142"/>
    <mergeCell ref="B141:B142"/>
    <mergeCell ref="C141:C142"/>
    <mergeCell ref="D141:D142"/>
    <mergeCell ref="E141:E142"/>
    <mergeCell ref="F141:H141"/>
    <mergeCell ref="I141:I142"/>
    <mergeCell ref="J141:J142"/>
    <mergeCell ref="I100:I101"/>
    <mergeCell ref="J100:J101"/>
    <mergeCell ref="A100:A101"/>
    <mergeCell ref="B100:B101"/>
    <mergeCell ref="C100:C101"/>
    <mergeCell ref="D100:D101"/>
    <mergeCell ref="E100:E101"/>
    <mergeCell ref="F100:H100"/>
    <mergeCell ref="A90:A91"/>
    <mergeCell ref="B90:B91"/>
    <mergeCell ref="C90:C91"/>
    <mergeCell ref="D90:D91"/>
    <mergeCell ref="E90:E91"/>
    <mergeCell ref="F90:H90"/>
    <mergeCell ref="I90:I91"/>
    <mergeCell ref="J90:J91"/>
    <mergeCell ref="A12:A13"/>
    <mergeCell ref="B12:B13"/>
    <mergeCell ref="C12:C13"/>
    <mergeCell ref="D12:D13"/>
    <mergeCell ref="E12:E13"/>
    <mergeCell ref="F12:H12"/>
    <mergeCell ref="I12:I13"/>
    <mergeCell ref="J12:J13"/>
    <mergeCell ref="A30:A31"/>
    <mergeCell ref="B30:B31"/>
    <mergeCell ref="C30:C31"/>
    <mergeCell ref="D30:D31"/>
    <mergeCell ref="E30:E31"/>
    <mergeCell ref="F30:H30"/>
    <mergeCell ref="A39:A40"/>
    <mergeCell ref="B39:B40"/>
    <mergeCell ref="I3:I4"/>
    <mergeCell ref="J3:J4"/>
    <mergeCell ref="A3:A4"/>
    <mergeCell ref="B3:B4"/>
    <mergeCell ref="C3:C4"/>
    <mergeCell ref="D3:D4"/>
    <mergeCell ref="E3:E4"/>
    <mergeCell ref="F3:H3"/>
    <mergeCell ref="I21:I22"/>
    <mergeCell ref="J21:J22"/>
    <mergeCell ref="C39:C40"/>
    <mergeCell ref="D39:D40"/>
    <mergeCell ref="E39:E40"/>
    <mergeCell ref="F39:H39"/>
    <mergeCell ref="J30:J31"/>
    <mergeCell ref="I30:I31"/>
    <mergeCell ref="I39:I40"/>
    <mergeCell ref="J39:J40"/>
    <mergeCell ref="A21:A22"/>
    <mergeCell ref="B21:B22"/>
    <mergeCell ref="C21:C22"/>
    <mergeCell ref="D21:D22"/>
    <mergeCell ref="E21:E22"/>
    <mergeCell ref="F21:H21"/>
    <mergeCell ref="I70:I71"/>
    <mergeCell ref="A50:A51"/>
    <mergeCell ref="B50:B51"/>
    <mergeCell ref="C50:C51"/>
    <mergeCell ref="D50:D51"/>
    <mergeCell ref="E50:E51"/>
    <mergeCell ref="F50:H50"/>
    <mergeCell ref="I50:I51"/>
    <mergeCell ref="J70:J71"/>
    <mergeCell ref="I60:I61"/>
    <mergeCell ref="J60:J61"/>
    <mergeCell ref="E70:E71"/>
    <mergeCell ref="J50:J51"/>
    <mergeCell ref="A70:A71"/>
    <mergeCell ref="B70:B71"/>
    <mergeCell ref="C70:C71"/>
    <mergeCell ref="D70:D71"/>
    <mergeCell ref="F70:H70"/>
    <mergeCell ref="A60:A61"/>
    <mergeCell ref="B60:B61"/>
    <mergeCell ref="C60:C61"/>
    <mergeCell ref="D60:D61"/>
    <mergeCell ref="E60:E61"/>
    <mergeCell ref="F60:H60"/>
    <mergeCell ref="I80:I81"/>
    <mergeCell ref="J80:J81"/>
    <mergeCell ref="A121:A122"/>
    <mergeCell ref="B121:B122"/>
    <mergeCell ref="C121:C122"/>
    <mergeCell ref="D121:D122"/>
    <mergeCell ref="E121:E122"/>
    <mergeCell ref="F121:H121"/>
    <mergeCell ref="I121:I122"/>
    <mergeCell ref="J121:J122"/>
    <mergeCell ref="I111:I112"/>
    <mergeCell ref="J111:J112"/>
    <mergeCell ref="A111:A112"/>
    <mergeCell ref="B111:B112"/>
    <mergeCell ref="C111:C112"/>
    <mergeCell ref="D111:D112"/>
    <mergeCell ref="E111:E112"/>
    <mergeCell ref="F111:H111"/>
    <mergeCell ref="A80:A81"/>
    <mergeCell ref="B80:B81"/>
    <mergeCell ref="C80:C81"/>
    <mergeCell ref="D80:D81"/>
    <mergeCell ref="E80:E81"/>
    <mergeCell ref="F80:H80"/>
    <mergeCell ref="A161:A162"/>
    <mergeCell ref="B161:B162"/>
    <mergeCell ref="C161:C162"/>
    <mergeCell ref="D161:D162"/>
    <mergeCell ref="E161:E162"/>
    <mergeCell ref="F161:H161"/>
    <mergeCell ref="I161:I162"/>
    <mergeCell ref="J161:J162"/>
    <mergeCell ref="A169:A170"/>
    <mergeCell ref="B169:B170"/>
    <mergeCell ref="C169:C170"/>
    <mergeCell ref="D169:D170"/>
    <mergeCell ref="E169:E170"/>
    <mergeCell ref="F169:H169"/>
    <mergeCell ref="I169:I170"/>
    <mergeCell ref="J169:J170"/>
    <mergeCell ref="A188:A189"/>
    <mergeCell ref="B188:B189"/>
    <mergeCell ref="C188:C189"/>
    <mergeCell ref="D188:D189"/>
    <mergeCell ref="E188:E189"/>
    <mergeCell ref="F188:H188"/>
    <mergeCell ref="I188:I189"/>
    <mergeCell ref="J188:J189"/>
    <mergeCell ref="A178:A179"/>
    <mergeCell ref="B178:B179"/>
    <mergeCell ref="C178:C179"/>
    <mergeCell ref="D178:D179"/>
    <mergeCell ref="E178:E179"/>
    <mergeCell ref="F178:H178"/>
    <mergeCell ref="I178:I179"/>
    <mergeCell ref="J178:J179"/>
  </mergeCells>
  <pageMargins left="0.7" right="0.7" top="0.75" bottom="0.75" header="0.3" footer="0.3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276"/>
  <sheetViews>
    <sheetView topLeftCell="A238" workbookViewId="0">
      <selection activeCell="D248" sqref="D248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3" customWidth="1" min="4" max="4"/>
    <col width="24" bestFit="1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01/02/2023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74" t="inlineStr">
        <is>
          <t>Cierre Caja</t>
        </is>
      </c>
      <c r="B3" s="74" t="inlineStr">
        <is>
          <t>Fecha</t>
        </is>
      </c>
      <c r="C3" s="74" t="inlineStr">
        <is>
          <t>Cajero</t>
        </is>
      </c>
      <c r="D3" s="74" t="inlineStr">
        <is>
          <t>Nro Voucher</t>
        </is>
      </c>
      <c r="E3" s="74" t="inlineStr">
        <is>
          <t>Nro Cuenta</t>
        </is>
      </c>
      <c r="F3" s="74" t="inlineStr">
        <is>
          <t>Tipo Ingreso</t>
        </is>
      </c>
      <c r="G3" s="75" t="n"/>
      <c r="H3" s="76" t="n"/>
      <c r="I3" s="74" t="inlineStr">
        <is>
          <t>TIPO DE INGRESO</t>
        </is>
      </c>
      <c r="J3" s="74" t="inlineStr">
        <is>
          <t>Cobrador</t>
        </is>
      </c>
    </row>
    <row r="4">
      <c r="A4" s="77" t="n"/>
      <c r="B4" s="77" t="n"/>
      <c r="C4" s="77" t="n"/>
      <c r="D4" s="77" t="n"/>
      <c r="E4" s="77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77" t="n"/>
      <c r="J4" s="77" t="n"/>
    </row>
    <row r="5">
      <c r="A5" s="5" t="inlineStr">
        <is>
          <t>CCAJ-PT53/21/2023</t>
        </is>
      </c>
      <c r="B5" s="6" t="n">
        <v>44958.74526871528</v>
      </c>
      <c r="C5" s="5" t="inlineStr">
        <is>
          <t>4363 BLANCA ROXANA SUBIETA RAMIREZ - CAJA</t>
        </is>
      </c>
      <c r="D5" s="7" t="n">
        <v>16099884</v>
      </c>
      <c r="E5" s="8" t="inlineStr">
        <is>
          <t>BISA-100070073</t>
        </is>
      </c>
      <c r="H5" s="9" t="n">
        <v>8280</v>
      </c>
      <c r="I5" s="5" t="inlineStr">
        <is>
          <t>DEPÓSITO BANCARIO</t>
        </is>
      </c>
      <c r="J5" s="8" t="inlineStr">
        <is>
          <t>4536 JUAN FELIX ALEJO APAZA</t>
        </is>
      </c>
    </row>
    <row r="6">
      <c r="A6" s="5" t="inlineStr">
        <is>
          <t>CCAJ-PT53/21/2023</t>
        </is>
      </c>
      <c r="B6" s="6" t="n">
        <v>44958.74526871528</v>
      </c>
      <c r="C6" s="5" t="inlineStr">
        <is>
          <t>4363 BLANCA ROXANA SUBIETA RAMIREZ - CAJA</t>
        </is>
      </c>
      <c r="D6" s="7" t="n"/>
      <c r="E6" s="8" t="n"/>
      <c r="F6" s="9" t="n">
        <v>18859.9</v>
      </c>
      <c r="I6" s="10" t="inlineStr">
        <is>
          <t>EFECTIVO</t>
        </is>
      </c>
      <c r="J6" s="5" t="inlineStr">
        <is>
          <t>3136 GONZALO JESUS VARGAS CASTRO</t>
        </is>
      </c>
    </row>
    <row r="7">
      <c r="A7" s="5" t="inlineStr">
        <is>
          <t>CCAJ-PT53/21/2023</t>
        </is>
      </c>
      <c r="B7" s="6" t="n">
        <v>44958.74526871528</v>
      </c>
      <c r="C7" s="5" t="inlineStr">
        <is>
          <t>4363 BLANCA ROXANA SUBIETA RAMIREZ - CAJA</t>
        </is>
      </c>
      <c r="D7" s="7" t="n"/>
      <c r="E7" s="8" t="n"/>
      <c r="F7" s="9" t="n">
        <v>4983.7</v>
      </c>
      <c r="I7" s="10" t="inlineStr">
        <is>
          <t>EFECTIVO</t>
        </is>
      </c>
      <c r="J7" s="5" t="inlineStr">
        <is>
          <t>3313 JOSE ADRIAN ORCKO CHECA</t>
        </is>
      </c>
    </row>
    <row r="8">
      <c r="A8" s="11" t="inlineStr">
        <is>
          <t>SAP</t>
        </is>
      </c>
      <c r="B8" s="3" t="n"/>
      <c r="C8" s="3" t="n"/>
      <c r="D8" s="7" t="n"/>
      <c r="E8" s="8" t="n"/>
      <c r="F8" s="12">
        <f>SUM(F5:G7)</f>
        <v/>
      </c>
      <c r="H8" s="9" t="n"/>
      <c r="I8" s="10" t="n"/>
      <c r="J8" s="8" t="n"/>
    </row>
    <row r="9" ht="15.75" customHeight="1">
      <c r="A9" s="13" t="inlineStr">
        <is>
          <t>FECHA</t>
        </is>
      </c>
      <c r="B9" s="13" t="inlineStr">
        <is>
          <t>CIERRE DE CAJA</t>
        </is>
      </c>
      <c r="C9" s="13" t="inlineStr">
        <is>
          <t>IMPORTE</t>
        </is>
      </c>
      <c r="D9" s="14" t="n">
        <v>112722302</v>
      </c>
      <c r="E9" s="8" t="n"/>
      <c r="H9" s="9" t="n"/>
      <c r="I9" s="10" t="n"/>
      <c r="J9" s="8" t="n"/>
    </row>
    <row r="10">
      <c r="A10" s="5" t="n"/>
      <c r="B10" s="6" t="n"/>
      <c r="C10" s="5" t="n"/>
      <c r="D10" s="7" t="n"/>
      <c r="E10" s="8" t="n"/>
      <c r="H10" s="9" t="n"/>
      <c r="I10" s="10" t="n"/>
      <c r="J10" s="8" t="n"/>
    </row>
    <row r="11">
      <c r="A11" s="59" t="inlineStr">
        <is>
          <t xml:space="preserve">SE QUEDÓ CON LA REFERENCIA QUE REALIZO EL BOOT NO SE CAMBIO A TRASLADO ETV EN EL TRASLADO ETV </t>
        </is>
      </c>
      <c r="B11" s="60" t="n"/>
      <c r="C11" s="60" t="n"/>
      <c r="D11" s="61" t="n"/>
    </row>
    <row r="13">
      <c r="A13" s="1" t="inlineStr">
        <is>
          <t>Cierre Caja</t>
        </is>
      </c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</row>
    <row r="14">
      <c r="A14" s="3" t="inlineStr">
        <is>
          <t>Del 02/02/2023</t>
        </is>
      </c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74" t="inlineStr">
        <is>
          <t>Cierre Caja</t>
        </is>
      </c>
      <c r="B15" s="74" t="inlineStr">
        <is>
          <t>Fecha</t>
        </is>
      </c>
      <c r="C15" s="74" t="inlineStr">
        <is>
          <t>Cajero</t>
        </is>
      </c>
      <c r="D15" s="74" t="inlineStr">
        <is>
          <t>Nro Voucher</t>
        </is>
      </c>
      <c r="E15" s="74" t="inlineStr">
        <is>
          <t>Nro Cuenta</t>
        </is>
      </c>
      <c r="F15" s="74" t="inlineStr">
        <is>
          <t>Tipo Ingreso</t>
        </is>
      </c>
      <c r="G15" s="75" t="n"/>
      <c r="H15" s="76" t="n"/>
      <c r="I15" s="74" t="inlineStr">
        <is>
          <t>TIPO DE INGRESO</t>
        </is>
      </c>
      <c r="J15" s="74" t="inlineStr">
        <is>
          <t>Cobrador</t>
        </is>
      </c>
    </row>
    <row r="16">
      <c r="A16" s="77" t="n"/>
      <c r="B16" s="77" t="n"/>
      <c r="C16" s="77" t="n"/>
      <c r="D16" s="77" t="n"/>
      <c r="E16" s="77" t="n"/>
      <c r="F16" s="4" t="inlineStr">
        <is>
          <t>EFECTIVO</t>
        </is>
      </c>
      <c r="G16" s="4" t="inlineStr">
        <is>
          <t>CHEQUE</t>
        </is>
      </c>
      <c r="H16" s="4" t="inlineStr">
        <is>
          <t>TRANSFERENCIA</t>
        </is>
      </c>
      <c r="I16" s="77" t="n"/>
      <c r="J16" s="77" t="n"/>
    </row>
    <row r="17">
      <c r="A17" s="5" t="inlineStr">
        <is>
          <t>CCAJ-PT53/22/2023</t>
        </is>
      </c>
      <c r="B17" s="6" t="n">
        <v>44959.79695140047</v>
      </c>
      <c r="C17" s="5" t="inlineStr">
        <is>
          <t>4363 BLANCA ROXANA SUBIETA RAMIREZ - CAJA</t>
        </is>
      </c>
      <c r="D17" s="7" t="n"/>
      <c r="E17" s="8" t="n"/>
      <c r="F17" s="9" t="n">
        <v>20703.6</v>
      </c>
      <c r="I17" s="10" t="inlineStr">
        <is>
          <t>EFECTIVO</t>
        </is>
      </c>
      <c r="J17" s="5" t="inlineStr">
        <is>
          <t>3136 GONZALO JESUS VARGAS CASTRO</t>
        </is>
      </c>
    </row>
    <row r="18">
      <c r="A18" s="5" t="inlineStr">
        <is>
          <t>CCAJ-PT53/22/2023</t>
        </is>
      </c>
      <c r="B18" s="6" t="n">
        <v>44959.79695140047</v>
      </c>
      <c r="C18" s="5" t="inlineStr">
        <is>
          <t>4363 BLANCA ROXANA SUBIETA RAMIREZ - CAJA</t>
        </is>
      </c>
      <c r="D18" s="7" t="n"/>
      <c r="E18" s="8" t="n"/>
      <c r="F18" s="9" t="n">
        <v>696.9</v>
      </c>
      <c r="I18" s="10" t="inlineStr">
        <is>
          <t>EFECTIVO</t>
        </is>
      </c>
      <c r="J18" s="5" t="inlineStr">
        <is>
          <t>4363 BLANCA ROXANA SUBIETA RAMIREZ</t>
        </is>
      </c>
    </row>
    <row r="19">
      <c r="A19" s="11" t="inlineStr">
        <is>
          <t>SAP</t>
        </is>
      </c>
      <c r="B19" s="3" t="n"/>
      <c r="C19" s="3" t="n"/>
      <c r="D19" s="7" t="n"/>
      <c r="E19" s="8" t="n"/>
      <c r="F19" s="12">
        <f>SUM(F17:G18)</f>
        <v/>
      </c>
      <c r="H19" s="9" t="n"/>
      <c r="I19" s="10" t="n"/>
      <c r="J19" s="5" t="n"/>
    </row>
    <row r="20" ht="15.75" customHeight="1">
      <c r="A20" s="13" t="inlineStr">
        <is>
          <t>FECHA</t>
        </is>
      </c>
      <c r="B20" s="13" t="inlineStr">
        <is>
          <t>CIERRE DE CAJA</t>
        </is>
      </c>
      <c r="C20" s="13" t="inlineStr">
        <is>
          <t>IMPORTE</t>
        </is>
      </c>
      <c r="D20" s="14" t="n">
        <v>112722303</v>
      </c>
      <c r="E20" s="8" t="n"/>
      <c r="H20" s="9" t="n"/>
      <c r="I20" s="10" t="n"/>
      <c r="J20" s="5" t="n"/>
    </row>
    <row r="23">
      <c r="A23" s="1" t="inlineStr">
        <is>
          <t>Cierre Caja</t>
        </is>
      </c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</row>
    <row r="24">
      <c r="A24" s="3" t="inlineStr">
        <is>
          <t>Del 03/02/2023</t>
        </is>
      </c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</row>
    <row r="25">
      <c r="A25" s="74" t="inlineStr">
        <is>
          <t>Cierre Caja</t>
        </is>
      </c>
      <c r="B25" s="74" t="inlineStr">
        <is>
          <t>Fecha</t>
        </is>
      </c>
      <c r="C25" s="74" t="inlineStr">
        <is>
          <t>Cajero</t>
        </is>
      </c>
      <c r="D25" s="74" t="inlineStr">
        <is>
          <t>Nro Voucher</t>
        </is>
      </c>
      <c r="E25" s="74" t="inlineStr">
        <is>
          <t>Nro Cuenta</t>
        </is>
      </c>
      <c r="F25" s="74" t="inlineStr">
        <is>
          <t>Tipo Ingreso</t>
        </is>
      </c>
      <c r="G25" s="75" t="n"/>
      <c r="H25" s="76" t="n"/>
      <c r="I25" s="74" t="inlineStr">
        <is>
          <t>TIPO DE INGRESO</t>
        </is>
      </c>
      <c r="J25" s="74" t="inlineStr">
        <is>
          <t>Cobrador</t>
        </is>
      </c>
    </row>
    <row r="26">
      <c r="A26" s="77" t="n"/>
      <c r="B26" s="77" t="n"/>
      <c r="C26" s="77" t="n"/>
      <c r="D26" s="77" t="n"/>
      <c r="E26" s="77" t="n"/>
      <c r="F26" s="4" t="inlineStr">
        <is>
          <t>EFECTIVO</t>
        </is>
      </c>
      <c r="G26" s="4" t="inlineStr">
        <is>
          <t>CHEQUE</t>
        </is>
      </c>
      <c r="H26" s="4" t="inlineStr">
        <is>
          <t>TRANSFERENCIA</t>
        </is>
      </c>
      <c r="I26" s="77" t="n"/>
      <c r="J26" s="77" t="n"/>
    </row>
    <row r="27">
      <c r="A27" s="5" t="inlineStr">
        <is>
          <t>CCAJ-PT53/23/2023</t>
        </is>
      </c>
      <c r="B27" s="6" t="n">
        <v>44960.74460503472</v>
      </c>
      <c r="C27" s="5" t="inlineStr">
        <is>
          <t>4363 BLANCA ROXANA SUBIETA RAMIREZ - CAJA</t>
        </is>
      </c>
      <c r="D27" s="15" t="n">
        <v>1.426230202518811e+16</v>
      </c>
      <c r="E27" s="8" t="inlineStr">
        <is>
          <t>BISA-100070073</t>
        </is>
      </c>
      <c r="H27" s="9" t="n">
        <v>3840</v>
      </c>
      <c r="I27" s="5" t="inlineStr">
        <is>
          <t>DEPÓSITO BANCARIO</t>
        </is>
      </c>
      <c r="J27" s="8" t="inlineStr">
        <is>
          <t>4536 JUAN FELIX ALEJO APAZA</t>
        </is>
      </c>
    </row>
    <row r="28">
      <c r="A28" s="5" t="inlineStr">
        <is>
          <t>CCAJ-PT53/23/2023</t>
        </is>
      </c>
      <c r="B28" s="6" t="n">
        <v>44960.74460503472</v>
      </c>
      <c r="C28" s="5" t="inlineStr">
        <is>
          <t>4363 BLANCA ROXANA SUBIETA RAMIREZ - CAJA</t>
        </is>
      </c>
      <c r="D28" s="7" t="n"/>
      <c r="E28" s="8" t="n"/>
      <c r="F28" s="9" t="n">
        <v>2157.6</v>
      </c>
      <c r="I28" s="10" t="inlineStr">
        <is>
          <t>EFECTIVO</t>
        </is>
      </c>
      <c r="J28" s="5" t="inlineStr">
        <is>
          <t>3136 GONZALO JESUS VARGAS CASTRO</t>
        </is>
      </c>
    </row>
    <row r="29">
      <c r="A29" s="5" t="inlineStr">
        <is>
          <t>CCAJ-PT53/23/2023</t>
        </is>
      </c>
      <c r="B29" s="6" t="n">
        <v>44960.74460503472</v>
      </c>
      <c r="C29" s="5" t="inlineStr">
        <is>
          <t>4363 BLANCA ROXANA SUBIETA RAMIREZ - CAJA</t>
        </is>
      </c>
      <c r="D29" s="7" t="n"/>
      <c r="E29" s="8" t="n"/>
      <c r="F29" s="9" t="n">
        <v>28922.5</v>
      </c>
      <c r="I29" s="10" t="inlineStr">
        <is>
          <t>EFECTIVO</t>
        </is>
      </c>
      <c r="J29" s="5" t="inlineStr">
        <is>
          <t>3313 JOSE ADRIAN ORCKO CHECA</t>
        </is>
      </c>
    </row>
    <row r="30">
      <c r="A30" s="5" t="inlineStr">
        <is>
          <t>CCAJ-PT53/23/2023</t>
        </is>
      </c>
      <c r="B30" s="6" t="n">
        <v>44960.74460503472</v>
      </c>
      <c r="C30" s="5" t="inlineStr">
        <is>
          <t>4363 BLANCA ROXANA SUBIETA RAMIREZ - CAJA</t>
        </is>
      </c>
      <c r="D30" s="7" t="n"/>
      <c r="E30" s="8" t="n"/>
      <c r="F30" s="9" t="n">
        <v>48697.9</v>
      </c>
      <c r="I30" s="10" t="inlineStr">
        <is>
          <t>EFECTIVO</t>
        </is>
      </c>
      <c r="J30" s="8" t="inlineStr">
        <is>
          <t>4536 JUAN FELIX ALEJO APAZA</t>
        </is>
      </c>
    </row>
    <row r="31">
      <c r="A31" s="11" t="inlineStr">
        <is>
          <t>SAP</t>
        </is>
      </c>
      <c r="B31" s="3" t="n"/>
      <c r="C31" s="3" t="n"/>
      <c r="D31" s="7" t="n"/>
      <c r="E31" s="8" t="n"/>
      <c r="F31" s="31">
        <f>SUM(F27:G30)</f>
        <v/>
      </c>
      <c r="H31" s="9" t="n"/>
      <c r="I31" s="10" t="n"/>
      <c r="J31" s="5" t="n"/>
    </row>
    <row r="32" ht="15.75" customHeight="1">
      <c r="A32" s="13" t="inlineStr">
        <is>
          <t>FECHA</t>
        </is>
      </c>
      <c r="B32" s="13" t="inlineStr">
        <is>
          <t>CIERRE DE CAJA</t>
        </is>
      </c>
      <c r="C32" s="13" t="inlineStr">
        <is>
          <t>IMPORTE</t>
        </is>
      </c>
      <c r="D32" s="14" t="n">
        <v>112729136</v>
      </c>
      <c r="E32" s="8" t="n"/>
      <c r="H32" s="9" t="n"/>
      <c r="I32" s="10" t="n"/>
      <c r="J32" s="5" t="n"/>
    </row>
    <row r="35">
      <c r="A35" s="1" t="inlineStr">
        <is>
          <t>Cierre Caja</t>
        </is>
      </c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</row>
    <row r="36">
      <c r="A36" s="3" t="inlineStr">
        <is>
          <t>Del 04/02/2023</t>
        </is>
      </c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</row>
    <row r="37">
      <c r="A37" s="74" t="inlineStr">
        <is>
          <t>Cierre Caja</t>
        </is>
      </c>
      <c r="B37" s="74" t="inlineStr">
        <is>
          <t>Fecha</t>
        </is>
      </c>
      <c r="C37" s="74" t="inlineStr">
        <is>
          <t>Cajero</t>
        </is>
      </c>
      <c r="D37" s="74" t="inlineStr">
        <is>
          <t>Nro Voucher</t>
        </is>
      </c>
      <c r="E37" s="74" t="inlineStr">
        <is>
          <t>Nro Cuenta</t>
        </is>
      </c>
      <c r="F37" s="74" t="inlineStr">
        <is>
          <t>Tipo Ingreso</t>
        </is>
      </c>
      <c r="G37" s="75" t="n"/>
      <c r="H37" s="76" t="n"/>
      <c r="I37" s="74" t="inlineStr">
        <is>
          <t>TIPO DE INGRESO</t>
        </is>
      </c>
      <c r="J37" s="74" t="inlineStr">
        <is>
          <t>Cobrador</t>
        </is>
      </c>
    </row>
    <row r="38">
      <c r="A38" s="77" t="n"/>
      <c r="B38" s="77" t="n"/>
      <c r="C38" s="77" t="n"/>
      <c r="D38" s="77" t="n"/>
      <c r="E38" s="77" t="n"/>
      <c r="F38" s="4" t="inlineStr">
        <is>
          <t>EFECTIVO</t>
        </is>
      </c>
      <c r="G38" s="4" t="inlineStr">
        <is>
          <t>CHEQUE</t>
        </is>
      </c>
      <c r="H38" s="4" t="inlineStr">
        <is>
          <t>TRANSFERENCIA</t>
        </is>
      </c>
      <c r="I38" s="77" t="n"/>
      <c r="J38" s="77" t="n"/>
    </row>
    <row r="39">
      <c r="A39" s="11" t="inlineStr">
        <is>
          <t>SAP</t>
        </is>
      </c>
      <c r="B39" s="3" t="n"/>
      <c r="C39" s="3" t="n"/>
      <c r="D39" s="7" t="n"/>
      <c r="E39" s="8" t="n"/>
      <c r="H39" s="9" t="n"/>
      <c r="I39" s="10" t="n"/>
      <c r="J39" s="5" t="n"/>
    </row>
    <row r="40">
      <c r="A40" s="13" t="inlineStr">
        <is>
          <t>FECHA</t>
        </is>
      </c>
      <c r="B40" s="13" t="inlineStr">
        <is>
          <t>CIERRE DE CAJA</t>
        </is>
      </c>
      <c r="C40" s="13" t="inlineStr">
        <is>
          <t>IMPORTE</t>
        </is>
      </c>
      <c r="D40" s="7" t="n"/>
      <c r="E40" s="8" t="n"/>
      <c r="H40" s="9" t="n"/>
      <c r="I40" s="10" t="n"/>
      <c r="J40" s="5" t="n"/>
    </row>
    <row r="41">
      <c r="A41" s="16" t="inlineStr">
        <is>
          <t>NO HUBO CIERRES DE CAJA, SABADO</t>
        </is>
      </c>
      <c r="B41" s="26" t="n"/>
      <c r="C41" s="26" t="n"/>
    </row>
    <row r="43">
      <c r="A43" s="1" t="inlineStr">
        <is>
          <t>Cierre Caja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3" t="inlineStr">
        <is>
          <t>Del 06/02/2023</t>
        </is>
      </c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74" t="inlineStr">
        <is>
          <t>Cierre Caja</t>
        </is>
      </c>
      <c r="B45" s="74" t="inlineStr">
        <is>
          <t>Fecha</t>
        </is>
      </c>
      <c r="C45" s="74" t="inlineStr">
        <is>
          <t>Cajero</t>
        </is>
      </c>
      <c r="D45" s="74" t="inlineStr">
        <is>
          <t>Nro Voucher</t>
        </is>
      </c>
      <c r="E45" s="74" t="inlineStr">
        <is>
          <t>Nro Cuenta</t>
        </is>
      </c>
      <c r="F45" s="74" t="inlineStr">
        <is>
          <t>Tipo Ingreso</t>
        </is>
      </c>
      <c r="G45" s="75" t="n"/>
      <c r="H45" s="76" t="n"/>
      <c r="I45" s="74" t="inlineStr">
        <is>
          <t>TIPO DE INGRESO</t>
        </is>
      </c>
      <c r="J45" s="74" t="inlineStr">
        <is>
          <t>Cobrador</t>
        </is>
      </c>
    </row>
    <row r="46">
      <c r="A46" s="77" t="n"/>
      <c r="B46" s="77" t="n"/>
      <c r="C46" s="77" t="n"/>
      <c r="D46" s="77" t="n"/>
      <c r="E46" s="77" t="n"/>
      <c r="F46" s="4" t="inlineStr">
        <is>
          <t>EFECTIVO</t>
        </is>
      </c>
      <c r="G46" s="4" t="inlineStr">
        <is>
          <t>CHEQUE</t>
        </is>
      </c>
      <c r="H46" s="4" t="inlineStr">
        <is>
          <t>TRANSFERENCIA</t>
        </is>
      </c>
      <c r="I46" s="77" t="n"/>
      <c r="J46" s="77" t="n"/>
    </row>
    <row r="47">
      <c r="A47" s="5" t="inlineStr">
        <is>
          <t>CCAJ-PT53/24/2023</t>
        </is>
      </c>
      <c r="B47" s="6" t="n">
        <v>44963.81870953704</v>
      </c>
      <c r="C47" s="5" t="inlineStr">
        <is>
          <t>4363 BLANCA ROXANA SUBIETA RAMIREZ - CAJA</t>
        </is>
      </c>
      <c r="D47" s="7" t="n">
        <v>3114725971</v>
      </c>
      <c r="E47" s="5" t="inlineStr">
        <is>
          <t>BANCO UNION-10000020161539</t>
        </is>
      </c>
      <c r="H47" s="9" t="n">
        <v>3000</v>
      </c>
      <c r="I47" s="5" t="inlineStr">
        <is>
          <t>DEPÓSITO BANCARIO</t>
        </is>
      </c>
      <c r="J47" s="8" t="inlineStr">
        <is>
          <t>4509 JOSE MOREIRA - T02</t>
        </is>
      </c>
    </row>
    <row r="48">
      <c r="A48" s="5" t="inlineStr">
        <is>
          <t>CCAJ-PT53/24/2023</t>
        </is>
      </c>
      <c r="B48" s="6" t="n">
        <v>44963.81870953704</v>
      </c>
      <c r="C48" s="5" t="inlineStr">
        <is>
          <t>4363 BLANCA ROXANA SUBIETA RAMIREZ - CAJA</t>
        </is>
      </c>
      <c r="D48" s="15" t="n">
        <v>45173209397</v>
      </c>
      <c r="E48" s="8" t="inlineStr">
        <is>
          <t>BISA-100070073</t>
        </is>
      </c>
      <c r="H48" s="9" t="n">
        <v>1493.68</v>
      </c>
      <c r="I48" s="5" t="inlineStr">
        <is>
          <t>DEPÓSITO BANCARIO</t>
        </is>
      </c>
      <c r="J48" s="5" t="inlineStr">
        <is>
          <t>4363 BLANCA ROXANA SUBIETA RAMIREZ</t>
        </is>
      </c>
    </row>
    <row r="49">
      <c r="A49" s="5" t="inlineStr">
        <is>
          <t>CCAJ-PT53/24/2023</t>
        </is>
      </c>
      <c r="B49" s="6" t="n">
        <v>44963.81870953704</v>
      </c>
      <c r="C49" s="5" t="inlineStr">
        <is>
          <t>4363 BLANCA ROXANA SUBIETA RAMIREZ - CAJA</t>
        </is>
      </c>
      <c r="D49" s="7" t="n">
        <v>395164</v>
      </c>
      <c r="E49" s="8" t="inlineStr">
        <is>
          <t>BISA-100070073</t>
        </is>
      </c>
      <c r="H49" s="9" t="n">
        <v>1634.09</v>
      </c>
      <c r="I49" s="5" t="inlineStr">
        <is>
          <t>DEPÓSITO BANCARIO</t>
        </is>
      </c>
      <c r="J49" s="5" t="inlineStr">
        <is>
          <t>3136 GONZALO JESUS VARGAS CASTRO</t>
        </is>
      </c>
    </row>
    <row r="50">
      <c r="A50" s="5" t="inlineStr">
        <is>
          <t>CCAJ-PT53/24/2023</t>
        </is>
      </c>
      <c r="B50" s="6" t="n">
        <v>44963.81870953704</v>
      </c>
      <c r="C50" s="5" t="inlineStr">
        <is>
          <t>4363 BLANCA ROXANA SUBIETA RAMIREZ - CAJA</t>
        </is>
      </c>
      <c r="D50" s="7" t="n">
        <v>3516374</v>
      </c>
      <c r="E50" s="8" t="inlineStr">
        <is>
          <t>BISA-100070073</t>
        </is>
      </c>
      <c r="H50" s="9" t="n">
        <v>344.8</v>
      </c>
      <c r="I50" s="5" t="inlineStr">
        <is>
          <t>DEPÓSITO BANCARIO</t>
        </is>
      </c>
      <c r="J50" s="5" t="inlineStr">
        <is>
          <t>3136 GONZALO JESUS VARGAS CASTRO</t>
        </is>
      </c>
    </row>
    <row r="51">
      <c r="A51" s="5" t="inlineStr">
        <is>
          <t>CCAJ-PT53/24/2023</t>
        </is>
      </c>
      <c r="B51" s="6" t="n">
        <v>44963.81870953704</v>
      </c>
      <c r="C51" s="5" t="inlineStr">
        <is>
          <t>4363 BLANCA ROXANA SUBIETA RAMIREZ - CAJA</t>
        </is>
      </c>
      <c r="D51" s="7" t="n">
        <v>395574</v>
      </c>
      <c r="E51" s="8" t="inlineStr">
        <is>
          <t>BISA-100070073</t>
        </is>
      </c>
      <c r="H51" s="9" t="n">
        <v>192.48</v>
      </c>
      <c r="I51" s="5" t="inlineStr">
        <is>
          <t>DEPÓSITO BANCARIO</t>
        </is>
      </c>
      <c r="J51" s="5" t="inlineStr">
        <is>
          <t>3136 GONZALO JESUS VARGAS CASTRO</t>
        </is>
      </c>
    </row>
    <row r="52">
      <c r="A52" s="5" t="inlineStr">
        <is>
          <t>CCAJ-PT53/24/2023</t>
        </is>
      </c>
      <c r="B52" s="6" t="n">
        <v>44963.81870953704</v>
      </c>
      <c r="C52" s="5" t="inlineStr">
        <is>
          <t>4363 BLANCA ROXANA SUBIETA RAMIREZ - CAJA</t>
        </is>
      </c>
      <c r="D52" s="7" t="n">
        <v>395573</v>
      </c>
      <c r="E52" s="8" t="inlineStr">
        <is>
          <t>BISA-100070073</t>
        </is>
      </c>
      <c r="H52" s="9" t="n">
        <v>16684.63</v>
      </c>
      <c r="I52" s="5" t="inlineStr">
        <is>
          <t>DEPÓSITO BANCARIO</t>
        </is>
      </c>
      <c r="J52" s="5" t="inlineStr">
        <is>
          <t>3136 GONZALO JESUS VARGAS CASTRO</t>
        </is>
      </c>
    </row>
    <row r="53">
      <c r="A53" s="5" t="inlineStr">
        <is>
          <t>CCAJ-PT53/24/2023</t>
        </is>
      </c>
      <c r="B53" s="6" t="n">
        <v>44963.81870953704</v>
      </c>
      <c r="C53" s="5" t="inlineStr">
        <is>
          <t>4363 BLANCA ROXANA SUBIETA RAMIREZ - CAJA</t>
        </is>
      </c>
      <c r="D53" s="7" t="n"/>
      <c r="E53" s="8" t="n"/>
      <c r="F53" s="9" t="n">
        <v>55680.1</v>
      </c>
      <c r="I53" s="10" t="inlineStr">
        <is>
          <t>EFECTIVO</t>
        </is>
      </c>
      <c r="J53" s="5" t="inlineStr">
        <is>
          <t>3136 GONZALO JESUS VARGAS CASTRO</t>
        </is>
      </c>
    </row>
    <row r="54">
      <c r="A54" s="5" t="inlineStr">
        <is>
          <t>CCAJ-PT53/24/2023</t>
        </is>
      </c>
      <c r="B54" s="6" t="n">
        <v>44963.81870953704</v>
      </c>
      <c r="C54" s="5" t="inlineStr">
        <is>
          <t>4363 BLANCA ROXANA SUBIETA RAMIREZ - CAJA</t>
        </is>
      </c>
      <c r="D54" s="7" t="n"/>
      <c r="E54" s="8" t="n"/>
      <c r="F54" s="9" t="n">
        <v>21244.5</v>
      </c>
      <c r="I54" s="10" t="inlineStr">
        <is>
          <t>EFECTIVO</t>
        </is>
      </c>
      <c r="J54" s="5" t="inlineStr">
        <is>
          <t>3313 JOSE ADRIAN ORCKO CHECA</t>
        </is>
      </c>
    </row>
    <row r="55">
      <c r="A55" s="5" t="inlineStr">
        <is>
          <t>CCAJ-PT53/24/2023</t>
        </is>
      </c>
      <c r="B55" s="6" t="n">
        <v>44963.81870953704</v>
      </c>
      <c r="C55" s="5" t="inlineStr">
        <is>
          <t>4363 BLANCA ROXANA SUBIETA RAMIREZ - CAJA</t>
        </is>
      </c>
      <c r="D55" s="7" t="n"/>
      <c r="E55" s="8" t="n"/>
      <c r="F55" s="9" t="n">
        <v>651.3</v>
      </c>
      <c r="I55" s="10" t="inlineStr">
        <is>
          <t>EFECTIVO</t>
        </is>
      </c>
      <c r="J55" s="5" t="inlineStr">
        <is>
          <t>4363 BLANCA ROXANA SUBIETA RAMIREZ</t>
        </is>
      </c>
    </row>
    <row r="56">
      <c r="A56" s="5" t="inlineStr">
        <is>
          <t>CCAJ-PT53/24/2023</t>
        </is>
      </c>
      <c r="B56" s="6" t="n">
        <v>44963.81870953704</v>
      </c>
      <c r="C56" s="5" t="inlineStr">
        <is>
          <t>4363 BLANCA ROXANA SUBIETA RAMIREZ - CAJA</t>
        </is>
      </c>
      <c r="D56" s="7" t="n"/>
      <c r="E56" s="8" t="n"/>
      <c r="F56" s="9" t="n">
        <v>15195.4</v>
      </c>
      <c r="I56" s="10" t="inlineStr">
        <is>
          <t>EFECTIVO</t>
        </is>
      </c>
      <c r="J56" s="8" t="inlineStr">
        <is>
          <t>4536 JUAN FELIX ALEJO APAZA</t>
        </is>
      </c>
    </row>
    <row r="57">
      <c r="A57" s="5" t="inlineStr">
        <is>
          <t>CCAJ-PT53/24/2023</t>
        </is>
      </c>
      <c r="B57" s="6" t="n">
        <v>44963.81870953704</v>
      </c>
      <c r="C57" s="5" t="inlineStr">
        <is>
          <t>4363 BLANCA ROXANA SUBIETA RAMIREZ - CAJA</t>
        </is>
      </c>
      <c r="D57" s="7" t="n"/>
      <c r="E57" s="8" t="n"/>
      <c r="F57" s="9" t="n">
        <v>53184.9</v>
      </c>
      <c r="I57" s="10" t="inlineStr">
        <is>
          <t>EFECTIVO</t>
        </is>
      </c>
      <c r="J57" s="8" t="inlineStr">
        <is>
          <t>4509 JOSE MOREIRA - T02</t>
        </is>
      </c>
    </row>
    <row r="58">
      <c r="A58" s="11" t="inlineStr">
        <is>
          <t>SAP</t>
        </is>
      </c>
      <c r="B58" s="3" t="n"/>
      <c r="C58" s="3" t="n"/>
      <c r="D58" s="7" t="n"/>
      <c r="E58" s="8" t="n"/>
      <c r="F58" s="12">
        <f>SUM(F48:G57)</f>
        <v/>
      </c>
      <c r="H58" s="9" t="n"/>
      <c r="I58" s="10" t="n"/>
      <c r="J58" s="5" t="n"/>
    </row>
    <row r="59" ht="15.75" customHeight="1">
      <c r="A59" s="13" t="inlineStr">
        <is>
          <t>FECHA</t>
        </is>
      </c>
      <c r="B59" s="13" t="inlineStr">
        <is>
          <t>CIERRE DE CAJA</t>
        </is>
      </c>
      <c r="C59" s="13" t="inlineStr">
        <is>
          <t>IMPORTE</t>
        </is>
      </c>
      <c r="D59" s="14" t="n">
        <v>112732522</v>
      </c>
      <c r="E59" s="8" t="n"/>
      <c r="H59" s="9" t="n"/>
      <c r="I59" s="10" t="n"/>
      <c r="J59" s="5" t="n"/>
    </row>
    <row r="62">
      <c r="A62" s="1" t="inlineStr">
        <is>
          <t>Cierre Caja</t>
        </is>
      </c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</row>
    <row r="63">
      <c r="A63" s="3" t="inlineStr">
        <is>
          <t>Del 07/02/2023</t>
        </is>
      </c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</row>
    <row r="64">
      <c r="A64" s="74" t="inlineStr">
        <is>
          <t>Cierre Caja</t>
        </is>
      </c>
      <c r="B64" s="74" t="inlineStr">
        <is>
          <t>Fecha</t>
        </is>
      </c>
      <c r="C64" s="74" t="inlineStr">
        <is>
          <t>Cajero</t>
        </is>
      </c>
      <c r="D64" s="74" t="inlineStr">
        <is>
          <t>Nro Voucher</t>
        </is>
      </c>
      <c r="E64" s="74" t="inlineStr">
        <is>
          <t>Nro Cuenta</t>
        </is>
      </c>
      <c r="F64" s="74" t="inlineStr">
        <is>
          <t>Tipo Ingreso</t>
        </is>
      </c>
      <c r="G64" s="75" t="n"/>
      <c r="H64" s="76" t="n"/>
      <c r="I64" s="74" t="inlineStr">
        <is>
          <t>TIPO DE INGRESO</t>
        </is>
      </c>
      <c r="J64" s="74" t="inlineStr">
        <is>
          <t>Cobrador</t>
        </is>
      </c>
    </row>
    <row r="65">
      <c r="A65" s="77" t="n"/>
      <c r="B65" s="77" t="n"/>
      <c r="C65" s="77" t="n"/>
      <c r="D65" s="77" t="n"/>
      <c r="E65" s="77" t="n"/>
      <c r="F65" s="4" t="inlineStr">
        <is>
          <t>EFECTIVO</t>
        </is>
      </c>
      <c r="G65" s="4" t="inlineStr">
        <is>
          <t>CHEQUE</t>
        </is>
      </c>
      <c r="H65" s="4" t="inlineStr">
        <is>
          <t>TRANSFERENCIA</t>
        </is>
      </c>
      <c r="I65" s="77" t="n"/>
      <c r="J65" s="77" t="n"/>
    </row>
    <row r="66">
      <c r="A66" s="5" t="inlineStr">
        <is>
          <t>CCAJ-PT53/25/2023</t>
        </is>
      </c>
      <c r="B66" s="6" t="n">
        <v>44964.71488336805</v>
      </c>
      <c r="C66" s="5" t="inlineStr">
        <is>
          <t>4363 BLANCA ROXANA SUBIETA RAMIREZ - CAJA</t>
        </is>
      </c>
      <c r="D66" s="7" t="n">
        <v>3115626641</v>
      </c>
      <c r="E66" s="5" t="inlineStr">
        <is>
          <t>BANCO UNION-10000020161539</t>
        </is>
      </c>
      <c r="H66" s="9" t="n">
        <v>10499.74</v>
      </c>
      <c r="I66" s="5" t="inlineStr">
        <is>
          <t>DEPÓSITO BANCARIO</t>
        </is>
      </c>
      <c r="J66" s="5" t="inlineStr">
        <is>
          <t>4509 JOSE MANUEL MOREIRA MIRANDA</t>
        </is>
      </c>
    </row>
    <row r="67">
      <c r="A67" s="5" t="inlineStr">
        <is>
          <t>CCAJ-PT53/25/2023</t>
        </is>
      </c>
      <c r="B67" s="6" t="n">
        <v>44964.71488336805</v>
      </c>
      <c r="C67" s="5" t="inlineStr">
        <is>
          <t>4363 BLANCA ROXANA SUBIETA RAMIREZ - CAJA</t>
        </is>
      </c>
      <c r="D67" s="7" t="n">
        <v>111339</v>
      </c>
      <c r="E67" s="5" t="inlineStr">
        <is>
          <t>MERCANTIL SANTA CRUZ-4010501329</t>
        </is>
      </c>
      <c r="H67" s="9" t="n">
        <v>5368.4</v>
      </c>
      <c r="I67" s="5" t="inlineStr">
        <is>
          <t>DEPÓSITO BANCARIO</t>
        </is>
      </c>
      <c r="J67" s="5" t="inlineStr">
        <is>
          <t>4509 JOSE MANUEL MOREIRA MIRANDA</t>
        </is>
      </c>
    </row>
    <row r="68">
      <c r="A68" s="5" t="inlineStr">
        <is>
          <t>CCAJ-PT53/25/2023</t>
        </is>
      </c>
      <c r="B68" s="6" t="n">
        <v>44964.71488336805</v>
      </c>
      <c r="C68" s="5" t="inlineStr">
        <is>
          <t>4363 BLANCA ROXANA SUBIETA RAMIREZ - CAJA</t>
        </is>
      </c>
      <c r="D68" s="7" t="n"/>
      <c r="E68" s="8" t="n"/>
      <c r="F68" s="9" t="n">
        <v>76884.2</v>
      </c>
      <c r="I68" s="10" t="inlineStr">
        <is>
          <t>EFECTIVO</t>
        </is>
      </c>
      <c r="J68" s="5" t="inlineStr">
        <is>
          <t>4509 JOSE MANUEL MOREIRA MIRANDA</t>
        </is>
      </c>
    </row>
    <row r="69">
      <c r="A69" s="11" t="inlineStr">
        <is>
          <t>SAP</t>
        </is>
      </c>
      <c r="B69" s="3" t="n"/>
      <c r="C69" s="3" t="n"/>
      <c r="D69" s="7" t="n"/>
      <c r="E69" s="8" t="n"/>
      <c r="H69" s="9" t="n"/>
      <c r="I69" s="10" t="n"/>
      <c r="J69" s="5" t="n"/>
    </row>
    <row r="70" ht="15.75" customHeight="1">
      <c r="A70" s="13" t="inlineStr">
        <is>
          <t>FECHA</t>
        </is>
      </c>
      <c r="B70" s="13" t="inlineStr">
        <is>
          <t>CIERRE DE CAJA</t>
        </is>
      </c>
      <c r="C70" s="13" t="inlineStr">
        <is>
          <t>IMPORTE</t>
        </is>
      </c>
      <c r="D70" s="14" t="n">
        <v>112732553</v>
      </c>
      <c r="E70" s="8" t="n"/>
      <c r="H70" s="9" t="n"/>
      <c r="I70" s="10" t="n"/>
      <c r="J70" s="5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08/02/2023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74" t="inlineStr">
        <is>
          <t>Cierre Caja</t>
        </is>
      </c>
      <c r="B75" s="74" t="inlineStr">
        <is>
          <t>Fecha</t>
        </is>
      </c>
      <c r="C75" s="74" t="inlineStr">
        <is>
          <t>Cajero</t>
        </is>
      </c>
      <c r="D75" s="74" t="inlineStr">
        <is>
          <t>Nro Voucher</t>
        </is>
      </c>
      <c r="E75" s="74" t="inlineStr">
        <is>
          <t>Nro Cuenta</t>
        </is>
      </c>
      <c r="F75" s="74" t="inlineStr">
        <is>
          <t>Tipo Ingreso</t>
        </is>
      </c>
      <c r="G75" s="75" t="n"/>
      <c r="H75" s="76" t="n"/>
      <c r="I75" s="74" t="inlineStr">
        <is>
          <t>TIPO DE INGRESO</t>
        </is>
      </c>
      <c r="J75" s="74" t="inlineStr">
        <is>
          <t>Cobrador</t>
        </is>
      </c>
    </row>
    <row r="76">
      <c r="A76" s="77" t="n"/>
      <c r="B76" s="77" t="n"/>
      <c r="C76" s="77" t="n"/>
      <c r="D76" s="77" t="n"/>
      <c r="E76" s="77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77" t="n"/>
      <c r="J76" s="77" t="n"/>
    </row>
    <row r="77">
      <c r="A77" s="5" t="inlineStr">
        <is>
          <t>CCAJ-PT53/26/2023</t>
        </is>
      </c>
      <c r="B77" s="6" t="n">
        <v>44965.69941569444</v>
      </c>
      <c r="C77" s="5" t="inlineStr">
        <is>
          <t>4363 BLANCA ROXANA SUBIETA RAMIREZ - CAJA</t>
        </is>
      </c>
      <c r="D77" s="7" t="n">
        <v>340123</v>
      </c>
      <c r="E77" s="8" t="inlineStr">
        <is>
          <t>BISA-100070073</t>
        </is>
      </c>
      <c r="H77" s="9" t="n">
        <v>4278.8</v>
      </c>
      <c r="I77" s="5" t="inlineStr">
        <is>
          <t>DEPÓSITO BANCARIO</t>
        </is>
      </c>
      <c r="J77" s="5" t="inlineStr">
        <is>
          <t>3136 GONZALO JESUS VARGAS CASTRO</t>
        </is>
      </c>
    </row>
    <row r="78">
      <c r="A78" s="5" t="inlineStr">
        <is>
          <t>CCAJ-PT53/26/2023</t>
        </is>
      </c>
      <c r="B78" s="6" t="n">
        <v>44965.69941569444</v>
      </c>
      <c r="C78" s="5" t="inlineStr">
        <is>
          <t>4363 BLANCA ROXANA SUBIETA RAMIREZ - CAJA</t>
        </is>
      </c>
      <c r="D78" s="7" t="n">
        <v>80258841</v>
      </c>
      <c r="E78" s="8" t="inlineStr">
        <is>
          <t>BISA-100070073</t>
        </is>
      </c>
      <c r="H78" s="9" t="n">
        <v>30000</v>
      </c>
      <c r="I78" s="5" t="inlineStr">
        <is>
          <t>DEPÓSITO BANCARIO</t>
        </is>
      </c>
      <c r="J78" s="5" t="inlineStr">
        <is>
          <t>3136 GONZALO JESUS VARGAS CASTRO</t>
        </is>
      </c>
    </row>
    <row r="79">
      <c r="A79" s="5" t="inlineStr">
        <is>
          <t>CCAJ-PT53/26/2023</t>
        </is>
      </c>
      <c r="B79" s="6" t="n">
        <v>44965.69941569444</v>
      </c>
      <c r="C79" s="5" t="inlineStr">
        <is>
          <t>4363 BLANCA ROXANA SUBIETA RAMIREZ - CAJA</t>
        </is>
      </c>
      <c r="D79" s="7" t="n"/>
      <c r="E79" s="8" t="n"/>
      <c r="F79" s="9" t="n">
        <v>3270.2</v>
      </c>
      <c r="I79" s="10" t="inlineStr">
        <is>
          <t>EFECTIVO</t>
        </is>
      </c>
      <c r="J79" s="5" t="inlineStr">
        <is>
          <t>3136 GONZALO JESUS VARGAS CASTRO</t>
        </is>
      </c>
    </row>
    <row r="80">
      <c r="A80" s="5" t="inlineStr">
        <is>
          <t>CCAJ-PT53/26/2023</t>
        </is>
      </c>
      <c r="B80" s="6" t="n">
        <v>44965.69941569444</v>
      </c>
      <c r="C80" s="5" t="inlineStr">
        <is>
          <t>4363 BLANCA ROXANA SUBIETA RAMIREZ - CAJA</t>
        </is>
      </c>
      <c r="D80" s="7" t="n"/>
      <c r="E80" s="8" t="n"/>
      <c r="F80" s="9" t="n">
        <v>37465</v>
      </c>
      <c r="I80" s="10" t="inlineStr">
        <is>
          <t>EFECTIVO</t>
        </is>
      </c>
      <c r="J80" s="8" t="inlineStr">
        <is>
          <t>4509 JOSE MOREIRA - T02</t>
        </is>
      </c>
    </row>
    <row r="81">
      <c r="A81" s="11" t="inlineStr">
        <is>
          <t>SAP</t>
        </is>
      </c>
      <c r="B81" s="3" t="n"/>
      <c r="C81" s="3" t="n"/>
      <c r="D81" s="7" t="n"/>
      <c r="E81" s="8" t="n"/>
      <c r="F81" s="40">
        <f>SUM(F77:G80)</f>
        <v/>
      </c>
      <c r="I81" s="10" t="n"/>
      <c r="J81" s="5" t="n"/>
    </row>
    <row r="82" ht="15.75" customHeight="1">
      <c r="A82" s="13" t="inlineStr">
        <is>
          <t>FECHA</t>
        </is>
      </c>
      <c r="B82" s="13" t="inlineStr">
        <is>
          <t>CIERRE DE CAJA</t>
        </is>
      </c>
      <c r="C82" s="13" t="inlineStr">
        <is>
          <t>IMPORTE</t>
        </is>
      </c>
      <c r="D82" s="14" t="n">
        <v>112736402</v>
      </c>
      <c r="E82" s="8" t="n"/>
      <c r="F82" s="9" t="n"/>
      <c r="I82" s="10" t="n"/>
      <c r="J82" s="5" t="n"/>
    </row>
    <row r="85">
      <c r="A85" s="1" t="inlineStr">
        <is>
          <t>Cierre Caja</t>
        </is>
      </c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</row>
    <row r="86">
      <c r="A86" s="3" t="inlineStr">
        <is>
          <t>Del 09/02/2023</t>
        </is>
      </c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</row>
    <row r="87">
      <c r="A87" s="74" t="inlineStr">
        <is>
          <t>Cierre Caja</t>
        </is>
      </c>
      <c r="B87" s="74" t="inlineStr">
        <is>
          <t>Fecha</t>
        </is>
      </c>
      <c r="C87" s="74" t="inlineStr">
        <is>
          <t>Cajero</t>
        </is>
      </c>
      <c r="D87" s="74" t="inlineStr">
        <is>
          <t>Nro Voucher</t>
        </is>
      </c>
      <c r="E87" s="74" t="inlineStr">
        <is>
          <t>Nro Cuenta</t>
        </is>
      </c>
      <c r="F87" s="74" t="inlineStr">
        <is>
          <t>Tipo Ingreso</t>
        </is>
      </c>
      <c r="G87" s="75" t="n"/>
      <c r="H87" s="76" t="n"/>
      <c r="I87" s="74" t="inlineStr">
        <is>
          <t>TIPO DE INGRESO</t>
        </is>
      </c>
      <c r="J87" s="74" t="inlineStr">
        <is>
          <t>Cobrador</t>
        </is>
      </c>
    </row>
    <row r="88">
      <c r="A88" s="77" t="n"/>
      <c r="B88" s="77" t="n"/>
      <c r="C88" s="77" t="n"/>
      <c r="D88" s="77" t="n"/>
      <c r="E88" s="77" t="n"/>
      <c r="F88" s="4" t="inlineStr">
        <is>
          <t>EFECTIVO</t>
        </is>
      </c>
      <c r="G88" s="4" t="inlineStr">
        <is>
          <t>CHEQUE</t>
        </is>
      </c>
      <c r="H88" s="4" t="inlineStr">
        <is>
          <t>TRANSFERENCIA</t>
        </is>
      </c>
      <c r="I88" s="77" t="n"/>
      <c r="J88" s="77" t="n"/>
    </row>
    <row r="89">
      <c r="A89" s="5" t="inlineStr">
        <is>
          <t>CCAJ-PT53/27/2023</t>
        </is>
      </c>
      <c r="B89" s="6" t="n">
        <v>44966.74548336805</v>
      </c>
      <c r="C89" s="5" t="inlineStr">
        <is>
          <t>4363 BLANCA ROXANA SUBIETA RAMIREZ - CAJA</t>
        </is>
      </c>
      <c r="D89" s="7" t="n">
        <v>38038412</v>
      </c>
      <c r="E89" s="5" t="inlineStr">
        <is>
          <t>BANCO UNION-10000020161539</t>
        </is>
      </c>
      <c r="H89" s="9" t="n">
        <v>15219.52</v>
      </c>
      <c r="I89" s="5" t="inlineStr">
        <is>
          <t>DEPÓSITO BANCARIO</t>
        </is>
      </c>
      <c r="J89" s="5" t="inlineStr">
        <is>
          <t>3136 GONZALO JESUS VARGAS CASTRO</t>
        </is>
      </c>
    </row>
    <row r="90">
      <c r="A90" s="5" t="inlineStr">
        <is>
          <t>CCAJ-PT53/27/2023</t>
        </is>
      </c>
      <c r="B90" s="6" t="n">
        <v>44966.74548336805</v>
      </c>
      <c r="C90" s="5" t="inlineStr">
        <is>
          <t>4363 BLANCA ROXANA SUBIETA RAMIREZ - CAJA</t>
        </is>
      </c>
      <c r="D90" s="7" t="n"/>
      <c r="E90" s="8" t="n"/>
      <c r="F90" s="9" t="n">
        <v>29721.7</v>
      </c>
      <c r="I90" s="10" t="inlineStr">
        <is>
          <t>EFECTIVO</t>
        </is>
      </c>
      <c r="J90" s="5" t="inlineStr">
        <is>
          <t>3136 GONZALO JESUS VARGAS CASTRO</t>
        </is>
      </c>
    </row>
    <row r="91">
      <c r="A91" s="5" t="inlineStr">
        <is>
          <t>CCAJ-PT53/27/2023</t>
        </is>
      </c>
      <c r="B91" s="6" t="n">
        <v>44966.74548336805</v>
      </c>
      <c r="C91" s="5" t="inlineStr">
        <is>
          <t>4363 BLANCA ROXANA SUBIETA RAMIREZ - CAJA</t>
        </is>
      </c>
      <c r="D91" s="7" t="n"/>
      <c r="E91" s="8" t="n"/>
      <c r="F91" s="9" t="n">
        <v>1034.9</v>
      </c>
      <c r="I91" s="10" t="inlineStr">
        <is>
          <t>EFECTIVO</t>
        </is>
      </c>
      <c r="J91" s="8" t="inlineStr">
        <is>
          <t>4536 JUAN FELIX ALEJO APAZA</t>
        </is>
      </c>
    </row>
    <row r="92">
      <c r="A92" s="11" t="inlineStr">
        <is>
          <t>SAP</t>
        </is>
      </c>
      <c r="B92" s="3" t="n"/>
      <c r="C92" s="3" t="n"/>
      <c r="D92" s="7" t="n"/>
      <c r="E92" s="8" t="n"/>
      <c r="F92" s="31">
        <f>SUM(F89:G91)</f>
        <v/>
      </c>
      <c r="G92" s="9" t="n"/>
      <c r="I92" s="10" t="n"/>
      <c r="J92" s="8" t="n"/>
    </row>
    <row r="93" ht="15.75" customHeight="1">
      <c r="A93" s="13" t="inlineStr">
        <is>
          <t>FECHA</t>
        </is>
      </c>
      <c r="B93" s="13" t="inlineStr">
        <is>
          <t>CIERRE DE CAJA</t>
        </is>
      </c>
      <c r="C93" s="13" t="inlineStr">
        <is>
          <t>IMPORTE</t>
        </is>
      </c>
      <c r="D93" s="14" t="n">
        <v>112736403</v>
      </c>
      <c r="E93" s="8" t="n"/>
      <c r="G93" s="9" t="n"/>
      <c r="I93" s="10" t="n"/>
      <c r="J93" s="8" t="n"/>
    </row>
    <row r="94">
      <c r="A94" s="5" t="n"/>
      <c r="B94" s="6" t="n"/>
      <c r="C94" s="5" t="n"/>
      <c r="D94" s="7" t="n"/>
      <c r="E94" s="8" t="n"/>
      <c r="G94" s="9" t="n"/>
      <c r="I94" s="10" t="n"/>
      <c r="J94" s="8" t="n"/>
    </row>
    <row r="96">
      <c r="A96" s="1" t="inlineStr">
        <is>
          <t>Cierre Caja</t>
        </is>
      </c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</row>
    <row r="97">
      <c r="A97" s="3" t="inlineStr">
        <is>
          <t>Del 10/02/2023</t>
        </is>
      </c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</row>
    <row r="98">
      <c r="A98" s="74" t="inlineStr">
        <is>
          <t>Cierre Caja</t>
        </is>
      </c>
      <c r="B98" s="74" t="inlineStr">
        <is>
          <t>Fecha</t>
        </is>
      </c>
      <c r="C98" s="74" t="inlineStr">
        <is>
          <t>Cajero</t>
        </is>
      </c>
      <c r="D98" s="74" t="inlineStr">
        <is>
          <t>Nro Voucher</t>
        </is>
      </c>
      <c r="E98" s="74" t="inlineStr">
        <is>
          <t>Nro Cuenta</t>
        </is>
      </c>
      <c r="F98" s="74" t="inlineStr">
        <is>
          <t>Tipo Ingreso</t>
        </is>
      </c>
      <c r="G98" s="75" t="n"/>
      <c r="H98" s="76" t="n"/>
      <c r="I98" s="74" t="inlineStr">
        <is>
          <t>TIPO DE INGRESO</t>
        </is>
      </c>
      <c r="J98" s="74" t="inlineStr">
        <is>
          <t>Cobrador</t>
        </is>
      </c>
    </row>
    <row r="99">
      <c r="A99" s="77" t="n"/>
      <c r="B99" s="77" t="n"/>
      <c r="C99" s="77" t="n"/>
      <c r="D99" s="77" t="n"/>
      <c r="E99" s="77" t="n"/>
      <c r="F99" s="4" t="inlineStr">
        <is>
          <t>EFECTIVO</t>
        </is>
      </c>
      <c r="G99" s="4" t="inlineStr">
        <is>
          <t>CHEQUE</t>
        </is>
      </c>
      <c r="H99" s="4" t="inlineStr">
        <is>
          <t>TRANSFERENCIA</t>
        </is>
      </c>
      <c r="I99" s="77" t="n"/>
      <c r="J99" s="77" t="n"/>
    </row>
    <row r="100">
      <c r="A100" s="5" t="inlineStr">
        <is>
          <t>CCAJ-PT53/28/2023</t>
        </is>
      </c>
      <c r="B100" s="6" t="n">
        <v>44967.82322571759</v>
      </c>
      <c r="C100" s="5" t="inlineStr">
        <is>
          <t>4363 BLANCA ROXANA SUBIETA RAMIREZ - CAJA</t>
        </is>
      </c>
      <c r="D100" s="7" t="n">
        <v>3169499</v>
      </c>
      <c r="E100" s="8" t="inlineStr">
        <is>
          <t>BISA-100070073</t>
        </is>
      </c>
      <c r="H100" s="9" t="n">
        <v>22000</v>
      </c>
      <c r="I100" s="5" t="inlineStr">
        <is>
          <t>DEPÓSITO BANCARIO</t>
        </is>
      </c>
      <c r="J100" s="5" t="inlineStr">
        <is>
          <t>3136 GONZALO JESUS VARGAS CASTRO</t>
        </is>
      </c>
    </row>
    <row r="101">
      <c r="A101" s="5" t="inlineStr">
        <is>
          <t>CCAJ-PT53/28/2023</t>
        </is>
      </c>
      <c r="B101" s="6" t="n">
        <v>44967.82322571759</v>
      </c>
      <c r="C101" s="5" t="inlineStr">
        <is>
          <t>4363 BLANCA ROXANA SUBIETA RAMIREZ - CAJA</t>
        </is>
      </c>
      <c r="D101" s="7" t="n">
        <v>1248</v>
      </c>
      <c r="E101" s="8" t="inlineStr">
        <is>
          <t>BISA-100070073</t>
        </is>
      </c>
      <c r="H101" s="9" t="n">
        <v>1248</v>
      </c>
      <c r="I101" s="5" t="inlineStr">
        <is>
          <t>DEPÓSITO BANCARIO</t>
        </is>
      </c>
      <c r="J101" s="5" t="inlineStr">
        <is>
          <t>4363 BLANCA ROXANA SUBIETA RAMIREZ</t>
        </is>
      </c>
    </row>
    <row r="102">
      <c r="A102" s="5" t="inlineStr">
        <is>
          <t>CCAJ-PT53/28/2023</t>
        </is>
      </c>
      <c r="B102" s="6" t="n">
        <v>44967.82322571759</v>
      </c>
      <c r="C102" s="5" t="inlineStr">
        <is>
          <t>4363 BLANCA ROXANA SUBIETA RAMIREZ - CAJA</t>
        </is>
      </c>
      <c r="D102" s="7" t="n"/>
      <c r="E102" s="8" t="n"/>
      <c r="F102" s="9" t="n">
        <v>15801.7</v>
      </c>
      <c r="I102" s="10" t="inlineStr">
        <is>
          <t>EFECTIVO</t>
        </is>
      </c>
      <c r="J102" s="5" t="inlineStr">
        <is>
          <t>3136 GONZALO JESUS VARGAS CASTRO</t>
        </is>
      </c>
    </row>
    <row r="103">
      <c r="A103" s="11" t="inlineStr">
        <is>
          <t>SAP</t>
        </is>
      </c>
      <c r="B103" s="3" t="n"/>
      <c r="C103" s="3" t="n"/>
      <c r="D103" s="7" t="n"/>
      <c r="E103" s="8" t="n"/>
      <c r="H103" s="9" t="n"/>
      <c r="I103" s="10" t="n"/>
      <c r="J103" s="5" t="n"/>
    </row>
    <row r="104" ht="15.75" customHeight="1">
      <c r="A104" s="13" t="inlineStr">
        <is>
          <t>FECHA</t>
        </is>
      </c>
      <c r="B104" s="13" t="inlineStr">
        <is>
          <t>CIERRE DE CAJA</t>
        </is>
      </c>
      <c r="C104" s="13" t="inlineStr">
        <is>
          <t>IMPORTE</t>
        </is>
      </c>
      <c r="D104" s="14" t="n">
        <v>112782339</v>
      </c>
      <c r="E104" s="8" t="n"/>
      <c r="H104" s="9" t="n"/>
      <c r="I104" s="10" t="n"/>
      <c r="J104" s="5" t="n"/>
    </row>
    <row r="106">
      <c r="A106" s="16" t="inlineStr">
        <is>
          <t>EL CIERRE 28 NO REALIZO SU TRASLADO A ETV POR BAJO IMPORTE</t>
        </is>
      </c>
      <c r="B106" s="16" t="n"/>
      <c r="C106" s="16" t="n"/>
    </row>
    <row r="108">
      <c r="A108" s="1" t="inlineStr">
        <is>
          <t>Cierre Caja</t>
        </is>
      </c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</row>
    <row r="109">
      <c r="A109" s="3" t="inlineStr">
        <is>
          <t>Del 11/02/2023</t>
        </is>
      </c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</row>
    <row r="110">
      <c r="A110" s="74" t="inlineStr">
        <is>
          <t>Cierre Caja</t>
        </is>
      </c>
      <c r="B110" s="74" t="inlineStr">
        <is>
          <t>Fecha</t>
        </is>
      </c>
      <c r="C110" s="74" t="inlineStr">
        <is>
          <t>Cajero</t>
        </is>
      </c>
      <c r="D110" s="74" t="inlineStr">
        <is>
          <t>Nro Voucher</t>
        </is>
      </c>
      <c r="E110" s="74" t="inlineStr">
        <is>
          <t>Nro Cuenta</t>
        </is>
      </c>
      <c r="F110" s="74" t="inlineStr">
        <is>
          <t>Tipo Ingreso</t>
        </is>
      </c>
      <c r="G110" s="75" t="n"/>
      <c r="H110" s="76" t="n"/>
      <c r="I110" s="74" t="inlineStr">
        <is>
          <t>TIPO DE INGRESO</t>
        </is>
      </c>
      <c r="J110" s="74" t="inlineStr">
        <is>
          <t>Cobrador</t>
        </is>
      </c>
    </row>
    <row r="111">
      <c r="A111" s="77" t="n"/>
      <c r="B111" s="77" t="n"/>
      <c r="C111" s="77" t="n"/>
      <c r="D111" s="77" t="n"/>
      <c r="E111" s="77" t="n"/>
      <c r="F111" s="4" t="inlineStr">
        <is>
          <t>EFECTIVO</t>
        </is>
      </c>
      <c r="G111" s="4" t="inlineStr">
        <is>
          <t>CHEQUE</t>
        </is>
      </c>
      <c r="H111" s="4" t="inlineStr">
        <is>
          <t>TRANSFERENCIA</t>
        </is>
      </c>
      <c r="I111" s="77" t="n"/>
      <c r="J111" s="77" t="n"/>
    </row>
    <row r="112">
      <c r="A112" s="34" t="inlineStr">
        <is>
          <t>NO HUBO CIERRES DE CAJA, SABADO</t>
        </is>
      </c>
      <c r="B112" s="35" t="n"/>
      <c r="C112" s="36" t="n"/>
      <c r="D112" s="7" t="n"/>
      <c r="E112" s="8" t="n"/>
      <c r="F112" s="9" t="n"/>
      <c r="I112" s="10" t="n"/>
      <c r="J112" s="8" t="n"/>
    </row>
    <row r="113">
      <c r="A113" s="11" t="inlineStr">
        <is>
          <t>SAP</t>
        </is>
      </c>
      <c r="B113" s="3" t="n"/>
      <c r="C113" s="3" t="n"/>
      <c r="D113" s="7" t="n"/>
      <c r="E113" s="8" t="n"/>
      <c r="G113" s="9" t="n"/>
      <c r="I113" s="10" t="n"/>
      <c r="J113" s="8" t="n"/>
    </row>
    <row r="114">
      <c r="A114" s="13" t="inlineStr">
        <is>
          <t>FECHA</t>
        </is>
      </c>
      <c r="B114" s="13" t="inlineStr">
        <is>
          <t>CIERRE DE CAJA</t>
        </is>
      </c>
      <c r="C114" s="13" t="inlineStr">
        <is>
          <t>IMPORTE</t>
        </is>
      </c>
      <c r="D114" s="7" t="n"/>
      <c r="E114" s="8" t="n"/>
      <c r="G114" s="9" t="n"/>
      <c r="I114" s="10" t="n"/>
      <c r="J114" s="8" t="n"/>
    </row>
    <row r="117">
      <c r="A117" s="1" t="inlineStr">
        <is>
          <t>Cierre Caja</t>
        </is>
      </c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</row>
    <row r="118">
      <c r="A118" s="3" t="inlineStr">
        <is>
          <t>Del 13/02/2023</t>
        </is>
      </c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</row>
    <row r="119">
      <c r="A119" s="74" t="inlineStr">
        <is>
          <t>Cierre Caja</t>
        </is>
      </c>
      <c r="B119" s="74" t="inlineStr">
        <is>
          <t>Fecha</t>
        </is>
      </c>
      <c r="C119" s="74" t="inlineStr">
        <is>
          <t>Cajero</t>
        </is>
      </c>
      <c r="D119" s="74" t="inlineStr">
        <is>
          <t>Nro Voucher</t>
        </is>
      </c>
      <c r="E119" s="74" t="inlineStr">
        <is>
          <t>Nro Cuenta</t>
        </is>
      </c>
      <c r="F119" s="74" t="inlineStr">
        <is>
          <t>Tipo Ingreso</t>
        </is>
      </c>
      <c r="G119" s="75" t="n"/>
      <c r="H119" s="76" t="n"/>
      <c r="I119" s="74" t="inlineStr">
        <is>
          <t>TIPO DE INGRESO</t>
        </is>
      </c>
      <c r="J119" s="74" t="inlineStr">
        <is>
          <t>Cobrador</t>
        </is>
      </c>
    </row>
    <row r="120">
      <c r="A120" s="77" t="n"/>
      <c r="B120" s="77" t="n"/>
      <c r="C120" s="77" t="n"/>
      <c r="D120" s="77" t="n"/>
      <c r="E120" s="77" t="n"/>
      <c r="F120" s="4" t="inlineStr">
        <is>
          <t>EFECTIVO</t>
        </is>
      </c>
      <c r="G120" s="4" t="inlineStr">
        <is>
          <t>CHEQUE</t>
        </is>
      </c>
      <c r="H120" s="4" t="inlineStr">
        <is>
          <t>TRANSFERENCIA</t>
        </is>
      </c>
      <c r="I120" s="77" t="n"/>
      <c r="J120" s="77" t="n"/>
    </row>
    <row r="121">
      <c r="A121" s="5" t="inlineStr">
        <is>
          <t>CCAJ-PT53/29/2023</t>
        </is>
      </c>
      <c r="B121" s="6" t="n">
        <v>44970.91541528935</v>
      </c>
      <c r="C121" s="5" t="inlineStr">
        <is>
          <t>4363 BLANCA ROXANA SUBIETA RAMIREZ - CAJA</t>
        </is>
      </c>
      <c r="D121" s="7" t="n">
        <v>320955</v>
      </c>
      <c r="E121" s="8" t="inlineStr">
        <is>
          <t>BISA-100070073</t>
        </is>
      </c>
      <c r="H121" s="9" t="n">
        <v>292</v>
      </c>
      <c r="I121" s="5" t="inlineStr">
        <is>
          <t>DEPÓSITO BANCARIO</t>
        </is>
      </c>
      <c r="J121" s="5" t="inlineStr">
        <is>
          <t>3136 GONZALO JESUS VARGAS CASTRO</t>
        </is>
      </c>
    </row>
    <row r="122">
      <c r="A122" s="5" t="inlineStr">
        <is>
          <t>CCAJ-PT53/29/2023</t>
        </is>
      </c>
      <c r="B122" s="6" t="n">
        <v>44970.91541528935</v>
      </c>
      <c r="C122" s="5" t="inlineStr">
        <is>
          <t xml:space="preserve">4363 BLANCA ROXANA SUBIETA RAMIREZ - CAJA </t>
        </is>
      </c>
      <c r="D122" s="7" t="n"/>
      <c r="E122" s="8" t="n"/>
      <c r="F122" s="9" t="n">
        <v>36285.2</v>
      </c>
      <c r="I122" s="10" t="inlineStr">
        <is>
          <t>EFECTIVO</t>
        </is>
      </c>
      <c r="J122" s="5" t="inlineStr">
        <is>
          <t>3313 JOSE ADRIAN ORCKO CHECA</t>
        </is>
      </c>
    </row>
    <row r="123">
      <c r="A123" s="5" t="inlineStr">
        <is>
          <t>CCAJ-PT53/29/2023</t>
        </is>
      </c>
      <c r="B123" s="6" t="n">
        <v>44970.91541528935</v>
      </c>
      <c r="C123" s="5" t="inlineStr">
        <is>
          <t>4363 BLANCA ROXANA SUBIETA RAMIREZ - CAJA</t>
        </is>
      </c>
      <c r="D123" s="7" t="n"/>
      <c r="E123" s="8" t="n"/>
      <c r="F123" s="9" t="n">
        <v>63028.7</v>
      </c>
      <c r="I123" s="10" t="inlineStr">
        <is>
          <t>EFECTIVO</t>
        </is>
      </c>
      <c r="J123" s="5" t="inlineStr">
        <is>
          <t>3136 GONZALO JESUS VARGAS CASTRO</t>
        </is>
      </c>
    </row>
    <row r="124">
      <c r="A124" s="5" t="inlineStr">
        <is>
          <t>CCAJ-PT53/29/2023</t>
        </is>
      </c>
      <c r="B124" s="6" t="n">
        <v>44970.91541528935</v>
      </c>
      <c r="C124" s="5" t="inlineStr">
        <is>
          <t>4363 BLANCA ROXANA SUBIETA RAMIREZ - CAJA</t>
        </is>
      </c>
      <c r="D124" s="7" t="n"/>
      <c r="E124" s="8" t="n"/>
      <c r="F124" s="9" t="n">
        <v>60044.9</v>
      </c>
      <c r="I124" s="10" t="inlineStr">
        <is>
          <t>EFECTIVO</t>
        </is>
      </c>
      <c r="J124" s="8" t="inlineStr">
        <is>
          <t>4536 JUAN FELIX ALEJO APAZA</t>
        </is>
      </c>
    </row>
    <row r="125">
      <c r="A125" s="5" t="inlineStr">
        <is>
          <t>CCAJ-PT53/29/2023</t>
        </is>
      </c>
      <c r="B125" s="6" t="n">
        <v>44970.91541528935</v>
      </c>
      <c r="C125" s="5" t="inlineStr">
        <is>
          <t>4363 BLANCA ROXANA SUBIETA RAMIREZ - CAJA</t>
        </is>
      </c>
      <c r="D125" s="7" t="n"/>
      <c r="E125" s="8" t="n"/>
      <c r="F125" s="9" t="n">
        <v>12825</v>
      </c>
      <c r="I125" s="10" t="inlineStr">
        <is>
          <t>EFECTIVO</t>
        </is>
      </c>
      <c r="J125" s="8" t="inlineStr">
        <is>
          <t>4509 JOSE MOREIRA - T02</t>
        </is>
      </c>
    </row>
    <row r="126">
      <c r="A126" s="5" t="inlineStr">
        <is>
          <t>CCAJ-PT53/29/2023</t>
        </is>
      </c>
      <c r="B126" s="6" t="n">
        <v>44970.91541528935</v>
      </c>
      <c r="C126" s="5" t="inlineStr">
        <is>
          <t>4363 BLANCA ROXANA SUBIETA RAMIREZ - CAJA</t>
        </is>
      </c>
      <c r="D126" s="7" t="n"/>
      <c r="E126" s="8" t="n"/>
      <c r="F126" s="9" t="n">
        <v>7398.8</v>
      </c>
      <c r="I126" s="10" t="inlineStr">
        <is>
          <t>EFECTIVO</t>
        </is>
      </c>
      <c r="J126" s="8" t="inlineStr">
        <is>
          <t>4509 JOSE MOREIRA - T03</t>
        </is>
      </c>
    </row>
    <row r="127">
      <c r="A127" s="11" t="inlineStr">
        <is>
          <t>SAP</t>
        </is>
      </c>
      <c r="B127" s="3" t="n"/>
      <c r="C127" s="3" t="n"/>
      <c r="D127" s="7" t="n"/>
      <c r="E127" s="8" t="n"/>
      <c r="F127" s="31">
        <f>SUM(F121:G126)</f>
        <v/>
      </c>
      <c r="H127" s="9" t="n"/>
      <c r="I127" s="10" t="n"/>
      <c r="J127" s="5" t="n"/>
    </row>
    <row r="128" ht="15.75" customHeight="1">
      <c r="A128" s="13" t="inlineStr">
        <is>
          <t>FECHA</t>
        </is>
      </c>
      <c r="B128" s="13" t="inlineStr">
        <is>
          <t>CIERRE DE CAJA</t>
        </is>
      </c>
      <c r="C128" s="13" t="inlineStr">
        <is>
          <t>IMPORTE</t>
        </is>
      </c>
      <c r="D128" s="14" t="n">
        <v>112782340</v>
      </c>
      <c r="E128" s="8" t="n"/>
      <c r="H128" s="9" t="n"/>
      <c r="I128" s="10" t="n"/>
      <c r="J128" s="5" t="n"/>
    </row>
    <row r="131">
      <c r="A131" s="1" t="inlineStr">
        <is>
          <t>Cierre Caja</t>
        </is>
      </c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</row>
    <row r="132">
      <c r="A132" s="3" t="inlineStr">
        <is>
          <t>Del 14/02/2023</t>
        </is>
      </c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</row>
    <row r="133">
      <c r="A133" s="74" t="inlineStr">
        <is>
          <t>Cierre Caja</t>
        </is>
      </c>
      <c r="B133" s="74" t="inlineStr">
        <is>
          <t>Fecha</t>
        </is>
      </c>
      <c r="C133" s="74" t="inlineStr">
        <is>
          <t>Cajero</t>
        </is>
      </c>
      <c r="D133" s="74" t="inlineStr">
        <is>
          <t>Nro Voucher</t>
        </is>
      </c>
      <c r="E133" s="74" t="inlineStr">
        <is>
          <t>Nro Cuenta</t>
        </is>
      </c>
      <c r="F133" s="74" t="inlineStr">
        <is>
          <t>Tipo Ingreso</t>
        </is>
      </c>
      <c r="G133" s="75" t="n"/>
      <c r="H133" s="76" t="n"/>
      <c r="I133" s="74" t="inlineStr">
        <is>
          <t>TIPO DE INGRESO</t>
        </is>
      </c>
      <c r="J133" s="74" t="inlineStr">
        <is>
          <t>Cobrador</t>
        </is>
      </c>
    </row>
    <row r="134">
      <c r="A134" s="77" t="n"/>
      <c r="B134" s="77" t="n"/>
      <c r="C134" s="77" t="n"/>
      <c r="D134" s="77" t="n"/>
      <c r="E134" s="77" t="n"/>
      <c r="F134" s="4" t="inlineStr">
        <is>
          <t>EFECTIVO</t>
        </is>
      </c>
      <c r="G134" s="4" t="inlineStr">
        <is>
          <t>CHEQUE</t>
        </is>
      </c>
      <c r="H134" s="4" t="inlineStr">
        <is>
          <t>TRANSFERENCIA</t>
        </is>
      </c>
      <c r="I134" s="77" t="n"/>
      <c r="J134" s="77" t="n"/>
    </row>
    <row r="135">
      <c r="A135" s="5" t="inlineStr">
        <is>
          <t>CCAJ-PT53/30/2023</t>
        </is>
      </c>
      <c r="B135" s="6" t="n">
        <v>44971.75232202547</v>
      </c>
      <c r="C135" s="5" t="inlineStr">
        <is>
          <t>4363 BLANCA ROXANA SUBIETA RAMIREZ - CAJA</t>
        </is>
      </c>
      <c r="D135" s="7" t="n">
        <v>382948</v>
      </c>
      <c r="E135" s="8" t="inlineStr">
        <is>
          <t>BISA-100070073</t>
        </is>
      </c>
      <c r="H135" s="9" t="n">
        <v>13369.99</v>
      </c>
      <c r="I135" s="5" t="inlineStr">
        <is>
          <t>DEPÓSITO BANCARIO</t>
        </is>
      </c>
      <c r="J135" s="5" t="inlineStr">
        <is>
          <t>3136 GONZALO JESUS VARGAS CASTRO</t>
        </is>
      </c>
    </row>
    <row r="136">
      <c r="A136" s="5" t="inlineStr">
        <is>
          <t>CCAJ-PT53/30/2023</t>
        </is>
      </c>
      <c r="B136" s="6" t="n">
        <v>44971.75232202547</v>
      </c>
      <c r="C136" s="5" t="inlineStr">
        <is>
          <t>4363 BLANCA ROXANA SUBIETA RAMIREZ - CAJA</t>
        </is>
      </c>
      <c r="D136" s="7" t="n"/>
      <c r="E136" s="8" t="n"/>
      <c r="F136" s="9" t="n">
        <v>66316.5</v>
      </c>
      <c r="I136" s="10" t="inlineStr">
        <is>
          <t>EFECTIVO</t>
        </is>
      </c>
      <c r="J136" s="5" t="inlineStr">
        <is>
          <t>3136 GONZALO JESUS VARGAS CASTRO</t>
        </is>
      </c>
    </row>
    <row r="137">
      <c r="A137" s="5" t="inlineStr">
        <is>
          <t>CCAJ-PT53/30/2023</t>
        </is>
      </c>
      <c r="B137" s="6" t="n">
        <v>44971.75232202547</v>
      </c>
      <c r="C137" s="5" t="inlineStr">
        <is>
          <t>4363 BLANCA ROXANA SUBIETA RAMIREZ - CAJA</t>
        </is>
      </c>
      <c r="D137" s="7" t="n"/>
      <c r="E137" s="8" t="n"/>
      <c r="F137" s="9" t="n">
        <v>17962.4</v>
      </c>
      <c r="I137" s="10" t="inlineStr">
        <is>
          <t>EFECTIVO</t>
        </is>
      </c>
      <c r="J137" s="5" t="inlineStr">
        <is>
          <t>3313 JOSE ADRIAN ORCKO CHECA</t>
        </is>
      </c>
    </row>
    <row r="138">
      <c r="A138" s="5" t="inlineStr">
        <is>
          <t>CCAJ-PT53/30/2023</t>
        </is>
      </c>
      <c r="B138" s="6" t="n">
        <v>44971.75232202547</v>
      </c>
      <c r="C138" s="5" t="inlineStr">
        <is>
          <t>4363 BLANCA ROXANA SUBIETA RAMIREZ - CAJA</t>
        </is>
      </c>
      <c r="D138" s="7" t="n"/>
      <c r="E138" s="8" t="n"/>
      <c r="F138" s="9" t="n">
        <v>79045.3</v>
      </c>
      <c r="I138" s="10" t="inlineStr">
        <is>
          <t>EFECTIVO</t>
        </is>
      </c>
      <c r="J138" s="5" t="inlineStr">
        <is>
          <t>4509 JOSE MANUEL MOREIRA MIRANDA</t>
        </is>
      </c>
    </row>
    <row r="139">
      <c r="A139" s="11" t="inlineStr">
        <is>
          <t>SAP</t>
        </is>
      </c>
      <c r="B139" s="3" t="n"/>
      <c r="C139" s="3" t="n"/>
      <c r="D139" s="7" t="n"/>
      <c r="E139" s="8" t="n"/>
      <c r="F139" s="31">
        <f>SUM(F135:G138)</f>
        <v/>
      </c>
      <c r="H139" s="9" t="n"/>
      <c r="I139" s="10" t="n"/>
      <c r="J139" s="5" t="n"/>
    </row>
    <row r="140" ht="15.75" customHeight="1">
      <c r="A140" s="13" t="inlineStr">
        <is>
          <t>FECHA</t>
        </is>
      </c>
      <c r="B140" s="13" t="inlineStr">
        <is>
          <t>CIERRE DE CAJA</t>
        </is>
      </c>
      <c r="C140" s="13" t="inlineStr">
        <is>
          <t>IMPORTE</t>
        </is>
      </c>
      <c r="D140" s="14" t="n">
        <v>112782342</v>
      </c>
      <c r="E140" s="8" t="n"/>
      <c r="H140" s="9" t="n"/>
      <c r="I140" s="10" t="n"/>
      <c r="J140" s="5" t="n"/>
    </row>
    <row r="143">
      <c r="A143" s="1" t="inlineStr">
        <is>
          <t>Cierre Caja</t>
        </is>
      </c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</row>
    <row r="144">
      <c r="A144" s="3" t="inlineStr">
        <is>
          <t>Del 15/02/2023</t>
        </is>
      </c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</row>
    <row r="145">
      <c r="A145" s="74" t="inlineStr">
        <is>
          <t>Cierre Caja</t>
        </is>
      </c>
      <c r="B145" s="74" t="inlineStr">
        <is>
          <t>Fecha</t>
        </is>
      </c>
      <c r="C145" s="74" t="inlineStr">
        <is>
          <t>Cajero</t>
        </is>
      </c>
      <c r="D145" s="74" t="inlineStr">
        <is>
          <t>Nro Voucher</t>
        </is>
      </c>
      <c r="E145" s="74" t="inlineStr">
        <is>
          <t>Nro Cuenta</t>
        </is>
      </c>
      <c r="F145" s="74" t="inlineStr">
        <is>
          <t>Tipo Ingreso</t>
        </is>
      </c>
      <c r="G145" s="75" t="n"/>
      <c r="H145" s="76" t="n"/>
      <c r="I145" s="74" t="inlineStr">
        <is>
          <t>TIPO DE INGRESO</t>
        </is>
      </c>
      <c r="J145" s="74" t="inlineStr">
        <is>
          <t>Cobrador</t>
        </is>
      </c>
    </row>
    <row r="146">
      <c r="A146" s="77" t="n"/>
      <c r="B146" s="77" t="n"/>
      <c r="C146" s="77" t="n"/>
      <c r="D146" s="77" t="n"/>
      <c r="E146" s="77" t="n"/>
      <c r="F146" s="4" t="inlineStr">
        <is>
          <t>EFECTIVO</t>
        </is>
      </c>
      <c r="G146" s="4" t="inlineStr">
        <is>
          <t>CHEQUE</t>
        </is>
      </c>
      <c r="H146" s="4" t="inlineStr">
        <is>
          <t>TRANSFERENCIA</t>
        </is>
      </c>
      <c r="I146" s="77" t="n"/>
      <c r="J146" s="77" t="n"/>
    </row>
    <row r="147">
      <c r="A147" s="5" t="inlineStr">
        <is>
          <t>CCAJ-PT53/31/2023</t>
        </is>
      </c>
      <c r="B147" s="6" t="n">
        <v>44972.78213067129</v>
      </c>
      <c r="C147" s="5" t="inlineStr">
        <is>
          <t>4363 BLANCA ROXANA SUBIETA RAMIREZ - CAJA</t>
        </is>
      </c>
      <c r="D147" s="7" t="n"/>
      <c r="E147" s="8" t="n"/>
      <c r="F147" s="9" t="n">
        <v>35181.7</v>
      </c>
      <c r="I147" s="10" t="inlineStr">
        <is>
          <t>EFECTIVO</t>
        </is>
      </c>
      <c r="J147" s="5" t="inlineStr">
        <is>
          <t>3136 GONZALO JESUS VARGAS CASTRO</t>
        </is>
      </c>
    </row>
    <row r="148">
      <c r="A148" s="5" t="inlineStr">
        <is>
          <t>CCAJ-PT53/31/2023</t>
        </is>
      </c>
      <c r="B148" s="6" t="n">
        <v>44972.78213067129</v>
      </c>
      <c r="C148" s="5" t="inlineStr">
        <is>
          <t>4363 BLANCA ROXANA SUBIETA RAMIREZ - CAJA</t>
        </is>
      </c>
      <c r="D148" s="7" t="n"/>
      <c r="E148" s="8" t="n"/>
      <c r="F148" s="9" t="n">
        <v>21101.7</v>
      </c>
      <c r="I148" s="10" t="inlineStr">
        <is>
          <t>EFECTIVO</t>
        </is>
      </c>
      <c r="J148" s="5" t="inlineStr">
        <is>
          <t>3313 JOSE ADRIAN ORCKO CHECA</t>
        </is>
      </c>
    </row>
    <row r="149">
      <c r="A149" s="5" t="inlineStr">
        <is>
          <t>CCAJ-PT53/31/2023</t>
        </is>
      </c>
      <c r="B149" s="6" t="n">
        <v>44972.78213067129</v>
      </c>
      <c r="C149" s="5" t="inlineStr">
        <is>
          <t>4363 BLANCA ROXANA SUBIETA RAMIREZ - CAJA</t>
        </is>
      </c>
      <c r="D149" s="7" t="n"/>
      <c r="E149" s="8" t="n"/>
      <c r="F149" s="9" t="n">
        <v>16358.1</v>
      </c>
      <c r="I149" s="10" t="inlineStr">
        <is>
          <t>EFECTIVO</t>
        </is>
      </c>
      <c r="J149" s="8" t="inlineStr">
        <is>
          <t>4536 JUAN FELIX ALEJO APAZA</t>
        </is>
      </c>
    </row>
    <row r="150">
      <c r="A150" s="5" t="inlineStr">
        <is>
          <t>CCAJ-PT53/31/2023</t>
        </is>
      </c>
      <c r="B150" s="6" t="n">
        <v>44972.78213067129</v>
      </c>
      <c r="C150" s="5" t="inlineStr">
        <is>
          <t>4363 BLANCA ROXANA SUBIETA RAMIREZ - CAJA</t>
        </is>
      </c>
      <c r="D150" s="7" t="n"/>
      <c r="E150" s="8" t="n"/>
      <c r="F150" s="9" t="n">
        <v>16373.8</v>
      </c>
      <c r="I150" s="10" t="inlineStr">
        <is>
          <t>EFECTIVO</t>
        </is>
      </c>
      <c r="J150" s="5" t="inlineStr">
        <is>
          <t>5117 JIMMY JHIOMAR PAXI HUAYTA</t>
        </is>
      </c>
    </row>
    <row r="151">
      <c r="A151" s="11" t="inlineStr">
        <is>
          <t>SAP</t>
        </is>
      </c>
      <c r="B151" s="3" t="n"/>
      <c r="C151" s="3" t="n"/>
      <c r="D151" s="17">
        <f>88319.3+696</f>
        <v/>
      </c>
      <c r="E151" s="8" t="n"/>
      <c r="F151" s="31">
        <f>SUM(F147:G150)</f>
        <v/>
      </c>
      <c r="H151" s="9" t="n"/>
      <c r="I151" s="10" t="n"/>
      <c r="J151" s="5" t="n"/>
    </row>
    <row r="152">
      <c r="A152" s="13" t="inlineStr">
        <is>
          <t>FECHA</t>
        </is>
      </c>
      <c r="B152" s="13" t="inlineStr">
        <is>
          <t>CIERRE DE CAJA</t>
        </is>
      </c>
      <c r="C152" s="13" t="inlineStr">
        <is>
          <t>IMPORTE</t>
        </is>
      </c>
      <c r="D152" s="7" t="inlineStr">
        <is>
          <t>112799881</t>
        </is>
      </c>
      <c r="E152" s="8" t="n"/>
      <c r="H152" s="9" t="n"/>
      <c r="I152" s="10" t="n"/>
      <c r="J152" s="5" t="n"/>
    </row>
    <row r="153" ht="15.75" customHeight="1">
      <c r="D153" s="14" t="n">
        <v>112800002</v>
      </c>
    </row>
    <row r="154" ht="15.75" customHeight="1">
      <c r="D154" s="14" t="n">
        <v>112800048</v>
      </c>
    </row>
    <row r="155"/>
    <row r="156">
      <c r="A156" s="1" t="inlineStr">
        <is>
          <t>Cierre Caja</t>
        </is>
      </c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</row>
    <row r="157">
      <c r="A157" s="3" t="inlineStr">
        <is>
          <t>Del 16/02/2023</t>
        </is>
      </c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</row>
    <row r="158">
      <c r="A158" s="74" t="inlineStr">
        <is>
          <t>Cierre Caja</t>
        </is>
      </c>
      <c r="B158" s="74" t="inlineStr">
        <is>
          <t>Fecha</t>
        </is>
      </c>
      <c r="C158" s="74" t="inlineStr">
        <is>
          <t>Cajero</t>
        </is>
      </c>
      <c r="D158" s="74" t="inlineStr">
        <is>
          <t>Nro Voucher</t>
        </is>
      </c>
      <c r="E158" s="74" t="inlineStr">
        <is>
          <t>Nro Cuenta</t>
        </is>
      </c>
      <c r="F158" s="74" t="inlineStr">
        <is>
          <t>Tipo Ingreso</t>
        </is>
      </c>
      <c r="G158" s="75" t="n"/>
      <c r="H158" s="76" t="n"/>
      <c r="I158" s="74" t="inlineStr">
        <is>
          <t>TIPO DE INGRESO</t>
        </is>
      </c>
      <c r="J158" s="74" t="inlineStr">
        <is>
          <t>Cobrador</t>
        </is>
      </c>
    </row>
    <row r="159">
      <c r="A159" s="77" t="n"/>
      <c r="B159" s="77" t="n"/>
      <c r="C159" s="77" t="n"/>
      <c r="D159" s="77" t="n"/>
      <c r="E159" s="77" t="n"/>
      <c r="F159" s="4" t="inlineStr">
        <is>
          <t>EFECTIVO</t>
        </is>
      </c>
      <c r="G159" s="4" t="inlineStr">
        <is>
          <t>CHEQUE</t>
        </is>
      </c>
      <c r="H159" s="4" t="inlineStr">
        <is>
          <t>TRANSFERENCIA</t>
        </is>
      </c>
      <c r="I159" s="77" t="n"/>
      <c r="J159" s="77" t="n"/>
    </row>
    <row r="160">
      <c r="A160" s="5" t="inlineStr">
        <is>
          <t>CCAJ-PT53/32/2023</t>
        </is>
      </c>
      <c r="B160" s="6" t="n">
        <v>44973.83549243055</v>
      </c>
      <c r="C160" s="5" t="inlineStr">
        <is>
          <t>4363 BLANCA ROXANA SUBIETA RAMIREZ - CAJA</t>
        </is>
      </c>
      <c r="D160" s="7" t="n">
        <v>101726</v>
      </c>
      <c r="E160" s="5" t="inlineStr">
        <is>
          <t>MERCANTIL SANTA CRUZ-4010501329</t>
        </is>
      </c>
      <c r="H160" s="9" t="n">
        <v>14583.5</v>
      </c>
      <c r="I160" s="5" t="inlineStr">
        <is>
          <t>DEPÓSITO BANCARIO</t>
        </is>
      </c>
      <c r="J160" s="5" t="inlineStr">
        <is>
          <t>4363 BLANCA ROXANA SUBIETA RAMIREZ</t>
        </is>
      </c>
    </row>
    <row r="161">
      <c r="A161" s="5" t="inlineStr">
        <is>
          <t>CCAJ-PT53/32/2023</t>
        </is>
      </c>
      <c r="B161" s="6" t="n">
        <v>44973.83549243055</v>
      </c>
      <c r="C161" s="5" t="inlineStr">
        <is>
          <t>4363 BLANCA ROXANA SUBIETA RAMIREZ - CAJA</t>
        </is>
      </c>
      <c r="D161" s="7" t="n">
        <v>38925798</v>
      </c>
      <c r="E161" s="5" t="inlineStr">
        <is>
          <t>BANCO UNION-10000020161539</t>
        </is>
      </c>
      <c r="H161" s="9" t="n">
        <v>31578.76</v>
      </c>
      <c r="I161" s="5" t="inlineStr">
        <is>
          <t>DEPÓSITO BANCARIO</t>
        </is>
      </c>
      <c r="J161" s="5" t="inlineStr">
        <is>
          <t>3136 GONZALO JESUS VARGAS CASTRO</t>
        </is>
      </c>
    </row>
    <row r="162">
      <c r="A162" s="5" t="inlineStr">
        <is>
          <t>CCAJ-PT53/32/2023</t>
        </is>
      </c>
      <c r="B162" s="6" t="n">
        <v>44973.83549243055</v>
      </c>
      <c r="C162" s="5" t="inlineStr">
        <is>
          <t>4363 BLANCA ROXANA SUBIETA RAMIREZ - CAJA</t>
        </is>
      </c>
      <c r="D162" s="7" t="n">
        <v>3340426</v>
      </c>
      <c r="E162" s="8" t="inlineStr">
        <is>
          <t>BISA-100070073</t>
        </is>
      </c>
      <c r="H162" s="9" t="n">
        <v>30000</v>
      </c>
      <c r="I162" s="5" t="inlineStr">
        <is>
          <t>DEPÓSITO BANCARIO</t>
        </is>
      </c>
      <c r="J162" s="5" t="inlineStr">
        <is>
          <t>3136 GONZALO JESUS VARGAS CASTRO</t>
        </is>
      </c>
    </row>
    <row r="163">
      <c r="A163" s="5" t="inlineStr">
        <is>
          <t>CCAJ-PT53/32/2023</t>
        </is>
      </c>
      <c r="B163" s="6" t="n">
        <v>44973.83549243055</v>
      </c>
      <c r="C163" s="5" t="inlineStr">
        <is>
          <t>4363 BLANCA ROXANA SUBIETA RAMIREZ - CAJA</t>
        </is>
      </c>
      <c r="D163" s="7" t="n">
        <v>383346</v>
      </c>
      <c r="E163" s="8" t="inlineStr">
        <is>
          <t>BISA-100070073</t>
        </is>
      </c>
      <c r="H163" s="9" t="n">
        <v>2019.36</v>
      </c>
      <c r="I163" s="5" t="inlineStr">
        <is>
          <t>DEPÓSITO BANCARIO</t>
        </is>
      </c>
      <c r="J163" s="5" t="inlineStr">
        <is>
          <t>3136 GONZALO JESUS VARGAS CASTRO</t>
        </is>
      </c>
    </row>
    <row r="164">
      <c r="A164" s="5" t="inlineStr">
        <is>
          <t>CCAJ-PT53/32/2023</t>
        </is>
      </c>
      <c r="B164" s="6" t="n">
        <v>44973.83549243055</v>
      </c>
      <c r="C164" s="5" t="inlineStr">
        <is>
          <t>4363 BLANCA ROXANA SUBIETA RAMIREZ - CAJA</t>
        </is>
      </c>
      <c r="D164" s="7" t="n">
        <v>38864813</v>
      </c>
      <c r="E164" s="5" t="inlineStr">
        <is>
          <t>BANCO UNION-10000020161539</t>
        </is>
      </c>
      <c r="H164" s="9" t="n">
        <v>2688.34</v>
      </c>
      <c r="I164" s="5" t="inlineStr">
        <is>
          <t>DEPÓSITO BANCARIO</t>
        </is>
      </c>
      <c r="J164" s="5" t="inlineStr">
        <is>
          <t>4363 BLANCA ROXANA SUBIETA RAMIREZ</t>
        </is>
      </c>
    </row>
    <row r="165">
      <c r="A165" s="5" t="inlineStr">
        <is>
          <t>CCAJ-PT53/32/2023</t>
        </is>
      </c>
      <c r="B165" s="6" t="n">
        <v>44973.83549243055</v>
      </c>
      <c r="C165" s="5" t="inlineStr">
        <is>
          <t>4363 BLANCA ROXANA SUBIETA RAMIREZ - CAJA</t>
        </is>
      </c>
      <c r="D165" s="7" t="n">
        <v>383344</v>
      </c>
      <c r="E165" s="8" t="inlineStr">
        <is>
          <t>BISA-100070073</t>
        </is>
      </c>
      <c r="H165" s="9" t="n">
        <v>35828.69</v>
      </c>
      <c r="I165" s="5" t="inlineStr">
        <is>
          <t>DEPÓSITO BANCARIO</t>
        </is>
      </c>
      <c r="J165" s="5" t="inlineStr">
        <is>
          <t>3136 GONZALO JESUS VARGAS CASTRO</t>
        </is>
      </c>
    </row>
    <row r="166">
      <c r="A166" s="5" t="inlineStr">
        <is>
          <t>CCAJ-PT53/32/2023</t>
        </is>
      </c>
      <c r="B166" s="6" t="n">
        <v>44973.83549243055</v>
      </c>
      <c r="C166" s="5" t="inlineStr">
        <is>
          <t>4363 BLANCA ROXANA SUBIETA RAMIREZ - CAJA</t>
        </is>
      </c>
      <c r="D166" s="7" t="n"/>
      <c r="E166" s="8" t="n"/>
      <c r="F166" s="9" t="n">
        <v>50697.4</v>
      </c>
      <c r="I166" s="10" t="inlineStr">
        <is>
          <t>EFECTIVO</t>
        </is>
      </c>
      <c r="J166" s="5" t="inlineStr">
        <is>
          <t>3136 GONZALO JESUS VARGAS CASTRO</t>
        </is>
      </c>
    </row>
    <row r="167">
      <c r="A167" s="5" t="inlineStr">
        <is>
          <t>CCAJ-PT53/32/2023</t>
        </is>
      </c>
      <c r="B167" s="6" t="n">
        <v>44973.83549243055</v>
      </c>
      <c r="C167" s="5" t="inlineStr">
        <is>
          <t>4363 BLANCA ROXANA SUBIETA RAMIREZ - CAJA</t>
        </is>
      </c>
      <c r="D167" s="7" t="n"/>
      <c r="E167" s="8" t="n"/>
      <c r="F167" s="9" t="n">
        <v>7430.8</v>
      </c>
      <c r="I167" s="10" t="inlineStr">
        <is>
          <t>EFECTIVO</t>
        </is>
      </c>
      <c r="J167" s="5" t="inlineStr">
        <is>
          <t>3313 JOSE ADRIAN ORCKO CHECA</t>
        </is>
      </c>
    </row>
    <row r="168">
      <c r="A168" s="5" t="inlineStr">
        <is>
          <t>CCAJ-PT53/32/2023</t>
        </is>
      </c>
      <c r="B168" s="6" t="n">
        <v>44973.83549243055</v>
      </c>
      <c r="C168" s="5" t="inlineStr">
        <is>
          <t>4363 BLANCA ROXANA SUBIETA RAMIREZ - CAJA</t>
        </is>
      </c>
      <c r="D168" s="7" t="n"/>
      <c r="E168" s="8" t="n"/>
      <c r="F168" s="9" t="n">
        <v>34149.6</v>
      </c>
      <c r="I168" s="10" t="inlineStr">
        <is>
          <t>EFECTIVO</t>
        </is>
      </c>
      <c r="J168" s="8" t="inlineStr">
        <is>
          <t>4536 JUAN FELIX ALEJO APAZA</t>
        </is>
      </c>
    </row>
    <row r="169">
      <c r="A169" s="11" t="inlineStr">
        <is>
          <t>SAP</t>
        </is>
      </c>
      <c r="B169" s="3" t="n"/>
      <c r="C169" s="3" t="n"/>
      <c r="D169" s="7" t="n"/>
      <c r="E169" s="8" t="n"/>
      <c r="F169" s="31">
        <f>SUM(F160:G168)</f>
        <v/>
      </c>
      <c r="H169" s="9" t="n"/>
      <c r="I169" s="10" t="n"/>
      <c r="J169" s="8" t="n"/>
    </row>
    <row r="170">
      <c r="A170" s="13" t="inlineStr">
        <is>
          <t>FECHA</t>
        </is>
      </c>
      <c r="B170" s="13" t="inlineStr">
        <is>
          <t>CIERRE DE CAJA</t>
        </is>
      </c>
      <c r="C170" s="13" t="inlineStr">
        <is>
          <t>IMPORTE</t>
        </is>
      </c>
      <c r="D170" s="7" t="inlineStr">
        <is>
          <t>112799874</t>
        </is>
      </c>
      <c r="E170" s="8" t="n"/>
      <c r="H170" s="9" t="n"/>
      <c r="I170" s="10" t="n"/>
      <c r="J170" s="8" t="n"/>
    </row>
    <row r="171" ht="15.75" customHeight="1">
      <c r="D171" s="14" t="n">
        <v>112800003</v>
      </c>
    </row>
    <row r="172"/>
    <row r="173">
      <c r="A173" s="1" t="inlineStr">
        <is>
          <t>Cierre Caja</t>
        </is>
      </c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</row>
    <row r="174">
      <c r="A174" s="3" t="inlineStr">
        <is>
          <t>Del 17/02/2023</t>
        </is>
      </c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</row>
    <row r="175">
      <c r="A175" s="74" t="inlineStr">
        <is>
          <t>Cierre Caja</t>
        </is>
      </c>
      <c r="B175" s="74" t="inlineStr">
        <is>
          <t>Fecha</t>
        </is>
      </c>
      <c r="C175" s="74" t="inlineStr">
        <is>
          <t>Cajero</t>
        </is>
      </c>
      <c r="D175" s="74" t="inlineStr">
        <is>
          <t>Nro Voucher</t>
        </is>
      </c>
      <c r="E175" s="74" t="inlineStr">
        <is>
          <t>Nro Cuenta</t>
        </is>
      </c>
      <c r="F175" s="74" t="inlineStr">
        <is>
          <t>Tipo Ingreso</t>
        </is>
      </c>
      <c r="G175" s="75" t="n"/>
      <c r="H175" s="76" t="n"/>
      <c r="I175" s="74" t="inlineStr">
        <is>
          <t>TIPO DE INGRESO</t>
        </is>
      </c>
      <c r="J175" s="74" t="inlineStr">
        <is>
          <t>Cobrador</t>
        </is>
      </c>
    </row>
    <row r="176">
      <c r="A176" s="77" t="n"/>
      <c r="B176" s="77" t="n"/>
      <c r="C176" s="77" t="n"/>
      <c r="D176" s="77" t="n"/>
      <c r="E176" s="77" t="n"/>
      <c r="F176" s="4" t="inlineStr">
        <is>
          <t>EFECTIVO</t>
        </is>
      </c>
      <c r="G176" s="4" t="inlineStr">
        <is>
          <t>CHEQUE</t>
        </is>
      </c>
      <c r="H176" s="4" t="inlineStr">
        <is>
          <t>TRANSFERENCIA</t>
        </is>
      </c>
      <c r="I176" s="77" t="n"/>
      <c r="J176" s="77" t="n"/>
    </row>
    <row r="177">
      <c r="A177" s="5" t="inlineStr">
        <is>
          <t>CCAJ-PT53/33/2023</t>
        </is>
      </c>
      <c r="B177" s="6" t="n">
        <v>44974.83970446759</v>
      </c>
      <c r="C177" s="5" t="inlineStr">
        <is>
          <t>4363 BLANCA ROXANA SUBIETA RAMIREZ - CAJA</t>
        </is>
      </c>
      <c r="D177" s="7" t="n"/>
      <c r="E177" s="8" t="n"/>
      <c r="F177" s="9" t="n">
        <v>46254.5</v>
      </c>
      <c r="I177" s="10" t="inlineStr">
        <is>
          <t>EFECTIVO</t>
        </is>
      </c>
      <c r="J177" s="5" t="inlineStr">
        <is>
          <t>3136 GONZALO JESUS VARGAS CASTRO</t>
        </is>
      </c>
    </row>
    <row r="178">
      <c r="A178" s="5" t="inlineStr">
        <is>
          <t>CCAJ-PT53/33/2023</t>
        </is>
      </c>
      <c r="B178" s="6" t="n">
        <v>44974.83970446759</v>
      </c>
      <c r="C178" s="5" t="inlineStr">
        <is>
          <t>4363 BLANCA ROXANA SUBIETA RAMIREZ - CAJA</t>
        </is>
      </c>
      <c r="D178" s="7" t="n"/>
      <c r="E178" s="8" t="n"/>
      <c r="F178" s="9" t="n">
        <v>29857.5</v>
      </c>
      <c r="I178" s="10" t="inlineStr">
        <is>
          <t>EFECTIVO</t>
        </is>
      </c>
      <c r="J178" s="5" t="inlineStr">
        <is>
          <t>3313 JOSE ADRIAN ORCKO CHECA</t>
        </is>
      </c>
    </row>
    <row r="179">
      <c r="A179" s="11" t="inlineStr">
        <is>
          <t>SAP</t>
        </is>
      </c>
      <c r="B179" s="3" t="n"/>
      <c r="C179" s="3" t="n"/>
      <c r="D179" s="7" t="n"/>
      <c r="E179" s="8" t="n"/>
      <c r="F179" s="31">
        <f>SUM(F177:G178)</f>
        <v/>
      </c>
      <c r="G179" s="9" t="n"/>
      <c r="I179" s="10" t="n"/>
      <c r="J179" s="8" t="n"/>
    </row>
    <row r="180" ht="15.75" customHeight="1">
      <c r="A180" s="13" t="inlineStr">
        <is>
          <t>FECHA</t>
        </is>
      </c>
      <c r="B180" s="13" t="inlineStr">
        <is>
          <t>CIERRE DE CAJA</t>
        </is>
      </c>
      <c r="C180" s="13" t="inlineStr">
        <is>
          <t>IMPORTE</t>
        </is>
      </c>
      <c r="D180" s="49" t="inlineStr">
        <is>
          <t>112808082</t>
        </is>
      </c>
      <c r="E180" s="14" t="n">
        <v>112808172</v>
      </c>
      <c r="G180" s="9" t="n"/>
      <c r="I180" s="10" t="n"/>
      <c r="J180" s="8" t="n"/>
    </row>
    <row r="181">
      <c r="A181" s="5" t="n"/>
      <c r="B181" s="6" t="n"/>
      <c r="C181" s="5" t="n"/>
      <c r="D181" s="29" t="inlineStr">
        <is>
          <t>BOOT</t>
        </is>
      </c>
      <c r="E181" s="8" t="n"/>
      <c r="G181" s="9" t="n"/>
      <c r="I181" s="10" t="n"/>
      <c r="J181" s="8" t="n"/>
    </row>
    <row r="182"/>
    <row r="183">
      <c r="A183" s="1" t="inlineStr">
        <is>
          <t>Cierre Caja</t>
        </is>
      </c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</row>
    <row r="184">
      <c r="A184" s="3" t="inlineStr">
        <is>
          <t>Del 18/02/2023</t>
        </is>
      </c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</row>
    <row r="185">
      <c r="A185" s="74" t="inlineStr">
        <is>
          <t>Cierre Caja</t>
        </is>
      </c>
      <c r="B185" s="74" t="inlineStr">
        <is>
          <t>Fecha</t>
        </is>
      </c>
      <c r="C185" s="74" t="inlineStr">
        <is>
          <t>Cajero</t>
        </is>
      </c>
      <c r="D185" s="74" t="inlineStr">
        <is>
          <t>Nro Voucher</t>
        </is>
      </c>
      <c r="E185" s="74" t="inlineStr">
        <is>
          <t>Nro Cuenta</t>
        </is>
      </c>
      <c r="F185" s="74" t="inlineStr">
        <is>
          <t>Tipo Ingreso</t>
        </is>
      </c>
      <c r="G185" s="75" t="n"/>
      <c r="H185" s="76" t="n"/>
      <c r="I185" s="74" t="inlineStr">
        <is>
          <t>TIPO DE INGRESO</t>
        </is>
      </c>
      <c r="J185" s="74" t="inlineStr">
        <is>
          <t>Cobrador</t>
        </is>
      </c>
    </row>
    <row r="186">
      <c r="A186" s="77" t="n"/>
      <c r="B186" s="77" t="n"/>
      <c r="C186" s="77" t="n"/>
      <c r="D186" s="77" t="n"/>
      <c r="E186" s="77" t="n"/>
      <c r="F186" s="4" t="inlineStr">
        <is>
          <t>EFECTIVO</t>
        </is>
      </c>
      <c r="G186" s="4" t="inlineStr">
        <is>
          <t>CHEQUE</t>
        </is>
      </c>
      <c r="H186" s="4" t="inlineStr">
        <is>
          <t>TRANSFERENCIA</t>
        </is>
      </c>
      <c r="I186" s="77" t="n"/>
      <c r="J186" s="77" t="n"/>
    </row>
    <row r="187">
      <c r="A187" s="34" t="inlineStr">
        <is>
          <t>NO HUBO CIERRES DE CAJA, SABADO</t>
        </is>
      </c>
      <c r="B187" s="39" t="n"/>
      <c r="C187" s="5" t="n"/>
      <c r="D187" s="7" t="n"/>
      <c r="E187" s="8" t="n"/>
      <c r="F187" s="9" t="n"/>
      <c r="I187" s="10" t="n"/>
      <c r="J187" s="8" t="n"/>
    </row>
    <row r="188">
      <c r="A188" s="11" t="inlineStr">
        <is>
          <t>SAP</t>
        </is>
      </c>
      <c r="B188" s="3" t="n"/>
      <c r="C188" s="3" t="n"/>
      <c r="D188" s="7" t="n"/>
      <c r="E188" s="8" t="n"/>
      <c r="H188" s="9" t="n"/>
      <c r="I188" s="10" t="n"/>
      <c r="J188" s="8" t="n"/>
    </row>
    <row r="189">
      <c r="A189" s="13" t="inlineStr">
        <is>
          <t>FECHA</t>
        </is>
      </c>
      <c r="B189" s="13" t="inlineStr">
        <is>
          <t>CIERRE DE CAJA</t>
        </is>
      </c>
      <c r="C189" s="13" t="inlineStr">
        <is>
          <t>IMPORTE</t>
        </is>
      </c>
      <c r="F189" s="9" t="n"/>
      <c r="G189" s="10" t="n"/>
      <c r="H189" s="8" t="n"/>
    </row>
    <row r="190"/>
    <row r="191"/>
    <row r="192">
      <c r="A192" s="1" t="inlineStr">
        <is>
          <t>Cierre Caja</t>
        </is>
      </c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</row>
    <row r="193">
      <c r="A193" s="3" t="inlineStr">
        <is>
          <t>Del 20/02/2023</t>
        </is>
      </c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</row>
    <row r="194">
      <c r="A194" s="74" t="inlineStr">
        <is>
          <t>Cierre Caja</t>
        </is>
      </c>
      <c r="B194" s="74" t="inlineStr">
        <is>
          <t>Fecha</t>
        </is>
      </c>
      <c r="C194" s="74" t="inlineStr">
        <is>
          <t>Cajero</t>
        </is>
      </c>
      <c r="D194" s="74" t="inlineStr">
        <is>
          <t>Nro Voucher</t>
        </is>
      </c>
      <c r="E194" s="74" t="inlineStr">
        <is>
          <t>Nro Cuenta</t>
        </is>
      </c>
      <c r="F194" s="74" t="inlineStr">
        <is>
          <t>Tipo Ingreso</t>
        </is>
      </c>
      <c r="G194" s="75" t="n"/>
      <c r="H194" s="76" t="n"/>
      <c r="I194" s="74" t="inlineStr">
        <is>
          <t>TIPO DE INGRESO</t>
        </is>
      </c>
      <c r="J194" s="74" t="inlineStr">
        <is>
          <t>Cobrador</t>
        </is>
      </c>
    </row>
    <row r="195">
      <c r="A195" s="77" t="n"/>
      <c r="B195" s="77" t="n"/>
      <c r="C195" s="77" t="n"/>
      <c r="D195" s="77" t="n"/>
      <c r="E195" s="77" t="n"/>
      <c r="F195" s="4" t="inlineStr">
        <is>
          <t>EFECTIVO</t>
        </is>
      </c>
      <c r="G195" s="4" t="inlineStr">
        <is>
          <t>CHEQUE</t>
        </is>
      </c>
      <c r="H195" s="4" t="inlineStr">
        <is>
          <t>TRANSFERENCIA</t>
        </is>
      </c>
      <c r="I195" s="77" t="n"/>
      <c r="J195" s="77" t="n"/>
    </row>
    <row r="196">
      <c r="A196" s="34" t="inlineStr">
        <is>
          <t>NO HUBO CIERRES DE CAJA DEBIDO A FERIADO NACIONAL POR CARNAVALES</t>
        </is>
      </c>
      <c r="B196" s="39" t="n"/>
      <c r="C196" s="34" t="n"/>
      <c r="D196" s="21" t="n"/>
      <c r="E196" s="8" t="n"/>
      <c r="H196" s="9" t="n"/>
      <c r="I196" s="5" t="n"/>
      <c r="J196" s="8" t="n"/>
    </row>
    <row r="197">
      <c r="A197" s="11" t="inlineStr">
        <is>
          <t>SAP</t>
        </is>
      </c>
      <c r="B197" s="3" t="n"/>
      <c r="C197" s="3" t="n"/>
      <c r="D197" s="7" t="n"/>
      <c r="E197" s="8" t="n"/>
      <c r="G197" s="9" t="n"/>
      <c r="I197" s="10" t="n"/>
      <c r="J197" s="8" t="n"/>
    </row>
    <row r="198">
      <c r="A198" s="13" t="inlineStr">
        <is>
          <t>FECHA</t>
        </is>
      </c>
      <c r="B198" s="13" t="inlineStr">
        <is>
          <t>CIERRE DE CAJA</t>
        </is>
      </c>
      <c r="C198" s="13" t="inlineStr">
        <is>
          <t>IMPORTE</t>
        </is>
      </c>
      <c r="D198" s="7" t="n"/>
      <c r="E198" s="8" t="n"/>
      <c r="G198" s="9" t="n"/>
      <c r="I198" s="10" t="n"/>
      <c r="J198" s="8" t="n"/>
    </row>
    <row r="199"/>
    <row r="200">
      <c r="A200" s="1" t="inlineStr">
        <is>
          <t>Cierre Caja</t>
        </is>
      </c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</row>
    <row r="201">
      <c r="A201" s="3" t="inlineStr">
        <is>
          <t>Del 21/02/2023</t>
        </is>
      </c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</row>
    <row r="202">
      <c r="A202" s="74" t="inlineStr">
        <is>
          <t>Cierre Caja</t>
        </is>
      </c>
      <c r="B202" s="74" t="inlineStr">
        <is>
          <t>Fecha</t>
        </is>
      </c>
      <c r="C202" s="74" t="inlineStr">
        <is>
          <t>Cajero</t>
        </is>
      </c>
      <c r="D202" s="74" t="inlineStr">
        <is>
          <t>Nro Voucher</t>
        </is>
      </c>
      <c r="E202" s="74" t="inlineStr">
        <is>
          <t>Nro Cuenta</t>
        </is>
      </c>
      <c r="F202" s="74" t="inlineStr">
        <is>
          <t>Tipo Ingreso</t>
        </is>
      </c>
      <c r="G202" s="75" t="n"/>
      <c r="H202" s="76" t="n"/>
      <c r="I202" s="74" t="inlineStr">
        <is>
          <t>TIPO DE INGRESO</t>
        </is>
      </c>
      <c r="J202" s="74" t="inlineStr">
        <is>
          <t>Cobrador</t>
        </is>
      </c>
    </row>
    <row r="203">
      <c r="A203" s="77" t="n"/>
      <c r="B203" s="77" t="n"/>
      <c r="C203" s="77" t="n"/>
      <c r="D203" s="77" t="n"/>
      <c r="E203" s="77" t="n"/>
      <c r="F203" s="4" t="inlineStr">
        <is>
          <t>EFECTIVO</t>
        </is>
      </c>
      <c r="G203" s="4" t="inlineStr">
        <is>
          <t>CHEQUE</t>
        </is>
      </c>
      <c r="H203" s="4" t="inlineStr">
        <is>
          <t>TRANSFERENCIA</t>
        </is>
      </c>
      <c r="I203" s="77" t="n"/>
      <c r="J203" s="77" t="n"/>
    </row>
    <row r="204">
      <c r="A204" s="34" t="inlineStr">
        <is>
          <t>NO HUBO CIERRES DE CAJA DEBIDO A FERIADO NACIONAL POR CARNAVALES</t>
        </is>
      </c>
      <c r="B204" s="39" t="n"/>
      <c r="C204" s="34" t="n"/>
      <c r="D204" s="21" t="n"/>
      <c r="E204" s="8" t="n"/>
      <c r="H204" s="9" t="n"/>
      <c r="I204" s="5" t="n"/>
      <c r="J204" s="8" t="n"/>
    </row>
    <row r="205">
      <c r="A205" s="11" t="inlineStr">
        <is>
          <t>SAP</t>
        </is>
      </c>
      <c r="B205" s="3" t="n"/>
      <c r="C205" s="3" t="n"/>
      <c r="D205" s="7" t="n"/>
      <c r="E205" s="8" t="n"/>
      <c r="G205" s="9" t="n"/>
      <c r="I205" s="10" t="n"/>
      <c r="J205" s="8" t="n"/>
    </row>
    <row r="206">
      <c r="A206" s="13" t="inlineStr">
        <is>
          <t>FECHA</t>
        </is>
      </c>
      <c r="B206" s="13" t="inlineStr">
        <is>
          <t>CIERRE DE CAJA</t>
        </is>
      </c>
      <c r="C206" s="13" t="inlineStr">
        <is>
          <t>IMPORTE</t>
        </is>
      </c>
    </row>
    <row r="207"/>
    <row r="208"/>
    <row r="209">
      <c r="A209" s="1" t="inlineStr">
        <is>
          <t>Cierre Caja</t>
        </is>
      </c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</row>
    <row r="210">
      <c r="A210" s="3" t="inlineStr">
        <is>
          <t>Del 22/02/2023</t>
        </is>
      </c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</row>
    <row r="211">
      <c r="A211" s="74" t="inlineStr">
        <is>
          <t>Cierre Caja</t>
        </is>
      </c>
      <c r="B211" s="74" t="inlineStr">
        <is>
          <t>Fecha</t>
        </is>
      </c>
      <c r="C211" s="74" t="inlineStr">
        <is>
          <t>Cajero</t>
        </is>
      </c>
      <c r="D211" s="74" t="inlineStr">
        <is>
          <t>Nro Voucher</t>
        </is>
      </c>
      <c r="E211" s="74" t="inlineStr">
        <is>
          <t>Nro Cuenta</t>
        </is>
      </c>
      <c r="F211" s="74" t="inlineStr">
        <is>
          <t>Tipo Ingreso</t>
        </is>
      </c>
      <c r="G211" s="75" t="n"/>
      <c r="H211" s="76" t="n"/>
      <c r="I211" s="74" t="inlineStr">
        <is>
          <t>TIPO DE INGRESO</t>
        </is>
      </c>
      <c r="J211" s="74" t="inlineStr">
        <is>
          <t>Cobrador</t>
        </is>
      </c>
    </row>
    <row r="212">
      <c r="A212" s="77" t="n"/>
      <c r="B212" s="77" t="n"/>
      <c r="C212" s="77" t="n"/>
      <c r="D212" s="77" t="n"/>
      <c r="E212" s="77" t="n"/>
      <c r="F212" s="4" t="inlineStr">
        <is>
          <t>EFECTIVO</t>
        </is>
      </c>
      <c r="G212" s="4" t="inlineStr">
        <is>
          <t>CHEQUE</t>
        </is>
      </c>
      <c r="H212" s="4" t="inlineStr">
        <is>
          <t>TRANSFERENCIA</t>
        </is>
      </c>
      <c r="I212" s="77" t="n"/>
      <c r="J212" s="77" t="n"/>
    </row>
    <row r="213">
      <c r="A213" s="5" t="inlineStr">
        <is>
          <t>CCAJ-PT53/34/2023</t>
        </is>
      </c>
      <c r="B213" s="6" t="n">
        <v>44979.74309881945</v>
      </c>
      <c r="C213" s="5" t="inlineStr">
        <is>
          <t>4363 BLANCA ROXANA SUBIETA RAMIREZ - CAJA</t>
        </is>
      </c>
      <c r="D213" s="15" t="n">
        <v>57210346778</v>
      </c>
      <c r="E213" s="8" t="inlineStr">
        <is>
          <t>BISA-100070073</t>
        </is>
      </c>
      <c r="H213" s="9" t="n">
        <v>824.76</v>
      </c>
      <c r="I213" s="5" t="inlineStr">
        <is>
          <t>DEPÓSITO BANCARIO</t>
        </is>
      </c>
      <c r="J213" s="8" t="inlineStr">
        <is>
          <t>4536 JUAN FELIX ALEJO APAZA</t>
        </is>
      </c>
    </row>
    <row r="214">
      <c r="A214" s="5" t="inlineStr">
        <is>
          <t>CCAJ-PT53/34/2023</t>
        </is>
      </c>
      <c r="B214" s="6" t="n">
        <v>44979.74309881945</v>
      </c>
      <c r="C214" s="5" t="inlineStr">
        <is>
          <t>4363 BLANCA ROXANA SUBIETA RAMIREZ - CAJA</t>
        </is>
      </c>
      <c r="D214" s="7" t="n">
        <v>3131519455</v>
      </c>
      <c r="E214" s="5" t="inlineStr">
        <is>
          <t>BANCO UNION-10000020161539</t>
        </is>
      </c>
      <c r="H214" s="9" t="n">
        <v>5366.44</v>
      </c>
      <c r="I214" s="5" t="inlineStr">
        <is>
          <t>DEPÓSITO BANCARIO</t>
        </is>
      </c>
      <c r="J214" s="5" t="inlineStr">
        <is>
          <t>4363 BLANCA ROXANA SUBIETA RAMIREZ</t>
        </is>
      </c>
    </row>
    <row r="215">
      <c r="A215" s="5" t="inlineStr">
        <is>
          <t>CCAJ-PT53/34/2023</t>
        </is>
      </c>
      <c r="B215" s="6" t="n">
        <v>44979.74309881945</v>
      </c>
      <c r="C215" s="5" t="inlineStr">
        <is>
          <t>4363 BLANCA ROXANA SUBIETA RAMIREZ - CAJA</t>
        </is>
      </c>
      <c r="D215" s="7" t="n">
        <v>39143239</v>
      </c>
      <c r="E215" s="5" t="inlineStr">
        <is>
          <t>BANCO UNION-10000020161539</t>
        </is>
      </c>
      <c r="H215" s="9" t="n">
        <v>1670</v>
      </c>
      <c r="I215" s="5" t="inlineStr">
        <is>
          <t>DEPÓSITO BANCARIO</t>
        </is>
      </c>
      <c r="J215" s="5" t="inlineStr">
        <is>
          <t>4363 BLANCA ROXANA SUBIETA RAMIREZ</t>
        </is>
      </c>
    </row>
    <row r="216">
      <c r="A216" s="5" t="inlineStr">
        <is>
          <t>CCAJ-PT53/34/2023</t>
        </is>
      </c>
      <c r="B216" s="6" t="n">
        <v>44979.74309881945</v>
      </c>
      <c r="C216" s="5" t="inlineStr">
        <is>
          <t>4363 BLANCA ROXANA SUBIETA RAMIREZ - CAJA</t>
        </is>
      </c>
      <c r="D216" s="7" t="n">
        <v>92908</v>
      </c>
      <c r="E216" s="5" t="inlineStr">
        <is>
          <t>MERCANTIL SANTA CRUZ-4010501329</t>
        </is>
      </c>
      <c r="H216" s="9" t="n">
        <v>6469</v>
      </c>
      <c r="I216" s="5" t="inlineStr">
        <is>
          <t>DEPÓSITO BANCARIO</t>
        </is>
      </c>
      <c r="J216" s="5" t="inlineStr">
        <is>
          <t>4363 BLANCA ROXANA SUBIETA RAMIREZ</t>
        </is>
      </c>
    </row>
    <row r="217">
      <c r="A217" s="5" t="inlineStr">
        <is>
          <t>CCAJ-PT53/34/2023</t>
        </is>
      </c>
      <c r="B217" s="6" t="n">
        <v>44979.74309881945</v>
      </c>
      <c r="C217" s="5" t="inlineStr">
        <is>
          <t>4363 BLANCA ROXANA SUBIETA RAMIREZ - CAJA</t>
        </is>
      </c>
      <c r="D217" s="7" t="n">
        <v>201002</v>
      </c>
      <c r="E217" s="5" t="inlineStr">
        <is>
          <t>BANCO DE CREDITO-2015026265385</t>
        </is>
      </c>
      <c r="H217" s="9" t="n">
        <v>9353.83</v>
      </c>
      <c r="I217" s="5" t="inlineStr">
        <is>
          <t>DEPÓSITO BANCARIO</t>
        </is>
      </c>
      <c r="J217" s="5" t="inlineStr">
        <is>
          <t>4363 BLANCA ROXANA SUBIETA RAMIREZ</t>
        </is>
      </c>
    </row>
    <row r="218">
      <c r="A218" s="5" t="inlineStr">
        <is>
          <t>CCAJ-PT53/34/2023</t>
        </is>
      </c>
      <c r="B218" s="6" t="n">
        <v>44979.74309881945</v>
      </c>
      <c r="C218" s="5" t="inlineStr">
        <is>
          <t>4363 BLANCA ROXANA SUBIETA RAMIREZ - CAJA</t>
        </is>
      </c>
      <c r="D218" s="7" t="n"/>
      <c r="E218" s="8" t="n"/>
      <c r="F218" s="9" t="n">
        <v>98869.3</v>
      </c>
      <c r="I218" s="10" t="inlineStr">
        <is>
          <t>EFECTIVO</t>
        </is>
      </c>
      <c r="J218" s="5" t="inlineStr">
        <is>
          <t>3136 GONZALO JESUS VARGAS CASTRO</t>
        </is>
      </c>
    </row>
    <row r="219">
      <c r="A219" s="5" t="inlineStr">
        <is>
          <t>CCAJ-PT53/34/2023</t>
        </is>
      </c>
      <c r="B219" s="6" t="n">
        <v>44979.74309881945</v>
      </c>
      <c r="C219" s="5" t="inlineStr">
        <is>
          <t>4363 BLANCA ROXANA SUBIETA RAMIREZ - CAJA</t>
        </is>
      </c>
      <c r="D219" s="7" t="n"/>
      <c r="E219" s="8" t="n"/>
      <c r="F219" s="9" t="n">
        <v>31576.3</v>
      </c>
      <c r="I219" s="10" t="inlineStr">
        <is>
          <t>EFECTIVO</t>
        </is>
      </c>
      <c r="J219" s="5" t="inlineStr">
        <is>
          <t>3313 JOSE ADRIAN ORCKO CHECA</t>
        </is>
      </c>
    </row>
    <row r="220">
      <c r="A220" s="5" t="inlineStr">
        <is>
          <t>CCAJ-PT53/34/2023</t>
        </is>
      </c>
      <c r="B220" s="6" t="n">
        <v>44979.74309881945</v>
      </c>
      <c r="C220" s="5" t="inlineStr">
        <is>
          <t>4363 BLANCA ROXANA SUBIETA RAMIREZ - CAJA</t>
        </is>
      </c>
      <c r="D220" s="7" t="n"/>
      <c r="E220" s="8" t="n"/>
      <c r="F220" s="9" t="n">
        <v>6841.1</v>
      </c>
      <c r="I220" s="10" t="inlineStr">
        <is>
          <t>EFECTIVO</t>
        </is>
      </c>
      <c r="J220" s="5" t="inlineStr">
        <is>
          <t>4363 BLANCA ROXANA SUBIETA RAMIREZ</t>
        </is>
      </c>
    </row>
    <row r="221">
      <c r="A221" s="5" t="inlineStr">
        <is>
          <t>CCAJ-PT53/34/2023</t>
        </is>
      </c>
      <c r="B221" s="6" t="n">
        <v>44979.74309881945</v>
      </c>
      <c r="C221" s="5" t="inlineStr">
        <is>
          <t>4363 BLANCA ROXANA SUBIETA RAMIREZ - CAJA</t>
        </is>
      </c>
      <c r="D221" s="7" t="n"/>
      <c r="E221" s="8" t="n"/>
      <c r="F221" s="9" t="n">
        <v>25032</v>
      </c>
      <c r="I221" s="10" t="inlineStr">
        <is>
          <t>EFECTIVO</t>
        </is>
      </c>
      <c r="J221" s="8" t="inlineStr">
        <is>
          <t>4536 JUAN FELIX ALEJO APAZA</t>
        </is>
      </c>
    </row>
    <row r="222">
      <c r="A222" s="5" t="inlineStr">
        <is>
          <t>CCAJ-PT53/34/2023</t>
        </is>
      </c>
      <c r="B222" s="6" t="n">
        <v>44979.74309881945</v>
      </c>
      <c r="C222" s="5" t="inlineStr">
        <is>
          <t>4363 BLANCA ROXANA SUBIETA RAMIREZ - CAJA</t>
        </is>
      </c>
      <c r="D222" s="7" t="n"/>
      <c r="E222" s="8" t="n"/>
      <c r="F222" s="9" t="n">
        <v>92567.10000000001</v>
      </c>
      <c r="I222" s="10" t="inlineStr">
        <is>
          <t>EFECTIVO</t>
        </is>
      </c>
      <c r="J222" s="5" t="inlineStr">
        <is>
          <t>5117 JIMMY JHIOMAR PAXI HUAYTA</t>
        </is>
      </c>
    </row>
    <row r="223">
      <c r="A223" s="11" t="inlineStr">
        <is>
          <t>SAP</t>
        </is>
      </c>
      <c r="B223" s="3" t="n"/>
      <c r="C223" s="3" t="n"/>
      <c r="D223" s="7" t="n"/>
      <c r="E223" s="8" t="n"/>
      <c r="F223" s="31">
        <f>SUM(F213:G222)</f>
        <v/>
      </c>
      <c r="H223" s="9" t="n"/>
      <c r="I223" s="10" t="n"/>
      <c r="J223" s="5" t="n"/>
    </row>
    <row r="224" ht="15.75" customHeight="1">
      <c r="A224" s="13" t="inlineStr">
        <is>
          <t>FECHA</t>
        </is>
      </c>
      <c r="B224" s="13" t="inlineStr">
        <is>
          <t>CIERRE DE CAJA</t>
        </is>
      </c>
      <c r="C224" s="13" t="inlineStr">
        <is>
          <t>IMPORTE</t>
        </is>
      </c>
      <c r="D224" s="49" t="inlineStr">
        <is>
          <t>112825910</t>
        </is>
      </c>
      <c r="E224" s="14" t="n">
        <v>112826098</v>
      </c>
      <c r="H224" s="9" t="n"/>
      <c r="I224" s="10" t="n"/>
      <c r="J224" s="5" t="n"/>
    </row>
    <row r="225">
      <c r="D225" s="29" t="inlineStr">
        <is>
          <t>BOOT</t>
        </is>
      </c>
    </row>
    <row r="226"/>
    <row r="227">
      <c r="A227" s="1" t="inlineStr">
        <is>
          <t>Cierre Caja</t>
        </is>
      </c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</row>
    <row r="228">
      <c r="A228" s="3" t="inlineStr">
        <is>
          <t>Del 23/02/2023</t>
        </is>
      </c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</row>
    <row r="229">
      <c r="A229" s="74" t="inlineStr">
        <is>
          <t>Cierre Caja</t>
        </is>
      </c>
      <c r="B229" s="74" t="inlineStr">
        <is>
          <t>Fecha</t>
        </is>
      </c>
      <c r="C229" s="74" t="inlineStr">
        <is>
          <t>Cajero</t>
        </is>
      </c>
      <c r="D229" s="74" t="inlineStr">
        <is>
          <t>Nro Voucher</t>
        </is>
      </c>
      <c r="E229" s="74" t="inlineStr">
        <is>
          <t>Nro Cuenta</t>
        </is>
      </c>
      <c r="F229" s="74" t="inlineStr">
        <is>
          <t>Tipo Ingreso</t>
        </is>
      </c>
      <c r="G229" s="75" t="n"/>
      <c r="H229" s="76" t="n"/>
      <c r="I229" s="74" t="inlineStr">
        <is>
          <t>TIPO DE INGRESO</t>
        </is>
      </c>
      <c r="J229" s="74" t="inlineStr">
        <is>
          <t>Cobrador</t>
        </is>
      </c>
    </row>
    <row r="230">
      <c r="A230" s="77" t="n"/>
      <c r="B230" s="77" t="n"/>
      <c r="C230" s="77" t="n"/>
      <c r="D230" s="77" t="n"/>
      <c r="E230" s="77" t="n"/>
      <c r="F230" s="4" t="inlineStr">
        <is>
          <t>EFECTIVO</t>
        </is>
      </c>
      <c r="G230" s="4" t="inlineStr">
        <is>
          <t>CHEQUE</t>
        </is>
      </c>
      <c r="H230" s="4" t="inlineStr">
        <is>
          <t>TRANSFERENCIA</t>
        </is>
      </c>
      <c r="I230" s="77" t="n"/>
      <c r="J230" s="77" t="n"/>
    </row>
    <row r="231">
      <c r="A231" s="5" t="inlineStr">
        <is>
          <t>CCAJ-PT53/35/2023</t>
        </is>
      </c>
      <c r="B231" s="6" t="n">
        <v>44980.91925033565</v>
      </c>
      <c r="C231" s="5" t="inlineStr">
        <is>
          <t>4363 BLANCA ROXANA SUBIETA RAMIREZ - CAJA</t>
        </is>
      </c>
      <c r="D231" s="7" t="n"/>
      <c r="E231" s="8" t="n"/>
      <c r="G231" s="9" t="n">
        <v>10149.74</v>
      </c>
      <c r="I231" s="10" t="inlineStr">
        <is>
          <t>CHEQUE</t>
        </is>
      </c>
      <c r="J231" s="8" t="inlineStr">
        <is>
          <t>4536 JUAN FELIX ALEJO APAZA</t>
        </is>
      </c>
    </row>
    <row r="232">
      <c r="A232" s="5" t="inlineStr">
        <is>
          <t>CCAJ-PT53/35/2023</t>
        </is>
      </c>
      <c r="B232" s="6" t="n">
        <v>44980.91925033565</v>
      </c>
      <c r="C232" s="5" t="inlineStr">
        <is>
          <t>4363 BLANCA ROXANA SUBIETA RAMIREZ - CAJA</t>
        </is>
      </c>
      <c r="D232" s="7" t="n">
        <v>3566275</v>
      </c>
      <c r="E232" s="8" t="inlineStr">
        <is>
          <t>BISA-100070073</t>
        </is>
      </c>
      <c r="H232" s="9" t="n">
        <v>10000</v>
      </c>
      <c r="I232" s="5" t="inlineStr">
        <is>
          <t>DEPÓSITO BANCARIO</t>
        </is>
      </c>
      <c r="J232" s="5" t="inlineStr">
        <is>
          <t>5132 MAURO EZEQUIEL GUTIERREZ PACHECO</t>
        </is>
      </c>
    </row>
    <row r="233">
      <c r="A233" s="5" t="inlineStr">
        <is>
          <t>CCAJ-PT53/35/2023</t>
        </is>
      </c>
      <c r="B233" s="6" t="n">
        <v>44980.91925033565</v>
      </c>
      <c r="C233" s="5" t="inlineStr">
        <is>
          <t>4363 BLANCA ROXANA SUBIETA RAMIREZ - CAJA</t>
        </is>
      </c>
      <c r="D233" s="7" t="n">
        <v>3136760368</v>
      </c>
      <c r="E233" s="5" t="inlineStr">
        <is>
          <t>BANCO UNION-10000020161539</t>
        </is>
      </c>
      <c r="H233" s="9" t="n">
        <v>14000</v>
      </c>
      <c r="I233" s="5" t="inlineStr">
        <is>
          <t>DEPÓSITO BANCARIO</t>
        </is>
      </c>
      <c r="J233" s="5" t="inlineStr">
        <is>
          <t>5132 MAURO EZEQUIEL GUTIERREZ PACHECO</t>
        </is>
      </c>
    </row>
    <row r="234">
      <c r="A234" s="5" t="inlineStr">
        <is>
          <t>CCAJ-PT53/35/2023</t>
        </is>
      </c>
      <c r="B234" s="6" t="n">
        <v>44980.91925033565</v>
      </c>
      <c r="C234" s="5" t="inlineStr">
        <is>
          <t>4363 BLANCA ROXANA SUBIETA RAMIREZ - CAJA</t>
        </is>
      </c>
      <c r="D234" s="7" t="n">
        <v>39499369</v>
      </c>
      <c r="E234" s="5" t="inlineStr">
        <is>
          <t>BANCO UNION-10000020161539</t>
        </is>
      </c>
      <c r="H234" s="9" t="n">
        <v>32300</v>
      </c>
      <c r="I234" s="5" t="inlineStr">
        <is>
          <t>DEPÓSITO BANCARIO</t>
        </is>
      </c>
      <c r="J234" s="5" t="inlineStr">
        <is>
          <t>5132 MAURO EZEQUIEL GUTIERREZ PACHECO</t>
        </is>
      </c>
    </row>
    <row r="235">
      <c r="A235" s="5" t="inlineStr">
        <is>
          <t>CCAJ-PT53/35/202</t>
        </is>
      </c>
      <c r="B235" s="6" t="n">
        <v>44980.91925033565</v>
      </c>
      <c r="C235" s="5" t="inlineStr">
        <is>
          <t xml:space="preserve">4363 BLANCA ROXANA SUBIETA </t>
        </is>
      </c>
      <c r="D235" s="7" t="n"/>
      <c r="E235" s="8" t="n"/>
      <c r="F235" s="9" t="n">
        <v>12671.4</v>
      </c>
      <c r="I235" s="10" t="inlineStr">
        <is>
          <t>EFECTIVO</t>
        </is>
      </c>
      <c r="J235" s="5" t="inlineStr">
        <is>
          <t>4363 BLANCA ROXANA SUBIETA RAMIREZ</t>
        </is>
      </c>
    </row>
    <row r="236">
      <c r="A236" s="5" t="inlineStr">
        <is>
          <t>CCAJ-PT53/35/2023</t>
        </is>
      </c>
      <c r="B236" s="6" t="n">
        <v>44980.91925033565</v>
      </c>
      <c r="C236" s="5" t="inlineStr">
        <is>
          <t>4363 BLANCA ROXANA SUBIETA RAMIREZ - CAJA</t>
        </is>
      </c>
      <c r="D236" s="7" t="n"/>
      <c r="E236" s="8" t="n"/>
      <c r="F236" s="9" t="n">
        <v>8989</v>
      </c>
      <c r="I236" s="10" t="inlineStr">
        <is>
          <t>EFECTIVO</t>
        </is>
      </c>
      <c r="J236" s="5" t="inlineStr">
        <is>
          <t>3313 JOSE ADRIAN ORCKO CHECA</t>
        </is>
      </c>
    </row>
    <row r="237">
      <c r="A237" s="5" t="inlineStr">
        <is>
          <t>CCAJ-PT53/35/2023</t>
        </is>
      </c>
      <c r="B237" s="6" t="n">
        <v>44980.91925033565</v>
      </c>
      <c r="C237" s="5" t="inlineStr">
        <is>
          <t>4363 BLANCA ROXANA SUBIETA RAMIREZ - CAJA</t>
        </is>
      </c>
      <c r="D237" s="7" t="n"/>
      <c r="E237" s="8" t="n"/>
      <c r="F237" s="9" t="n">
        <v>3158.1</v>
      </c>
      <c r="I237" s="10" t="inlineStr">
        <is>
          <t>EFECTIVO</t>
        </is>
      </c>
      <c r="J237" s="8" t="inlineStr">
        <is>
          <t>4536 JUAN FELIX ALEJO APAZA</t>
        </is>
      </c>
    </row>
    <row r="238">
      <c r="A238" s="5" t="inlineStr">
        <is>
          <t>CCAJ-PT53/35/2023</t>
        </is>
      </c>
      <c r="B238" s="6" t="n">
        <v>44980.91925033565</v>
      </c>
      <c r="C238" s="5" t="inlineStr">
        <is>
          <t>4363 BLANCA ROXANA SUBIETA RAMIREZ - CAJA</t>
        </is>
      </c>
      <c r="D238" s="7" t="n"/>
      <c r="E238" s="8" t="n"/>
      <c r="F238" s="9" t="n">
        <v>45635.6</v>
      </c>
      <c r="I238" s="10" t="inlineStr">
        <is>
          <t>EFECTIVO</t>
        </is>
      </c>
      <c r="J238" s="5" t="inlineStr">
        <is>
          <t>5132 MAURO EZEQUIEL GUTIERREZ PACHECO</t>
        </is>
      </c>
    </row>
    <row r="239">
      <c r="A239" s="11" t="inlineStr">
        <is>
          <t>SAP</t>
        </is>
      </c>
      <c r="B239" s="3" t="n"/>
      <c r="C239" s="3" t="n"/>
      <c r="D239" s="7" t="n"/>
      <c r="E239" s="8" t="n"/>
      <c r="F239" s="12">
        <f>SUM(F231:G238)</f>
        <v/>
      </c>
      <c r="H239" s="9" t="n"/>
      <c r="I239" s="10" t="n"/>
      <c r="J239" s="8" t="n"/>
    </row>
    <row r="240" ht="15.75" customHeight="1">
      <c r="A240" s="13" t="inlineStr">
        <is>
          <t>FECHA</t>
        </is>
      </c>
      <c r="B240" s="13" t="inlineStr">
        <is>
          <t>CIERRE DE CAJA</t>
        </is>
      </c>
      <c r="C240" s="13" t="inlineStr">
        <is>
          <t>IMPORTE</t>
        </is>
      </c>
      <c r="D240" s="49" t="inlineStr">
        <is>
          <t>112825909</t>
        </is>
      </c>
      <c r="E240" s="14" t="n">
        <v>112826099</v>
      </c>
      <c r="H240" s="9" t="n"/>
      <c r="I240" s="10" t="n"/>
      <c r="J240" s="8" t="n"/>
    </row>
    <row r="241">
      <c r="D241" s="29" t="inlineStr">
        <is>
          <t>BOOT</t>
        </is>
      </c>
    </row>
    <row r="242"/>
    <row r="243">
      <c r="A243" s="1" t="inlineStr">
        <is>
          <t>Cierre Caja</t>
        </is>
      </c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</row>
    <row r="244">
      <c r="A244" s="3" t="inlineStr">
        <is>
          <t>Del 24/02/2023</t>
        </is>
      </c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</row>
    <row r="245">
      <c r="A245" s="74" t="inlineStr">
        <is>
          <t>Cierre Caja</t>
        </is>
      </c>
      <c r="B245" s="74" t="inlineStr">
        <is>
          <t>Fecha</t>
        </is>
      </c>
      <c r="C245" s="74" t="inlineStr">
        <is>
          <t>Cajero</t>
        </is>
      </c>
      <c r="D245" s="74" t="inlineStr">
        <is>
          <t>Nro Voucher</t>
        </is>
      </c>
      <c r="E245" s="74" t="inlineStr">
        <is>
          <t>Nro Cuenta</t>
        </is>
      </c>
      <c r="F245" s="74" t="inlineStr">
        <is>
          <t>Tipo Ingreso</t>
        </is>
      </c>
      <c r="G245" s="75" t="n"/>
      <c r="H245" s="76" t="n"/>
      <c r="I245" s="74" t="inlineStr">
        <is>
          <t>TIPO DE INGRESO</t>
        </is>
      </c>
      <c r="J245" s="74" t="inlineStr">
        <is>
          <t>Cobrador</t>
        </is>
      </c>
    </row>
    <row r="246">
      <c r="A246" s="77" t="n"/>
      <c r="B246" s="77" t="n"/>
      <c r="C246" s="77" t="n"/>
      <c r="D246" s="77" t="n"/>
      <c r="E246" s="77" t="n"/>
      <c r="F246" s="4" t="inlineStr">
        <is>
          <t>EFECTIVO</t>
        </is>
      </c>
      <c r="G246" s="4" t="inlineStr">
        <is>
          <t>CHEQUE</t>
        </is>
      </c>
      <c r="H246" s="4" t="inlineStr">
        <is>
          <t>TRANSFERENCIA</t>
        </is>
      </c>
      <c r="I246" s="77" t="n"/>
      <c r="J246" s="77" t="n"/>
    </row>
    <row r="247">
      <c r="A247" s="5" t="inlineStr">
        <is>
          <t>CCAJ-PT53/36/2023</t>
        </is>
      </c>
      <c r="B247" s="6" t="n">
        <v>44981.78502622685</v>
      </c>
      <c r="C247" s="5" t="inlineStr">
        <is>
          <t>4363 BLANCA ROXANA SUBIETA RAMIREZ - CAJA</t>
        </is>
      </c>
      <c r="D247" s="7" t="n"/>
      <c r="E247" s="8" t="n"/>
      <c r="G247" s="9" t="n">
        <v>8346.24</v>
      </c>
      <c r="I247" s="10" t="inlineStr">
        <is>
          <t>CHEQUE</t>
        </is>
      </c>
      <c r="J247" s="8" t="inlineStr">
        <is>
          <t>4536 JUAN FELIX ALEJO APAZA</t>
        </is>
      </c>
    </row>
    <row r="248">
      <c r="A248" s="5" t="inlineStr">
        <is>
          <t>CCAJ-PT53/36/2023</t>
        </is>
      </c>
      <c r="B248" s="6" t="n">
        <v>44981.78502622685</v>
      </c>
      <c r="C248" s="5" t="inlineStr">
        <is>
          <t>4363 BLANCA ROXANA SUBIETA RAMIREZ - CAJA</t>
        </is>
      </c>
      <c r="D248" s="7" t="n"/>
      <c r="E248" s="8" t="n"/>
      <c r="F248" s="9" t="n">
        <v>13575.7</v>
      </c>
      <c r="I248" s="10" t="inlineStr">
        <is>
          <t>EFECTIVO</t>
        </is>
      </c>
      <c r="J248" s="5" t="inlineStr">
        <is>
          <t>3313 JOSE ADRIAN ORCKO CHECA</t>
        </is>
      </c>
    </row>
    <row r="249">
      <c r="A249" s="5" t="inlineStr">
        <is>
          <t>CCAJ-PT53/36/2023</t>
        </is>
      </c>
      <c r="B249" s="6" t="n">
        <v>44981.78502622685</v>
      </c>
      <c r="C249" s="5" t="inlineStr">
        <is>
          <t>4363 BLANCA ROXANA SUBIETA RAMIREZ - CAJA</t>
        </is>
      </c>
      <c r="D249" s="7" t="n"/>
      <c r="E249" s="8" t="n"/>
      <c r="F249" s="9" t="n">
        <v>38314.9</v>
      </c>
      <c r="I249" s="10" t="inlineStr">
        <is>
          <t>EFECTIVO</t>
        </is>
      </c>
      <c r="J249" s="8" t="inlineStr">
        <is>
          <t>4536 JUAN FELIX ALEJO APAZA</t>
        </is>
      </c>
    </row>
    <row r="250">
      <c r="A250" s="5" t="inlineStr">
        <is>
          <t>CCAJ-PT53/36/2023</t>
        </is>
      </c>
      <c r="B250" s="6" t="n">
        <v>44981.78502622685</v>
      </c>
      <c r="C250" s="5" t="inlineStr">
        <is>
          <t>4363 BLANCA ROXANA SUBIETA RAMIREZ - CAJA</t>
        </is>
      </c>
      <c r="D250" s="7" t="n"/>
      <c r="E250" s="8" t="n"/>
      <c r="F250" s="9" t="n">
        <v>34413.6</v>
      </c>
      <c r="I250" s="10" t="inlineStr">
        <is>
          <t>EFECTIVO</t>
        </is>
      </c>
      <c r="J250" s="5" t="inlineStr">
        <is>
          <t>5132 MAURO EZEQUIEL GUTIERREZ PACHECO</t>
        </is>
      </c>
    </row>
    <row r="251">
      <c r="A251" s="11" t="inlineStr">
        <is>
          <t>SAP</t>
        </is>
      </c>
      <c r="B251" s="3" t="n"/>
      <c r="C251" s="3" t="n"/>
      <c r="D251" s="7" t="n"/>
      <c r="E251" s="8" t="n"/>
      <c r="F251" s="31">
        <f>SUM(F247:G250)</f>
        <v/>
      </c>
      <c r="H251" s="9" t="n"/>
      <c r="I251" s="10" t="n"/>
      <c r="J251" s="8" t="n"/>
    </row>
    <row r="252" ht="15.75" customHeight="1">
      <c r="A252" s="13" t="inlineStr">
        <is>
          <t>FECHA</t>
        </is>
      </c>
      <c r="B252" s="13" t="inlineStr">
        <is>
          <t>CIERRE DE CAJA</t>
        </is>
      </c>
      <c r="C252" s="13" t="inlineStr">
        <is>
          <t>IMPORTE</t>
        </is>
      </c>
      <c r="D252" s="49" t="inlineStr">
        <is>
          <t>112835236</t>
        </is>
      </c>
      <c r="E252" s="14" t="n">
        <v>112835428</v>
      </c>
      <c r="H252" s="9" t="n"/>
      <c r="I252" s="10" t="n"/>
      <c r="J252" s="8" t="n"/>
    </row>
    <row r="253">
      <c r="D253" s="29" t="inlineStr">
        <is>
          <t>BOOT</t>
        </is>
      </c>
    </row>
    <row r="254"/>
    <row r="255">
      <c r="A255" s="1" t="inlineStr">
        <is>
          <t>Cierre Caja</t>
        </is>
      </c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</row>
    <row r="256">
      <c r="A256" s="3" t="inlineStr">
        <is>
          <t>Del 25/02/2023</t>
        </is>
      </c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</row>
    <row r="257">
      <c r="A257" s="74" t="inlineStr">
        <is>
          <t>Cierre Caja</t>
        </is>
      </c>
      <c r="B257" s="74" t="inlineStr">
        <is>
          <t>Fecha</t>
        </is>
      </c>
      <c r="C257" s="74" t="inlineStr">
        <is>
          <t>Cajero</t>
        </is>
      </c>
      <c r="D257" s="74" t="inlineStr">
        <is>
          <t>Nro Voucher</t>
        </is>
      </c>
      <c r="E257" s="74" t="inlineStr">
        <is>
          <t>Nro Cuenta</t>
        </is>
      </c>
      <c r="F257" s="74" t="inlineStr">
        <is>
          <t>Tipo Ingreso</t>
        </is>
      </c>
      <c r="G257" s="75" t="n"/>
      <c r="H257" s="76" t="n"/>
      <c r="I257" s="74" t="inlineStr">
        <is>
          <t>TIPO DE INGRESO</t>
        </is>
      </c>
      <c r="J257" s="74" t="inlineStr">
        <is>
          <t>Cobrador</t>
        </is>
      </c>
    </row>
    <row r="258">
      <c r="A258" s="77" t="n"/>
      <c r="B258" s="77" t="n"/>
      <c r="C258" s="77" t="n"/>
      <c r="D258" s="77" t="n"/>
      <c r="E258" s="77" t="n"/>
      <c r="F258" s="4" t="inlineStr">
        <is>
          <t>EFECTIVO</t>
        </is>
      </c>
      <c r="G258" s="4" t="inlineStr">
        <is>
          <t>CHEQUE</t>
        </is>
      </c>
      <c r="H258" s="4" t="inlineStr">
        <is>
          <t>TRANSFERENCIA</t>
        </is>
      </c>
      <c r="I258" s="77" t="n"/>
      <c r="J258" s="77" t="n"/>
    </row>
    <row r="259">
      <c r="A259" s="34" t="inlineStr">
        <is>
          <t>MO HUBO CIERRES DE CAJA, SABADO</t>
        </is>
      </c>
      <c r="B259" s="35" t="n"/>
      <c r="C259" s="36" t="n"/>
      <c r="D259" s="7" t="n"/>
      <c r="E259" s="8" t="n"/>
      <c r="F259" s="9" t="n"/>
      <c r="I259" s="10" t="n"/>
      <c r="J259" s="8" t="n"/>
    </row>
    <row r="260">
      <c r="A260" s="11" t="inlineStr">
        <is>
          <t>SAP</t>
        </is>
      </c>
      <c r="B260" s="3" t="n"/>
      <c r="C260" s="3" t="n"/>
      <c r="D260" s="7" t="n"/>
      <c r="E260" s="8" t="n"/>
      <c r="H260" s="9" t="n"/>
      <c r="I260" s="10" t="n"/>
      <c r="J260" s="8" t="n"/>
    </row>
    <row r="261">
      <c r="A261" s="13" t="inlineStr">
        <is>
          <t>FECHA</t>
        </is>
      </c>
      <c r="B261" s="13" t="inlineStr">
        <is>
          <t>CIERRE DE CAJA</t>
        </is>
      </c>
      <c r="C261" s="13" t="inlineStr">
        <is>
          <t>IMPORTE</t>
        </is>
      </c>
      <c r="D261" s="7" t="n"/>
      <c r="E261" s="8" t="n"/>
      <c r="H261" s="9" t="n"/>
      <c r="I261" s="10" t="n"/>
      <c r="J261" s="8" t="n"/>
    </row>
    <row r="262"/>
    <row r="263"/>
    <row r="264">
      <c r="A264" s="1" t="inlineStr">
        <is>
          <t>Cierre Caja</t>
        </is>
      </c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</row>
    <row r="265">
      <c r="A265" s="3" t="inlineStr">
        <is>
          <t>Del 27/02/2023</t>
        </is>
      </c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</row>
    <row r="266">
      <c r="A266" s="74" t="inlineStr">
        <is>
          <t>Cierre Caja</t>
        </is>
      </c>
      <c r="B266" s="74" t="inlineStr">
        <is>
          <t>Fecha</t>
        </is>
      </c>
      <c r="C266" s="74" t="inlineStr">
        <is>
          <t>Cajero</t>
        </is>
      </c>
      <c r="D266" s="74" t="inlineStr">
        <is>
          <t>Nro Voucher</t>
        </is>
      </c>
      <c r="E266" s="74" t="inlineStr">
        <is>
          <t>Nro Cuenta</t>
        </is>
      </c>
      <c r="F266" s="74" t="inlineStr">
        <is>
          <t>Tipo Ingreso</t>
        </is>
      </c>
      <c r="G266" s="75" t="n"/>
      <c r="H266" s="76" t="n"/>
      <c r="I266" s="74" t="inlineStr">
        <is>
          <t>TIPO DE INGRESO</t>
        </is>
      </c>
      <c r="J266" s="74" t="inlineStr">
        <is>
          <t>Cobrador</t>
        </is>
      </c>
    </row>
    <row r="267">
      <c r="A267" s="77" t="n"/>
      <c r="B267" s="77" t="n"/>
      <c r="C267" s="77" t="n"/>
      <c r="D267" s="77" t="n"/>
      <c r="E267" s="77" t="n"/>
      <c r="F267" s="4" t="inlineStr">
        <is>
          <t>EFECTIVO</t>
        </is>
      </c>
      <c r="G267" s="4" t="inlineStr">
        <is>
          <t>CHEQUE</t>
        </is>
      </c>
      <c r="H267" s="4" t="inlineStr">
        <is>
          <t>TRANSFERENCIA</t>
        </is>
      </c>
      <c r="I267" s="77" t="n"/>
      <c r="J267" s="77" t="n"/>
    </row>
    <row r="268">
      <c r="A268" s="5" t="inlineStr">
        <is>
          <t>CCAJ-PT53/37/2023</t>
        </is>
      </c>
      <c r="B268" s="6" t="n">
        <v>44984.9080346875</v>
      </c>
      <c r="C268" s="5" t="inlineStr">
        <is>
          <t>4363 BLANCA ROXANA SUBIETA RAMIREZ - CAJA</t>
        </is>
      </c>
      <c r="D268" s="7" t="n">
        <v>357770</v>
      </c>
      <c r="E268" s="8" t="inlineStr">
        <is>
          <t>BISA-100070073</t>
        </is>
      </c>
      <c r="H268" s="9" t="n">
        <v>1190.25</v>
      </c>
      <c r="I268" s="5" t="inlineStr">
        <is>
          <t>DEPÓSITO BANCARIO</t>
        </is>
      </c>
      <c r="J268" s="5" t="inlineStr">
        <is>
          <t>5132 MAURO EZEQUIEL GUTIERREZ PACHECO</t>
        </is>
      </c>
    </row>
    <row r="269">
      <c r="A269" s="5" t="inlineStr">
        <is>
          <t>CCAJ-PT53/37/2023</t>
        </is>
      </c>
      <c r="B269" s="6" t="n">
        <v>44984.9080346875</v>
      </c>
      <c r="C269" s="5" t="inlineStr">
        <is>
          <t>4363 BLANCA ROXANA SUBIETA RAMIREZ - CAJA</t>
        </is>
      </c>
      <c r="D269" s="7" t="n">
        <v>398445</v>
      </c>
      <c r="E269" s="8" t="inlineStr">
        <is>
          <t>BISA-100070073</t>
        </is>
      </c>
      <c r="H269" s="9" t="n">
        <v>1506.12</v>
      </c>
      <c r="I269" s="5" t="inlineStr">
        <is>
          <t>DEPÓSITO BANCARIO</t>
        </is>
      </c>
      <c r="J269" s="5" t="inlineStr">
        <is>
          <t>5132 MAURO EZEQUIEL GUTIERREZ PACHECO</t>
        </is>
      </c>
    </row>
    <row r="270">
      <c r="A270" s="5" t="inlineStr">
        <is>
          <t>CCAJ-PT53/37/2023</t>
        </is>
      </c>
      <c r="B270" s="6" t="n">
        <v>44984.9080346875</v>
      </c>
      <c r="C270" s="5" t="inlineStr">
        <is>
          <t>4363 BLANCA ROXANA SUBIETA RAMIREZ - CAJA</t>
        </is>
      </c>
      <c r="D270" s="7" t="n">
        <v>3297955</v>
      </c>
      <c r="E270" s="8" t="inlineStr">
        <is>
          <t>BISA-100070073</t>
        </is>
      </c>
      <c r="H270" s="9" t="n">
        <v>25000</v>
      </c>
      <c r="I270" s="5" t="inlineStr">
        <is>
          <t>DEPÓSITO BANCARIO</t>
        </is>
      </c>
      <c r="J270" s="5" t="inlineStr">
        <is>
          <t>5132 MAURO EZEQUIEL GUTIERREZ PACHECO</t>
        </is>
      </c>
    </row>
    <row r="271">
      <c r="A271" s="5" t="inlineStr">
        <is>
          <t>CCAJ-PT53/37/2023</t>
        </is>
      </c>
      <c r="B271" s="6" t="n">
        <v>44984.9080346875</v>
      </c>
      <c r="C271" s="5" t="inlineStr">
        <is>
          <t>4363 BLANCA ROXANA SUBIETA RAMIREZ - CAJA</t>
        </is>
      </c>
      <c r="D271" s="7" t="n"/>
      <c r="E271" s="8" t="n"/>
      <c r="F271" s="9" t="n">
        <v>34027.7</v>
      </c>
      <c r="I271" s="10" t="inlineStr">
        <is>
          <t>EFECTIVO</t>
        </is>
      </c>
      <c r="J271" s="5" t="inlineStr">
        <is>
          <t>3313 JOSE ADRIAN ORCKO CHECA</t>
        </is>
      </c>
    </row>
    <row r="272">
      <c r="A272" s="5" t="inlineStr">
        <is>
          <t>CCAJ-PT53/37/2023</t>
        </is>
      </c>
      <c r="B272" s="6" t="n">
        <v>44984.9080346875</v>
      </c>
      <c r="C272" s="5" t="inlineStr">
        <is>
          <t>4363 BLANCA ROXANA SUBIETA RAMIREZ - CAJA</t>
        </is>
      </c>
      <c r="D272" s="7" t="n"/>
      <c r="E272" s="8" t="n"/>
      <c r="F272" s="9" t="n">
        <v>18469.3</v>
      </c>
      <c r="I272" s="10" t="inlineStr">
        <is>
          <t>EFECTIVO</t>
        </is>
      </c>
      <c r="J272" s="8" t="inlineStr">
        <is>
          <t>4536 JUAN FELIX ALEJO APAZA</t>
        </is>
      </c>
    </row>
    <row r="273">
      <c r="A273" s="5" t="inlineStr">
        <is>
          <t>CCAJ-PT53/37/2023</t>
        </is>
      </c>
      <c r="B273" s="6" t="n">
        <v>44984.9080346875</v>
      </c>
      <c r="C273" s="5" t="inlineStr">
        <is>
          <t>4363 BLANCA ROXANA SUBIETA RAMIREZ - CAJA</t>
        </is>
      </c>
      <c r="D273" s="7" t="n"/>
      <c r="E273" s="8" t="n"/>
      <c r="F273" s="9" t="n">
        <v>42209.3</v>
      </c>
      <c r="I273" s="10" t="inlineStr">
        <is>
          <t>EFECTIVO</t>
        </is>
      </c>
      <c r="J273" s="5" t="inlineStr">
        <is>
          <t>5132 MAURO EZEQUIEL GUTIERREZ PACHECO</t>
        </is>
      </c>
    </row>
    <row r="274">
      <c r="A274" s="11" t="inlineStr">
        <is>
          <t>SAP</t>
        </is>
      </c>
      <c r="B274" s="3" t="n"/>
      <c r="C274" s="3" t="n"/>
      <c r="D274" s="7" t="n"/>
      <c r="E274" s="8" t="n"/>
      <c r="F274" s="31">
        <f>SUM(F268:G273)</f>
        <v/>
      </c>
      <c r="H274" s="9" t="n"/>
      <c r="I274" s="10" t="n"/>
      <c r="J274" s="8" t="n"/>
    </row>
    <row r="275">
      <c r="A275" s="13" t="inlineStr">
        <is>
          <t>FECHA</t>
        </is>
      </c>
      <c r="B275" s="13" t="inlineStr">
        <is>
          <t>CIERRE DE CAJA</t>
        </is>
      </c>
      <c r="C275" s="13" t="inlineStr">
        <is>
          <t>IMPORTE</t>
        </is>
      </c>
      <c r="D275" s="7" t="n"/>
      <c r="E275" s="8" t="n"/>
      <c r="H275" s="9" t="n"/>
      <c r="I275" s="10" t="n"/>
      <c r="J275" s="8" t="n"/>
    </row>
    <row r="276">
      <c r="A276" s="5" t="n"/>
      <c r="B276" s="6" t="n"/>
      <c r="C276" s="5" t="n"/>
      <c r="D276" s="7" t="n"/>
      <c r="E276" s="8" t="n"/>
      <c r="G276" s="9" t="n"/>
      <c r="I276" s="10" t="n"/>
      <c r="J276" s="8" t="n"/>
    </row>
  </sheetData>
  <mergeCells count="184">
    <mergeCell ref="A266:A267"/>
    <mergeCell ref="B266:B267"/>
    <mergeCell ref="C266:C267"/>
    <mergeCell ref="D266:D267"/>
    <mergeCell ref="E266:E267"/>
    <mergeCell ref="F266:H266"/>
    <mergeCell ref="I266:I267"/>
    <mergeCell ref="J266:J267"/>
    <mergeCell ref="I245:I246"/>
    <mergeCell ref="J245:J246"/>
    <mergeCell ref="A245:A246"/>
    <mergeCell ref="B245:B246"/>
    <mergeCell ref="C245:C246"/>
    <mergeCell ref="D245:D246"/>
    <mergeCell ref="E245:E246"/>
    <mergeCell ref="F245:H245"/>
    <mergeCell ref="A257:A258"/>
    <mergeCell ref="B257:B258"/>
    <mergeCell ref="C257:C258"/>
    <mergeCell ref="D257:D258"/>
    <mergeCell ref="E257:E258"/>
    <mergeCell ref="F257:H257"/>
    <mergeCell ref="I257:I258"/>
    <mergeCell ref="J257:J258"/>
    <mergeCell ref="A158:A159"/>
    <mergeCell ref="B158:B159"/>
    <mergeCell ref="C158:C159"/>
    <mergeCell ref="D158:D159"/>
    <mergeCell ref="E158:E159"/>
    <mergeCell ref="F158:H158"/>
    <mergeCell ref="I158:I159"/>
    <mergeCell ref="J158:J159"/>
    <mergeCell ref="A75:A76"/>
    <mergeCell ref="B75:B76"/>
    <mergeCell ref="C75:C76"/>
    <mergeCell ref="D75:D76"/>
    <mergeCell ref="E75:E76"/>
    <mergeCell ref="F75:H75"/>
    <mergeCell ref="I75:I76"/>
    <mergeCell ref="J75:J76"/>
    <mergeCell ref="A87:A88"/>
    <mergeCell ref="B87:B88"/>
    <mergeCell ref="C87:C88"/>
    <mergeCell ref="D87:D88"/>
    <mergeCell ref="E87:E88"/>
    <mergeCell ref="F87:H87"/>
    <mergeCell ref="I87:I88"/>
    <mergeCell ref="J87:J88"/>
    <mergeCell ref="A45:A46"/>
    <mergeCell ref="B45:B46"/>
    <mergeCell ref="C45:C46"/>
    <mergeCell ref="D45:D46"/>
    <mergeCell ref="E45:E46"/>
    <mergeCell ref="F45:H45"/>
    <mergeCell ref="I45:I46"/>
    <mergeCell ref="J45:J46"/>
    <mergeCell ref="A64:A65"/>
    <mergeCell ref="B64:B65"/>
    <mergeCell ref="C64:C65"/>
    <mergeCell ref="D64:D65"/>
    <mergeCell ref="E64:E65"/>
    <mergeCell ref="F64:H64"/>
    <mergeCell ref="I64:I65"/>
    <mergeCell ref="J64:J65"/>
    <mergeCell ref="I3:I4"/>
    <mergeCell ref="J3:J4"/>
    <mergeCell ref="A3:A4"/>
    <mergeCell ref="B3:B4"/>
    <mergeCell ref="C3:C4"/>
    <mergeCell ref="D3:D4"/>
    <mergeCell ref="E3:E4"/>
    <mergeCell ref="F3:H3"/>
    <mergeCell ref="I15:I16"/>
    <mergeCell ref="J15:J16"/>
    <mergeCell ref="A15:A16"/>
    <mergeCell ref="B15:B16"/>
    <mergeCell ref="C15:C16"/>
    <mergeCell ref="D15:D16"/>
    <mergeCell ref="E15:E16"/>
    <mergeCell ref="F15:H15"/>
    <mergeCell ref="A25:A26"/>
    <mergeCell ref="B25:B26"/>
    <mergeCell ref="C25:C26"/>
    <mergeCell ref="D25:D26"/>
    <mergeCell ref="E25:E26"/>
    <mergeCell ref="F25:H25"/>
    <mergeCell ref="I25:I26"/>
    <mergeCell ref="J25:J26"/>
    <mergeCell ref="A37:A38"/>
    <mergeCell ref="B37:B38"/>
    <mergeCell ref="C37:C38"/>
    <mergeCell ref="D37:D38"/>
    <mergeCell ref="E37:E38"/>
    <mergeCell ref="F37:H37"/>
    <mergeCell ref="I37:I38"/>
    <mergeCell ref="J37:J38"/>
    <mergeCell ref="A119:A120"/>
    <mergeCell ref="B119:B120"/>
    <mergeCell ref="C119:C120"/>
    <mergeCell ref="D119:D120"/>
    <mergeCell ref="E119:E120"/>
    <mergeCell ref="F119:H119"/>
    <mergeCell ref="I119:I120"/>
    <mergeCell ref="J119:J120"/>
    <mergeCell ref="I98:I99"/>
    <mergeCell ref="J98:J99"/>
    <mergeCell ref="A98:A99"/>
    <mergeCell ref="B98:B99"/>
    <mergeCell ref="C98:C99"/>
    <mergeCell ref="D98:D99"/>
    <mergeCell ref="E98:E99"/>
    <mergeCell ref="F98:H98"/>
    <mergeCell ref="A110:A111"/>
    <mergeCell ref="B110:B111"/>
    <mergeCell ref="C110:C111"/>
    <mergeCell ref="D110:D111"/>
    <mergeCell ref="E110:E111"/>
    <mergeCell ref="F110:H110"/>
    <mergeCell ref="I110:I111"/>
    <mergeCell ref="J110:J111"/>
    <mergeCell ref="A133:A134"/>
    <mergeCell ref="B133:B134"/>
    <mergeCell ref="C133:C134"/>
    <mergeCell ref="D133:D134"/>
    <mergeCell ref="E133:E134"/>
    <mergeCell ref="F133:H133"/>
    <mergeCell ref="I133:I134"/>
    <mergeCell ref="J133:J134"/>
    <mergeCell ref="A175:A176"/>
    <mergeCell ref="B175:B176"/>
    <mergeCell ref="C175:C176"/>
    <mergeCell ref="D175:D176"/>
    <mergeCell ref="E175:E176"/>
    <mergeCell ref="F175:H175"/>
    <mergeCell ref="I175:I176"/>
    <mergeCell ref="J175:J176"/>
    <mergeCell ref="A145:A146"/>
    <mergeCell ref="B145:B146"/>
    <mergeCell ref="C145:C146"/>
    <mergeCell ref="D145:D146"/>
    <mergeCell ref="E145:E146"/>
    <mergeCell ref="F145:H145"/>
    <mergeCell ref="I145:I146"/>
    <mergeCell ref="J145:J146"/>
    <mergeCell ref="A185:A186"/>
    <mergeCell ref="B185:B186"/>
    <mergeCell ref="C185:C186"/>
    <mergeCell ref="D185:D186"/>
    <mergeCell ref="E185:E186"/>
    <mergeCell ref="F185:H185"/>
    <mergeCell ref="I185:I186"/>
    <mergeCell ref="J185:J186"/>
    <mergeCell ref="A194:A195"/>
    <mergeCell ref="B194:B195"/>
    <mergeCell ref="C194:C195"/>
    <mergeCell ref="D194:D195"/>
    <mergeCell ref="E194:E195"/>
    <mergeCell ref="F194:H194"/>
    <mergeCell ref="I194:I195"/>
    <mergeCell ref="J194:J195"/>
    <mergeCell ref="A229:A230"/>
    <mergeCell ref="B229:B230"/>
    <mergeCell ref="C229:C230"/>
    <mergeCell ref="D229:D230"/>
    <mergeCell ref="E229:E230"/>
    <mergeCell ref="F229:H229"/>
    <mergeCell ref="I229:I230"/>
    <mergeCell ref="J229:J230"/>
    <mergeCell ref="A202:A203"/>
    <mergeCell ref="B202:B203"/>
    <mergeCell ref="C202:C203"/>
    <mergeCell ref="D202:D203"/>
    <mergeCell ref="E202:E203"/>
    <mergeCell ref="F202:H202"/>
    <mergeCell ref="I202:I203"/>
    <mergeCell ref="J202:J203"/>
    <mergeCell ref="A211:A212"/>
    <mergeCell ref="B211:B212"/>
    <mergeCell ref="C211:C212"/>
    <mergeCell ref="D211:D212"/>
    <mergeCell ref="E211:E212"/>
    <mergeCell ref="F211:H211"/>
    <mergeCell ref="I211:I212"/>
    <mergeCell ref="J211:J212"/>
  </mergeCells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507"/>
  <sheetViews>
    <sheetView topLeftCell="A491" workbookViewId="0">
      <selection activeCell="G498" sqref="G498:G499"/>
    </sheetView>
  </sheetViews>
  <sheetFormatPr baseColWidth="10" defaultRowHeight="15"/>
  <cols>
    <col width="14" bestFit="1" customWidth="1" min="1" max="1"/>
    <col width="10.85546875" bestFit="1" customWidth="1" min="2" max="2"/>
    <col width="24.140625" customWidth="1" min="3" max="3"/>
    <col width="13.5703125" customWidth="1" min="4" max="5"/>
    <col width="9" bestFit="1" customWidth="1" min="6" max="6"/>
    <col width="7" bestFit="1" customWidth="1" min="7" max="7"/>
    <col width="11.28515625" bestFit="1" customWidth="1" min="8" max="8"/>
    <col width="20.7109375" bestFit="1" customWidth="1" min="10" max="10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74" t="inlineStr">
        <is>
          <t>Cierre Caja</t>
        </is>
      </c>
      <c r="B3" s="74" t="inlineStr">
        <is>
          <t>Fecha</t>
        </is>
      </c>
      <c r="C3" s="74" t="inlineStr">
        <is>
          <t>Cajero</t>
        </is>
      </c>
      <c r="D3" s="74" t="inlineStr">
        <is>
          <t>Nro Voucher</t>
        </is>
      </c>
      <c r="E3" s="74" t="inlineStr">
        <is>
          <t>Nro Cuenta</t>
        </is>
      </c>
      <c r="F3" s="74" t="inlineStr">
        <is>
          <t>Tipo Ingreso</t>
        </is>
      </c>
      <c r="G3" s="75" t="n"/>
      <c r="H3" s="76" t="n"/>
      <c r="I3" s="74" t="inlineStr">
        <is>
          <t>TIPO DE INGRESO</t>
        </is>
      </c>
      <c r="J3" s="74" t="inlineStr">
        <is>
          <t>Cobrador</t>
        </is>
      </c>
    </row>
    <row r="4">
      <c r="A4" s="77" t="n"/>
      <c r="B4" s="77" t="n"/>
      <c r="C4" s="77" t="n"/>
      <c r="D4" s="77" t="n"/>
      <c r="E4" s="77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77" t="n"/>
      <c r="J4" s="77" t="n"/>
    </row>
    <row r="5">
      <c r="A5" s="5" t="inlineStr">
        <is>
          <t>CCAJ-LP08/301/22</t>
        </is>
      </c>
      <c r="B5" s="6" t="n">
        <v>44926.71608521991</v>
      </c>
      <c r="C5" s="5" t="inlineStr">
        <is>
          <t>199 IBANA SOLIZ CUENTAS</t>
        </is>
      </c>
      <c r="D5" s="7" t="n"/>
      <c r="E5" s="8" t="n"/>
      <c r="F5" s="9" t="n">
        <v>2684.5</v>
      </c>
      <c r="I5" s="10" t="inlineStr">
        <is>
          <t>EFECTIVO</t>
        </is>
      </c>
      <c r="J5" s="8" t="inlineStr">
        <is>
          <t>199 IBANA SOLIZ CUENTAS</t>
        </is>
      </c>
    </row>
    <row r="6">
      <c r="A6" s="5" t="inlineStr">
        <is>
          <t>CCAJ-LP08/301/22</t>
        </is>
      </c>
      <c r="B6" s="6" t="n">
        <v>44926.71608521991</v>
      </c>
      <c r="C6" s="5" t="inlineStr">
        <is>
          <t>199 IBANA SOLIZ CUENTAS</t>
        </is>
      </c>
      <c r="D6" s="7" t="n"/>
      <c r="E6" s="8" t="n"/>
      <c r="H6" s="9" t="n">
        <v>387.88</v>
      </c>
      <c r="I6" s="5" t="inlineStr">
        <is>
          <t>TARJETA DE DÉBITO/CRÉDITO</t>
        </is>
      </c>
      <c r="J6" s="8" t="inlineStr">
        <is>
          <t>199 IBANA SOLIZ CUENTAS</t>
        </is>
      </c>
    </row>
    <row r="7">
      <c r="A7" s="5" t="inlineStr">
        <is>
          <t>CCAJ-LP08/301/22</t>
        </is>
      </c>
      <c r="B7" s="6" t="n">
        <v>44926.71608521991</v>
      </c>
      <c r="C7" s="5" t="inlineStr">
        <is>
          <t>199 IBANA SOLIZ CUENTAS</t>
        </is>
      </c>
      <c r="D7" s="7" t="n"/>
      <c r="E7" s="8" t="n"/>
      <c r="H7" s="9" t="n">
        <v>107.6</v>
      </c>
      <c r="I7" s="10" t="inlineStr">
        <is>
          <t>CÓDIGO QR</t>
        </is>
      </c>
      <c r="J7" s="8" t="inlineStr">
        <is>
          <t>199 IBANA SOLIZ CUENTAS</t>
        </is>
      </c>
    </row>
    <row r="8">
      <c r="A8" s="11" t="inlineStr">
        <is>
          <t>SAP</t>
        </is>
      </c>
      <c r="B8" s="3" t="n"/>
      <c r="C8" s="3" t="n"/>
      <c r="D8" s="7" t="n"/>
      <c r="E8" s="8" t="n"/>
      <c r="H8" s="9" t="n"/>
      <c r="I8" s="10" t="n"/>
      <c r="J8" s="5" t="n"/>
    </row>
    <row r="9" ht="15.75" customHeight="1">
      <c r="A9" s="13" t="inlineStr">
        <is>
          <t>FECHA</t>
        </is>
      </c>
      <c r="B9" s="13" t="inlineStr">
        <is>
          <t>CIERRE DE CAJA</t>
        </is>
      </c>
      <c r="C9" s="13" t="inlineStr">
        <is>
          <t>IMPORTE</t>
        </is>
      </c>
      <c r="D9" s="24" t="n">
        <v>112517505</v>
      </c>
      <c r="E9" s="14" t="n">
        <v>112517653</v>
      </c>
      <c r="H9" s="9" t="n"/>
      <c r="I9" s="10" t="n"/>
      <c r="J9" s="5" t="n"/>
    </row>
    <row r="12">
      <c r="A12" s="1" t="inlineStr">
        <is>
          <t>Cierre Caja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3" t="inlineStr">
        <is>
          <t>Del 02/01/2022</t>
        </is>
      </c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</row>
    <row r="14">
      <c r="A14" s="74" t="inlineStr">
        <is>
          <t>Cierre Caja</t>
        </is>
      </c>
      <c r="B14" s="74" t="inlineStr">
        <is>
          <t>Fecha</t>
        </is>
      </c>
      <c r="C14" s="74" t="inlineStr">
        <is>
          <t>Cajero</t>
        </is>
      </c>
      <c r="D14" s="74" t="inlineStr">
        <is>
          <t>Nro Voucher</t>
        </is>
      </c>
      <c r="E14" s="74" t="inlineStr">
        <is>
          <t>Nro Cuenta</t>
        </is>
      </c>
      <c r="F14" s="74" t="inlineStr">
        <is>
          <t>Tipo Ingreso</t>
        </is>
      </c>
      <c r="G14" s="75" t="n"/>
      <c r="H14" s="76" t="n"/>
      <c r="I14" s="74" t="inlineStr">
        <is>
          <t>TIPO DE INGRESO</t>
        </is>
      </c>
      <c r="J14" s="74" t="inlineStr">
        <is>
          <t>Cobrador</t>
        </is>
      </c>
    </row>
    <row r="15">
      <c r="A15" s="77" t="n"/>
      <c r="B15" s="77" t="n"/>
      <c r="C15" s="77" t="n"/>
      <c r="D15" s="77" t="n"/>
      <c r="E15" s="77" t="n"/>
      <c r="F15" s="4" t="inlineStr">
        <is>
          <t>EFECTIVO</t>
        </is>
      </c>
      <c r="G15" s="4" t="inlineStr">
        <is>
          <t>CHEQUE</t>
        </is>
      </c>
      <c r="H15" s="4" t="inlineStr">
        <is>
          <t>TRANSFERENCIA</t>
        </is>
      </c>
      <c r="I15" s="77" t="n"/>
      <c r="J15" s="77" t="n"/>
    </row>
    <row r="16">
      <c r="A16" s="16" t="inlineStr">
        <is>
          <t>NO HUBO CIERRES DE CAJA, DEBIDO A FERIADO POR AÑO NUEVO</t>
        </is>
      </c>
      <c r="B16" s="26" t="n"/>
      <c r="C16" s="26" t="n"/>
      <c r="D16" s="26" t="n"/>
    </row>
    <row r="17">
      <c r="A17" s="11" t="inlineStr">
        <is>
          <t>SAP</t>
        </is>
      </c>
      <c r="B17" s="3" t="n"/>
      <c r="C17" s="3" t="n"/>
    </row>
    <row r="18">
      <c r="A18" s="13" t="inlineStr">
        <is>
          <t>FECHA</t>
        </is>
      </c>
      <c r="B18" s="13" t="inlineStr">
        <is>
          <t>CIERRE DE CAJA</t>
        </is>
      </c>
      <c r="C18" s="13" t="inlineStr">
        <is>
          <t>IMPORTE</t>
        </is>
      </c>
    </row>
    <row r="19">
      <c r="A19" s="25" t="n"/>
      <c r="B19" s="25" t="n"/>
      <c r="C19" s="25" t="n"/>
    </row>
    <row r="21">
      <c r="A21" s="1" t="inlineStr">
        <is>
          <t>Cierre Caja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3" t="inlineStr">
        <is>
          <t>Del 03/01/2022</t>
        </is>
      </c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</row>
    <row r="23">
      <c r="A23" s="74" t="inlineStr">
        <is>
          <t>Cierre Caja</t>
        </is>
      </c>
      <c r="B23" s="74" t="inlineStr">
        <is>
          <t>Fecha</t>
        </is>
      </c>
      <c r="C23" s="74" t="inlineStr">
        <is>
          <t>Cajero</t>
        </is>
      </c>
      <c r="D23" s="74" t="inlineStr">
        <is>
          <t>Nro Voucher</t>
        </is>
      </c>
      <c r="E23" s="74" t="inlineStr">
        <is>
          <t>Nro Cuenta</t>
        </is>
      </c>
      <c r="F23" s="74" t="inlineStr">
        <is>
          <t>Tipo Ingreso</t>
        </is>
      </c>
      <c r="G23" s="75" t="n"/>
      <c r="H23" s="76" t="n"/>
      <c r="I23" s="74" t="inlineStr">
        <is>
          <t>TIPO DE INGRESO</t>
        </is>
      </c>
      <c r="J23" s="74" t="inlineStr">
        <is>
          <t>Cobrador</t>
        </is>
      </c>
    </row>
    <row r="24">
      <c r="A24" s="77" t="n"/>
      <c r="B24" s="77" t="n"/>
      <c r="C24" s="77" t="n"/>
      <c r="D24" s="77" t="n"/>
      <c r="E24" s="77" t="n"/>
      <c r="F24" s="4" t="inlineStr">
        <is>
          <t>EFECTIVO</t>
        </is>
      </c>
      <c r="G24" s="4" t="inlineStr">
        <is>
          <t>CHEQUE</t>
        </is>
      </c>
      <c r="H24" s="4" t="inlineStr">
        <is>
          <t>TRANSFERENCIA</t>
        </is>
      </c>
      <c r="I24" s="77" t="n"/>
      <c r="J24" s="77" t="n"/>
    </row>
    <row r="25">
      <c r="A25" s="5" t="inlineStr">
        <is>
          <t>CCAJ-LP08/1/23</t>
        </is>
      </c>
      <c r="B25" s="6" t="n">
        <v>44929.79462143518</v>
      </c>
      <c r="C25" s="5" t="inlineStr">
        <is>
          <t>199 IBANA SOLIZ CUENTAS</t>
        </is>
      </c>
      <c r="D25" s="7" t="n"/>
      <c r="E25" s="8" t="n"/>
      <c r="F25" s="9" t="n">
        <v>5323.16</v>
      </c>
      <c r="I25" s="10" t="inlineStr">
        <is>
          <t>EFECTIVO</t>
        </is>
      </c>
      <c r="J25" s="8" t="inlineStr">
        <is>
          <t>199 IBANA SOLIZ CUENTAS</t>
        </is>
      </c>
    </row>
    <row r="26">
      <c r="A26" s="5" t="inlineStr">
        <is>
          <t>CCAJ-LP08/1/23</t>
        </is>
      </c>
      <c r="B26" s="6" t="n">
        <v>44929.79462143518</v>
      </c>
      <c r="C26" s="5" t="inlineStr">
        <is>
          <t>199 IBANA SOLIZ CUENTAS</t>
        </is>
      </c>
      <c r="D26" s="7" t="n"/>
      <c r="E26" s="8" t="n"/>
      <c r="H26" s="9" t="n">
        <v>682.75</v>
      </c>
      <c r="I26" s="5" t="inlineStr">
        <is>
          <t>TARJETA DE DÉBITO/CRÉDITO</t>
        </is>
      </c>
      <c r="J26" s="8" t="inlineStr">
        <is>
          <t>199 IBANA SOLIZ CUENTAS</t>
        </is>
      </c>
    </row>
    <row r="27">
      <c r="A27" s="5" t="inlineStr">
        <is>
          <t>CCAJ-LP08/1/23</t>
        </is>
      </c>
      <c r="B27" s="6" t="n">
        <v>44929.79462143518</v>
      </c>
      <c r="C27" s="5" t="inlineStr">
        <is>
          <t>199 IBANA SOLIZ CUENTAS</t>
        </is>
      </c>
      <c r="D27" s="7" t="n"/>
      <c r="E27" s="8" t="n"/>
      <c r="H27" s="9" t="n">
        <v>38</v>
      </c>
      <c r="I27" s="10" t="inlineStr">
        <is>
          <t>CÓDIGO QR</t>
        </is>
      </c>
      <c r="J27" s="8" t="inlineStr">
        <is>
          <t>199 IBANA SOLIZ CUENTAS</t>
        </is>
      </c>
    </row>
    <row r="28">
      <c r="A28" s="11" t="inlineStr">
        <is>
          <t>SAP</t>
        </is>
      </c>
      <c r="B28" s="3" t="n"/>
      <c r="C28" s="3" t="n"/>
      <c r="D28" s="7" t="n"/>
      <c r="E28" s="8" t="n"/>
      <c r="H28" s="9" t="n"/>
      <c r="I28" s="10" t="n"/>
      <c r="J28" s="8" t="n"/>
    </row>
    <row r="29" ht="15.75" customHeight="1">
      <c r="A29" s="13" t="inlineStr">
        <is>
          <t>FECHA</t>
        </is>
      </c>
      <c r="B29" s="13" t="inlineStr">
        <is>
          <t>CIERRE DE CAJA</t>
        </is>
      </c>
      <c r="C29" s="13" t="inlineStr">
        <is>
          <t>IMPORTE</t>
        </is>
      </c>
      <c r="D29" s="24" t="n">
        <v>112518849</v>
      </c>
      <c r="E29" s="14" t="n">
        <v>112519083</v>
      </c>
      <c r="H29" s="9" t="n"/>
      <c r="I29" s="10" t="n"/>
      <c r="J29" s="8" t="n"/>
    </row>
    <row r="32">
      <c r="A32" s="1" t="inlineStr">
        <is>
          <t>Cierre Caja</t>
        </is>
      </c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</row>
    <row r="33">
      <c r="A33" s="3" t="inlineStr">
        <is>
          <t>Del 04/01/2022</t>
        </is>
      </c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74" t="inlineStr">
        <is>
          <t>Cierre Caja</t>
        </is>
      </c>
      <c r="B34" s="74" t="inlineStr">
        <is>
          <t>Fecha</t>
        </is>
      </c>
      <c r="C34" s="74" t="inlineStr">
        <is>
          <t>Cajero</t>
        </is>
      </c>
      <c r="D34" s="74" t="inlineStr">
        <is>
          <t>Nro Voucher</t>
        </is>
      </c>
      <c r="E34" s="74" t="inlineStr">
        <is>
          <t>Nro Cuenta</t>
        </is>
      </c>
      <c r="F34" s="74" t="inlineStr">
        <is>
          <t>Tipo Ingreso</t>
        </is>
      </c>
      <c r="G34" s="75" t="n"/>
      <c r="H34" s="76" t="n"/>
      <c r="I34" s="74" t="inlineStr">
        <is>
          <t>TIPO DE INGRESO</t>
        </is>
      </c>
      <c r="J34" s="74" t="inlineStr">
        <is>
          <t>Cobrador</t>
        </is>
      </c>
    </row>
    <row r="35">
      <c r="A35" s="77" t="n"/>
      <c r="B35" s="77" t="n"/>
      <c r="C35" s="77" t="n"/>
      <c r="D35" s="77" t="n"/>
      <c r="E35" s="77" t="n"/>
      <c r="F35" s="4" t="inlineStr">
        <is>
          <t>EFECTIVO</t>
        </is>
      </c>
      <c r="G35" s="4" t="inlineStr">
        <is>
          <t>CHEQUE</t>
        </is>
      </c>
      <c r="H35" s="4" t="inlineStr">
        <is>
          <t>TRANSFERENCIA</t>
        </is>
      </c>
      <c r="I35" s="77" t="n"/>
      <c r="J35" s="77" t="n"/>
    </row>
    <row r="36">
      <c r="A36" s="5" t="inlineStr">
        <is>
          <t>CCAJ-LP08/2/23</t>
        </is>
      </c>
      <c r="B36" s="6" t="n">
        <v>44930.79531060185</v>
      </c>
      <c r="C36" s="5" t="inlineStr">
        <is>
          <t>199 IBANA SOLIZ CUENTAS</t>
        </is>
      </c>
      <c r="D36" s="7" t="n"/>
      <c r="E36" s="8" t="n"/>
      <c r="F36" s="9" t="n">
        <v>3834.25</v>
      </c>
      <c r="I36" s="10" t="inlineStr">
        <is>
          <t>EFECTIVO</t>
        </is>
      </c>
      <c r="J36" s="8" t="inlineStr">
        <is>
          <t>199 IBANA SOLIZ CUENTAS</t>
        </is>
      </c>
    </row>
    <row r="37">
      <c r="A37" s="5" t="inlineStr">
        <is>
          <t>CCAJ-LP08/2/23</t>
        </is>
      </c>
      <c r="B37" s="6" t="n">
        <v>44930.79531060185</v>
      </c>
      <c r="C37" s="5" t="inlineStr">
        <is>
          <t>199 IBANA SOLIZ CUENTAS</t>
        </is>
      </c>
      <c r="D37" s="7" t="n"/>
      <c r="E37" s="8" t="n"/>
      <c r="H37" s="9" t="n">
        <v>3793.02</v>
      </c>
      <c r="I37" s="5" t="inlineStr">
        <is>
          <t>TARJETA DE DÉBITO/CRÉDITO</t>
        </is>
      </c>
      <c r="J37" s="8" t="inlineStr">
        <is>
          <t>199 IBANA SOLIZ CUENTAS</t>
        </is>
      </c>
    </row>
    <row r="38">
      <c r="A38" s="5" t="inlineStr">
        <is>
          <t>CCAJ-LP08/2/23</t>
        </is>
      </c>
      <c r="B38" s="6" t="n">
        <v>44930.79531060185</v>
      </c>
      <c r="C38" s="5" t="inlineStr">
        <is>
          <t>199 IBANA SOLIZ CUENTAS</t>
        </is>
      </c>
      <c r="D38" s="7" t="n"/>
      <c r="E38" s="8" t="n"/>
      <c r="H38" s="9" t="n">
        <v>219.29</v>
      </c>
      <c r="I38" s="10" t="inlineStr">
        <is>
          <t>CÓDIGO QR</t>
        </is>
      </c>
      <c r="J38" s="8" t="inlineStr">
        <is>
          <t>199 IBANA SOLIZ CUENTAS</t>
        </is>
      </c>
    </row>
    <row r="39">
      <c r="A39" s="11" t="inlineStr">
        <is>
          <t>SAP</t>
        </is>
      </c>
      <c r="B39" s="3" t="n"/>
      <c r="C39" s="3" t="n"/>
      <c r="D39" s="7" t="n"/>
      <c r="E39" s="8" t="n"/>
      <c r="H39" s="9" t="n"/>
      <c r="I39" s="10" t="n"/>
      <c r="J39" s="8" t="n"/>
    </row>
    <row r="40" ht="15.75" customHeight="1">
      <c r="A40" s="13" t="inlineStr">
        <is>
          <t>FECHA</t>
        </is>
      </c>
      <c r="B40" s="13" t="inlineStr">
        <is>
          <t>CIERRE DE CAJA</t>
        </is>
      </c>
      <c r="C40" s="13" t="inlineStr">
        <is>
          <t>IMPORTE</t>
        </is>
      </c>
      <c r="D40" s="24" t="n">
        <v>112521101</v>
      </c>
      <c r="E40" s="14" t="n">
        <v>112521337</v>
      </c>
      <c r="H40" s="9" t="n"/>
      <c r="I40" s="10" t="n"/>
      <c r="J40" s="8" t="n"/>
    </row>
    <row r="43">
      <c r="A43" s="1" t="inlineStr">
        <is>
          <t>Cierre Caja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3" t="inlineStr">
        <is>
          <t>Del 05/01/2022</t>
        </is>
      </c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74" t="inlineStr">
        <is>
          <t>Cierre Caja</t>
        </is>
      </c>
      <c r="B45" s="74" t="inlineStr">
        <is>
          <t>Fecha</t>
        </is>
      </c>
      <c r="C45" s="74" t="inlineStr">
        <is>
          <t>Cajero</t>
        </is>
      </c>
      <c r="D45" s="74" t="inlineStr">
        <is>
          <t>Nro Voucher</t>
        </is>
      </c>
      <c r="E45" s="74" t="inlineStr">
        <is>
          <t>Nro Cuenta</t>
        </is>
      </c>
      <c r="F45" s="74" t="inlineStr">
        <is>
          <t>Tipo Ingreso</t>
        </is>
      </c>
      <c r="G45" s="75" t="n"/>
      <c r="H45" s="76" t="n"/>
      <c r="I45" s="74" t="inlineStr">
        <is>
          <t>TIPO DE INGRESO</t>
        </is>
      </c>
      <c r="J45" s="74" t="inlineStr">
        <is>
          <t>Cobrador</t>
        </is>
      </c>
    </row>
    <row r="46">
      <c r="A46" s="77" t="n"/>
      <c r="B46" s="77" t="n"/>
      <c r="C46" s="77" t="n"/>
      <c r="D46" s="77" t="n"/>
      <c r="E46" s="77" t="n"/>
      <c r="F46" s="4" t="inlineStr">
        <is>
          <t>EFECTIVO</t>
        </is>
      </c>
      <c r="G46" s="4" t="inlineStr">
        <is>
          <t>CHEQUE</t>
        </is>
      </c>
      <c r="H46" s="4" t="inlineStr">
        <is>
          <t>TRANSFERENCIA</t>
        </is>
      </c>
      <c r="I46" s="77" t="n"/>
      <c r="J46" s="77" t="n"/>
    </row>
    <row r="47">
      <c r="A47" s="5" t="inlineStr">
        <is>
          <t>CCAJ-LP08/3/23</t>
        </is>
      </c>
      <c r="B47" s="6" t="n">
        <v>44931.7976633912</v>
      </c>
      <c r="C47" s="5" t="inlineStr">
        <is>
          <t>199 IBANA SOLIZ CUENTAS</t>
        </is>
      </c>
      <c r="D47" s="7" t="n"/>
      <c r="E47" s="8" t="n"/>
      <c r="F47" s="9" t="n">
        <v>4367.6</v>
      </c>
      <c r="I47" s="10" t="inlineStr">
        <is>
          <t>EFECTIVO</t>
        </is>
      </c>
      <c r="J47" s="8" t="inlineStr">
        <is>
          <t>199 IBANA SOLIZ CUENTAS</t>
        </is>
      </c>
    </row>
    <row r="48">
      <c r="A48" s="5" t="inlineStr">
        <is>
          <t>CCAJ-LP08/3/23</t>
        </is>
      </c>
      <c r="B48" s="6" t="n">
        <v>44931.7976633912</v>
      </c>
      <c r="C48" s="5" t="inlineStr">
        <is>
          <t>199 IBANA SOLIZ CUENTAS</t>
        </is>
      </c>
      <c r="D48" s="7" t="n"/>
      <c r="E48" s="8" t="n"/>
      <c r="H48" s="9" t="n">
        <v>739.67</v>
      </c>
      <c r="I48" s="5" t="inlineStr">
        <is>
          <t>TARJETA DE DÉBITO/CRÉDITO</t>
        </is>
      </c>
      <c r="J48" s="8" t="inlineStr">
        <is>
          <t>199 IBANA SOLIZ CUENTAS</t>
        </is>
      </c>
    </row>
    <row r="49">
      <c r="A49" s="11" t="inlineStr">
        <is>
          <t>SAP</t>
        </is>
      </c>
      <c r="B49" s="3" t="n"/>
      <c r="C49" s="3" t="n"/>
      <c r="D49" s="7" t="n"/>
      <c r="E49" s="8" t="n"/>
      <c r="H49" s="9" t="n"/>
      <c r="I49" s="10" t="n"/>
      <c r="J49" s="5" t="n"/>
    </row>
    <row r="50" ht="15.75" customHeight="1">
      <c r="A50" s="13" t="inlineStr">
        <is>
          <t>FECHA</t>
        </is>
      </c>
      <c r="B50" s="13" t="inlineStr">
        <is>
          <t>CIERRE DE CAJA</t>
        </is>
      </c>
      <c r="C50" s="13" t="inlineStr">
        <is>
          <t>IMPORTE</t>
        </is>
      </c>
      <c r="D50" s="24" t="n">
        <v>112535794</v>
      </c>
      <c r="E50" s="14" t="n">
        <v>112556903</v>
      </c>
      <c r="H50" s="9" t="n"/>
      <c r="I50" s="10" t="n"/>
      <c r="J50" s="5" t="n"/>
    </row>
    <row r="53">
      <c r="A53" s="1" t="inlineStr">
        <is>
          <t>Cierre Caja</t>
        </is>
      </c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3" t="inlineStr">
        <is>
          <t>Del 06/01/2022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74" t="inlineStr">
        <is>
          <t>Cierre Caja</t>
        </is>
      </c>
      <c r="B55" s="74" t="inlineStr">
        <is>
          <t>Fecha</t>
        </is>
      </c>
      <c r="C55" s="74" t="inlineStr">
        <is>
          <t>Cajero</t>
        </is>
      </c>
      <c r="D55" s="74" t="inlineStr">
        <is>
          <t>Nro Voucher</t>
        </is>
      </c>
      <c r="E55" s="74" t="inlineStr">
        <is>
          <t>Nro Cuenta</t>
        </is>
      </c>
      <c r="F55" s="74" t="inlineStr">
        <is>
          <t>Tipo Ingreso</t>
        </is>
      </c>
      <c r="G55" s="75" t="n"/>
      <c r="H55" s="76" t="n"/>
      <c r="I55" s="74" t="inlineStr">
        <is>
          <t>TIPO DE INGRESO</t>
        </is>
      </c>
      <c r="J55" s="74" t="inlineStr">
        <is>
          <t>Cobrador</t>
        </is>
      </c>
    </row>
    <row r="56">
      <c r="A56" s="77" t="n"/>
      <c r="B56" s="77" t="n"/>
      <c r="C56" s="77" t="n"/>
      <c r="D56" s="77" t="n"/>
      <c r="E56" s="77" t="n"/>
      <c r="F56" s="4" t="inlineStr">
        <is>
          <t>EFECTIVO</t>
        </is>
      </c>
      <c r="G56" s="4" t="inlineStr">
        <is>
          <t>CHEQUE</t>
        </is>
      </c>
      <c r="H56" s="4" t="inlineStr">
        <is>
          <t>TRANSFERENCIA</t>
        </is>
      </c>
      <c r="I56" s="77" t="n"/>
      <c r="J56" s="77" t="n"/>
    </row>
    <row r="57">
      <c r="A57" s="5" t="inlineStr">
        <is>
          <t>CCAJ-LP08/4/23</t>
        </is>
      </c>
      <c r="B57" s="6" t="n">
        <v>44932.79280412037</v>
      </c>
      <c r="C57" s="5" t="inlineStr">
        <is>
          <t>199 IBANA SOLIZ CUENTAS</t>
        </is>
      </c>
      <c r="D57" s="7" t="n"/>
      <c r="E57" s="8" t="n"/>
      <c r="F57" s="9" t="n">
        <v>3388.32</v>
      </c>
      <c r="I57" s="10" t="inlineStr">
        <is>
          <t>EFECTIVO</t>
        </is>
      </c>
      <c r="J57" s="8" t="inlineStr">
        <is>
          <t>199 IBANA SOLIZ CUENTAS</t>
        </is>
      </c>
    </row>
    <row r="58">
      <c r="A58" s="5" t="inlineStr">
        <is>
          <t>CCAJ-LP08/4/23</t>
        </is>
      </c>
      <c r="B58" s="6" t="n">
        <v>44932.79280412037</v>
      </c>
      <c r="C58" s="5" t="inlineStr">
        <is>
          <t>199 IBANA SOLIZ CUENTAS</t>
        </is>
      </c>
      <c r="D58" s="7" t="n"/>
      <c r="E58" s="8" t="n"/>
      <c r="H58" s="9" t="n">
        <v>5033.57</v>
      </c>
      <c r="I58" s="5" t="inlineStr">
        <is>
          <t>TARJETA DE DÉBITO/CRÉDITO</t>
        </is>
      </c>
      <c r="J58" s="8" t="inlineStr">
        <is>
          <t>199 IBANA SOLIZ CUENTAS</t>
        </is>
      </c>
    </row>
    <row r="59">
      <c r="A59" s="11" t="inlineStr">
        <is>
          <t>SAP</t>
        </is>
      </c>
      <c r="B59" s="3" t="n"/>
      <c r="C59" s="3" t="n"/>
      <c r="D59" s="7" t="n"/>
      <c r="E59" s="8" t="n"/>
      <c r="H59" s="9" t="n"/>
      <c r="I59" s="10" t="n"/>
      <c r="J59" s="5" t="n"/>
    </row>
    <row r="60" ht="15.75" customHeight="1">
      <c r="A60" s="13" t="inlineStr">
        <is>
          <t>FECHA</t>
        </is>
      </c>
      <c r="B60" s="13" t="inlineStr">
        <is>
          <t>CIERRE DE CAJA</t>
        </is>
      </c>
      <c r="C60" s="13" t="inlineStr">
        <is>
          <t>IMPORTE</t>
        </is>
      </c>
      <c r="D60" s="24" t="n">
        <v>112535795</v>
      </c>
      <c r="E60" s="14" t="n">
        <v>112556905</v>
      </c>
      <c r="H60" s="9" t="n"/>
      <c r="I60" s="10" t="n"/>
      <c r="J60" s="5" t="n"/>
    </row>
    <row r="61">
      <c r="A61" s="5" t="n"/>
      <c r="B61" s="6" t="n"/>
      <c r="C61" s="5" t="n"/>
      <c r="D61" s="7" t="n"/>
      <c r="E61" s="8" t="n"/>
      <c r="H61" s="9" t="n"/>
      <c r="I61" s="10" t="n"/>
      <c r="J61" s="5" t="n"/>
    </row>
    <row r="62">
      <c r="A62" s="5" t="n"/>
      <c r="B62" s="6" t="n"/>
      <c r="C62" s="5" t="n"/>
      <c r="D62" s="7" t="n"/>
      <c r="E62" s="8" t="n"/>
      <c r="H62" s="9" t="n"/>
      <c r="I62" s="10" t="n"/>
      <c r="J62" s="5" t="n"/>
    </row>
    <row r="63">
      <c r="A63" s="1" t="inlineStr">
        <is>
          <t>Cierre Caja</t>
        </is>
      </c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</row>
    <row r="64">
      <c r="A64" s="3" t="inlineStr">
        <is>
          <t>Del 07/01/2022</t>
        </is>
      </c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74" t="inlineStr">
        <is>
          <t>Cierre Caja</t>
        </is>
      </c>
      <c r="B65" s="74" t="inlineStr">
        <is>
          <t>Fecha</t>
        </is>
      </c>
      <c r="C65" s="74" t="inlineStr">
        <is>
          <t>Cajero</t>
        </is>
      </c>
      <c r="D65" s="74" t="inlineStr">
        <is>
          <t>Nro Voucher</t>
        </is>
      </c>
      <c r="E65" s="74" t="inlineStr">
        <is>
          <t>Nro Cuenta</t>
        </is>
      </c>
      <c r="F65" s="74" t="inlineStr">
        <is>
          <t>Tipo Ingreso</t>
        </is>
      </c>
      <c r="G65" s="75" t="n"/>
      <c r="H65" s="76" t="n"/>
      <c r="I65" s="74" t="inlineStr">
        <is>
          <t>TIPO DE INGRESO</t>
        </is>
      </c>
      <c r="J65" s="74" t="inlineStr">
        <is>
          <t>Cobrador</t>
        </is>
      </c>
    </row>
    <row r="66">
      <c r="A66" s="77" t="n"/>
      <c r="B66" s="77" t="n"/>
      <c r="C66" s="77" t="n"/>
      <c r="D66" s="77" t="n"/>
      <c r="E66" s="77" t="n"/>
      <c r="F66" s="4" t="inlineStr">
        <is>
          <t>EFECTIVO</t>
        </is>
      </c>
      <c r="G66" s="4" t="inlineStr">
        <is>
          <t>CHEQUE</t>
        </is>
      </c>
      <c r="H66" s="4" t="inlineStr">
        <is>
          <t>TRANSFERENCIA</t>
        </is>
      </c>
      <c r="I66" s="77" t="n"/>
      <c r="J66" s="77" t="n"/>
    </row>
    <row r="67">
      <c r="A67" s="5" t="inlineStr">
        <is>
          <t>CCAJ-LP08/5/23</t>
        </is>
      </c>
      <c r="B67" s="6" t="n">
        <v>44933.58749064815</v>
      </c>
      <c r="C67" s="5" t="inlineStr">
        <is>
          <t>199 IBANA SOLIZ CUENTAS</t>
        </is>
      </c>
      <c r="D67" s="7" t="n"/>
      <c r="E67" s="8" t="n"/>
      <c r="F67" s="9" t="n">
        <v>4724.89</v>
      </c>
      <c r="I67" s="10" t="inlineStr">
        <is>
          <t>EFECTIVO</t>
        </is>
      </c>
      <c r="J67" s="8" t="inlineStr">
        <is>
          <t>199 IBANA SOLIZ CUENTAS</t>
        </is>
      </c>
    </row>
    <row r="68">
      <c r="A68" s="5" t="inlineStr">
        <is>
          <t>CCAJ-LP08/5/23</t>
        </is>
      </c>
      <c r="B68" s="6" t="n">
        <v>44933.58749064815</v>
      </c>
      <c r="C68" s="5" t="inlineStr">
        <is>
          <t>199 IBANA SOLIZ CUENTAS</t>
        </is>
      </c>
      <c r="D68" s="7" t="n"/>
      <c r="E68" s="8" t="n"/>
      <c r="H68" s="9" t="n">
        <v>552.0599999999999</v>
      </c>
      <c r="I68" s="5" t="inlineStr">
        <is>
          <t>TARJETA DE DÉBITO/CRÉDITO</t>
        </is>
      </c>
      <c r="J68" s="8" t="inlineStr">
        <is>
          <t>199 IBANA SOLIZ CUENTAS</t>
        </is>
      </c>
    </row>
    <row r="69">
      <c r="A69" s="11" t="inlineStr">
        <is>
          <t>SAP</t>
        </is>
      </c>
      <c r="B69" s="3" t="n"/>
      <c r="C69" s="3" t="n"/>
      <c r="D69" s="7" t="n"/>
      <c r="E69" s="8" t="n"/>
      <c r="H69" s="9" t="n"/>
      <c r="I69" s="10" t="n"/>
      <c r="J69" s="5" t="n"/>
    </row>
    <row r="70" ht="15.75" customHeight="1">
      <c r="A70" s="13" t="inlineStr">
        <is>
          <t>FECHA</t>
        </is>
      </c>
      <c r="B70" s="13" t="inlineStr">
        <is>
          <t>CIERRE DE CAJA</t>
        </is>
      </c>
      <c r="C70" s="13" t="inlineStr">
        <is>
          <t>IMPORTE</t>
        </is>
      </c>
      <c r="D70" s="24" t="n">
        <v>112561644</v>
      </c>
      <c r="E70" s="14" t="n">
        <v>112563568</v>
      </c>
      <c r="H70" s="9" t="n"/>
      <c r="I70" s="10" t="n"/>
      <c r="J70" s="5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09/01/2022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74" t="inlineStr">
        <is>
          <t>Cierre Caja</t>
        </is>
      </c>
      <c r="B75" s="74" t="inlineStr">
        <is>
          <t>Fecha</t>
        </is>
      </c>
      <c r="C75" s="74" t="inlineStr">
        <is>
          <t>Cajero</t>
        </is>
      </c>
      <c r="D75" s="74" t="inlineStr">
        <is>
          <t>Nro Voucher</t>
        </is>
      </c>
      <c r="E75" s="74" t="inlineStr">
        <is>
          <t>Nro Cuenta</t>
        </is>
      </c>
      <c r="F75" s="74" t="inlineStr">
        <is>
          <t>Tipo Ingreso</t>
        </is>
      </c>
      <c r="G75" s="75" t="n"/>
      <c r="H75" s="76" t="n"/>
      <c r="I75" s="74" t="inlineStr">
        <is>
          <t>TIPO DE INGRESO</t>
        </is>
      </c>
      <c r="J75" s="74" t="inlineStr">
        <is>
          <t>Cobrador</t>
        </is>
      </c>
    </row>
    <row r="76">
      <c r="A76" s="77" t="n"/>
      <c r="B76" s="77" t="n"/>
      <c r="C76" s="77" t="n"/>
      <c r="D76" s="77" t="n"/>
      <c r="E76" s="77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77" t="n"/>
      <c r="J76" s="77" t="n"/>
    </row>
    <row r="77">
      <c r="A77" s="5" t="inlineStr">
        <is>
          <t>CCAJ-LP08/6/23</t>
        </is>
      </c>
      <c r="B77" s="6" t="n">
        <v>44935.79420005787</v>
      </c>
      <c r="C77" s="5" t="inlineStr">
        <is>
          <t>199 IBANA SOLIZ CUENTAS</t>
        </is>
      </c>
      <c r="D77" s="7" t="n"/>
      <c r="E77" s="8" t="n"/>
      <c r="F77" s="9" t="n">
        <v>4174.81</v>
      </c>
      <c r="I77" s="10" t="inlineStr">
        <is>
          <t>EFECTIVO</t>
        </is>
      </c>
      <c r="J77" s="8" t="inlineStr">
        <is>
          <t>199 IBANA SOLIZ CUENTAS</t>
        </is>
      </c>
    </row>
    <row r="78">
      <c r="A78" s="5" t="inlineStr">
        <is>
          <t>CCAJ-LP08/6/23</t>
        </is>
      </c>
      <c r="B78" s="6" t="n">
        <v>44935.79420005787</v>
      </c>
      <c r="C78" s="5" t="inlineStr">
        <is>
          <t>199 IBANA SOLIZ CUENTAS</t>
        </is>
      </c>
      <c r="D78" s="7" t="n"/>
      <c r="E78" s="8" t="n"/>
      <c r="H78" s="9" t="n">
        <v>819.92</v>
      </c>
      <c r="I78" s="5" t="inlineStr">
        <is>
          <t>TARJETA DE DÉBITO/CRÉDITO</t>
        </is>
      </c>
      <c r="J78" s="8" t="inlineStr">
        <is>
          <t>199 IBANA SOLIZ CUENTAS</t>
        </is>
      </c>
    </row>
    <row r="79">
      <c r="A79" s="5" t="inlineStr">
        <is>
          <t>CCAJ-LP08/6/23</t>
        </is>
      </c>
      <c r="B79" s="6" t="n">
        <v>44935.79420005787</v>
      </c>
      <c r="C79" s="5" t="inlineStr">
        <is>
          <t>199 IBANA SOLIZ CUENTAS</t>
        </is>
      </c>
      <c r="D79" s="7" t="n"/>
      <c r="E79" s="8" t="n"/>
      <c r="H79" s="9" t="n">
        <v>145</v>
      </c>
      <c r="I79" s="10" t="inlineStr">
        <is>
          <t>CÓDIGO QR</t>
        </is>
      </c>
      <c r="J79" s="8" t="inlineStr">
        <is>
          <t>199 IBANA SOLIZ CUENTAS</t>
        </is>
      </c>
    </row>
    <row r="80">
      <c r="A80" s="11" t="inlineStr">
        <is>
          <t>SAP</t>
        </is>
      </c>
      <c r="B80" s="3" t="n"/>
      <c r="C80" s="3" t="n"/>
      <c r="D80" s="7" t="n"/>
      <c r="E80" s="8" t="n"/>
      <c r="H80" s="9" t="n"/>
      <c r="I80" s="10" t="n"/>
      <c r="J80" s="5" t="n"/>
    </row>
    <row r="81" ht="15.75" customHeight="1">
      <c r="A81" s="13" t="inlineStr">
        <is>
          <t>FECHA</t>
        </is>
      </c>
      <c r="B81" s="13" t="inlineStr">
        <is>
          <t>CIERRE DE CAJA</t>
        </is>
      </c>
      <c r="C81" s="13" t="inlineStr">
        <is>
          <t>IMPORTE</t>
        </is>
      </c>
      <c r="D81" s="24" t="n">
        <v>112569154</v>
      </c>
      <c r="E81" s="14" t="n">
        <v>112569844</v>
      </c>
      <c r="H81" s="9" t="n"/>
      <c r="I81" s="10" t="n"/>
      <c r="J81" s="5" t="n"/>
    </row>
    <row r="84">
      <c r="A84" s="1" t="inlineStr">
        <is>
          <t>Cierre Caja</t>
        </is>
      </c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</row>
    <row r="85">
      <c r="A85" s="3" t="inlineStr">
        <is>
          <t>Del 10/01/2022</t>
        </is>
      </c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</row>
    <row r="86">
      <c r="A86" s="74" t="inlineStr">
        <is>
          <t>Cierre Caja</t>
        </is>
      </c>
      <c r="B86" s="74" t="inlineStr">
        <is>
          <t>Fecha</t>
        </is>
      </c>
      <c r="C86" s="74" t="inlineStr">
        <is>
          <t>Cajero</t>
        </is>
      </c>
      <c r="D86" s="74" t="inlineStr">
        <is>
          <t>Nro Voucher</t>
        </is>
      </c>
      <c r="E86" s="74" t="inlineStr">
        <is>
          <t>Nro Cuenta</t>
        </is>
      </c>
      <c r="F86" s="74" t="inlineStr">
        <is>
          <t>Tipo Ingreso</t>
        </is>
      </c>
      <c r="G86" s="75" t="n"/>
      <c r="H86" s="76" t="n"/>
      <c r="I86" s="74" t="inlineStr">
        <is>
          <t>TIPO DE INGRESO</t>
        </is>
      </c>
      <c r="J86" s="74" t="inlineStr">
        <is>
          <t>Cobrador</t>
        </is>
      </c>
    </row>
    <row r="87">
      <c r="A87" s="77" t="n"/>
      <c r="B87" s="77" t="n"/>
      <c r="C87" s="77" t="n"/>
      <c r="D87" s="77" t="n"/>
      <c r="E87" s="77" t="n"/>
      <c r="F87" s="4" t="inlineStr">
        <is>
          <t>EFECTIVO</t>
        </is>
      </c>
      <c r="G87" s="4" t="inlineStr">
        <is>
          <t>CHEQUE</t>
        </is>
      </c>
      <c r="H87" s="4" t="inlineStr">
        <is>
          <t>TRANSFERENCIA</t>
        </is>
      </c>
      <c r="I87" s="77" t="n"/>
      <c r="J87" s="77" t="n"/>
    </row>
    <row r="88">
      <c r="A88" s="5" t="inlineStr">
        <is>
          <t>CCAJ-LP08/7/23</t>
        </is>
      </c>
      <c r="B88" s="6" t="n">
        <v>44936.8324106713</v>
      </c>
      <c r="C88" s="5" t="inlineStr">
        <is>
          <t>199 IBANA SOLIZ CUENTAS</t>
        </is>
      </c>
      <c r="D88" s="7" t="n"/>
      <c r="E88" s="8" t="n"/>
      <c r="F88" s="9" t="n">
        <v>3331.32</v>
      </c>
      <c r="I88" s="10" t="inlineStr">
        <is>
          <t>EFECTIVO</t>
        </is>
      </c>
      <c r="J88" s="8" t="inlineStr">
        <is>
          <t>199 IBANA SOLIZ CUENTAS</t>
        </is>
      </c>
    </row>
    <row r="89">
      <c r="A89" s="5" t="inlineStr">
        <is>
          <t>CCAJ-LP08/7/23</t>
        </is>
      </c>
      <c r="B89" s="6" t="n">
        <v>44936.8324106713</v>
      </c>
      <c r="C89" s="5" t="inlineStr">
        <is>
          <t>199 IBANA SOLIZ CUENTAS</t>
        </is>
      </c>
      <c r="D89" s="7" t="n"/>
      <c r="E89" s="8" t="n"/>
      <c r="H89" s="9" t="n">
        <v>2002.35</v>
      </c>
      <c r="I89" s="5" t="inlineStr">
        <is>
          <t>TARJETA DE DÉBITO/CRÉDITO</t>
        </is>
      </c>
      <c r="J89" s="8" t="inlineStr">
        <is>
          <t>199 IBANA SOLIZ CUENTAS</t>
        </is>
      </c>
    </row>
    <row r="90">
      <c r="A90" s="11" t="inlineStr">
        <is>
          <t>SAP</t>
        </is>
      </c>
      <c r="B90" s="3" t="n"/>
      <c r="C90" s="3" t="n"/>
      <c r="D90" s="7" t="n"/>
      <c r="E90" s="8" t="n"/>
      <c r="H90" s="9" t="n"/>
      <c r="I90" s="10" t="n"/>
      <c r="J90" s="5" t="n"/>
    </row>
    <row r="91" ht="15.75" customHeight="1">
      <c r="A91" s="13" t="inlineStr">
        <is>
          <t>FECHA</t>
        </is>
      </c>
      <c r="B91" s="13" t="inlineStr">
        <is>
          <t>CIERRE DE CAJA</t>
        </is>
      </c>
      <c r="C91" s="13" t="inlineStr">
        <is>
          <t>IMPORTE</t>
        </is>
      </c>
      <c r="D91" s="24" t="n">
        <v>112571500</v>
      </c>
      <c r="E91" s="14" t="n">
        <v>112576514</v>
      </c>
      <c r="H91" s="9" t="n"/>
      <c r="I91" s="10" t="n"/>
      <c r="J91" s="5" t="n"/>
    </row>
    <row r="94">
      <c r="A94" s="1" t="inlineStr">
        <is>
          <t>Cierre Caja</t>
        </is>
      </c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3" t="inlineStr">
        <is>
          <t>Del 11/01/2022</t>
        </is>
      </c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</row>
    <row r="96">
      <c r="A96" s="74" t="inlineStr">
        <is>
          <t>Cierre Caja</t>
        </is>
      </c>
      <c r="B96" s="74" t="inlineStr">
        <is>
          <t>Fecha</t>
        </is>
      </c>
      <c r="C96" s="74" t="inlineStr">
        <is>
          <t>Cajero</t>
        </is>
      </c>
      <c r="D96" s="74" t="inlineStr">
        <is>
          <t>Nro Voucher</t>
        </is>
      </c>
      <c r="E96" s="74" t="inlineStr">
        <is>
          <t>Nro Cuenta</t>
        </is>
      </c>
      <c r="F96" s="74" t="inlineStr">
        <is>
          <t>Tipo Ingreso</t>
        </is>
      </c>
      <c r="G96" s="75" t="n"/>
      <c r="H96" s="76" t="n"/>
      <c r="I96" s="74" t="inlineStr">
        <is>
          <t>TIPO DE INGRESO</t>
        </is>
      </c>
      <c r="J96" s="74" t="inlineStr">
        <is>
          <t>Cobrador</t>
        </is>
      </c>
    </row>
    <row r="97">
      <c r="A97" s="77" t="n"/>
      <c r="B97" s="77" t="n"/>
      <c r="C97" s="77" t="n"/>
      <c r="D97" s="77" t="n"/>
      <c r="E97" s="77" t="n"/>
      <c r="F97" s="4" t="inlineStr">
        <is>
          <t>EFECTIVO</t>
        </is>
      </c>
      <c r="G97" s="4" t="inlineStr">
        <is>
          <t>CHEQUE</t>
        </is>
      </c>
      <c r="H97" s="4" t="inlineStr">
        <is>
          <t>TRANSFERENCIA</t>
        </is>
      </c>
      <c r="I97" s="77" t="n"/>
      <c r="J97" s="77" t="n"/>
    </row>
    <row r="98">
      <c r="A98" s="5" t="inlineStr">
        <is>
          <t>CCAJ-LP08/8/23</t>
        </is>
      </c>
      <c r="B98" s="6" t="n">
        <v>44937.80608278935</v>
      </c>
      <c r="C98" s="5" t="inlineStr">
        <is>
          <t>199 IBANA SOLIZ CUENTAS</t>
        </is>
      </c>
      <c r="D98" s="7" t="n"/>
      <c r="E98" s="8" t="n"/>
      <c r="F98" s="9" t="n">
        <v>4801.59</v>
      </c>
      <c r="I98" s="10" t="inlineStr">
        <is>
          <t>EFECTIVO</t>
        </is>
      </c>
      <c r="J98" s="8" t="inlineStr">
        <is>
          <t>199 IBANA SOLIZ CUENTAS</t>
        </is>
      </c>
    </row>
    <row r="99">
      <c r="A99" s="5" t="inlineStr">
        <is>
          <t>CCAJ-LP08/8/23</t>
        </is>
      </c>
      <c r="B99" s="6" t="n">
        <v>44937.80608278935</v>
      </c>
      <c r="C99" s="5" t="inlineStr">
        <is>
          <t>199 IBANA SOLIZ CUENTAS</t>
        </is>
      </c>
      <c r="D99" s="7" t="n"/>
      <c r="E99" s="8" t="n"/>
      <c r="H99" s="9" t="n">
        <v>3416.01</v>
      </c>
      <c r="I99" s="5" t="inlineStr">
        <is>
          <t>TARJETA DE DÉBITO/CRÉDITO</t>
        </is>
      </c>
      <c r="J99" s="8" t="inlineStr">
        <is>
          <t>199 IBANA SOLIZ CUENTAS</t>
        </is>
      </c>
    </row>
    <row r="100">
      <c r="A100" s="11" t="inlineStr">
        <is>
          <t>SAP</t>
        </is>
      </c>
      <c r="B100" s="3" t="n"/>
      <c r="C100" s="3" t="n"/>
      <c r="D100" s="7" t="n"/>
      <c r="E100" s="8" t="n"/>
      <c r="H100" s="9" t="n"/>
      <c r="I100" s="10" t="n"/>
      <c r="J100" s="8" t="n"/>
    </row>
    <row r="101" ht="15.75" customHeight="1">
      <c r="A101" s="13" t="inlineStr">
        <is>
          <t>FECHA</t>
        </is>
      </c>
      <c r="B101" s="13" t="inlineStr">
        <is>
          <t>CIERRE DE CAJA</t>
        </is>
      </c>
      <c r="C101" s="13" t="inlineStr">
        <is>
          <t>IMPORTE</t>
        </is>
      </c>
      <c r="D101" s="24" t="n">
        <v>112578793</v>
      </c>
      <c r="E101" s="14" t="n">
        <v>112584145</v>
      </c>
      <c r="H101" s="9" t="n"/>
      <c r="I101" s="10" t="n"/>
      <c r="J101" s="8" t="n"/>
    </row>
    <row r="104">
      <c r="A104" s="1" t="inlineStr">
        <is>
          <t>Cierre Caja</t>
        </is>
      </c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</row>
    <row r="105">
      <c r="A105" s="3" t="inlineStr">
        <is>
          <t>Del 12/01/2022</t>
        </is>
      </c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</row>
    <row r="106">
      <c r="A106" s="74" t="inlineStr">
        <is>
          <t>Cierre Caja</t>
        </is>
      </c>
      <c r="B106" s="74" t="inlineStr">
        <is>
          <t>Fecha</t>
        </is>
      </c>
      <c r="C106" s="74" t="inlineStr">
        <is>
          <t>Cajero</t>
        </is>
      </c>
      <c r="D106" s="74" t="inlineStr">
        <is>
          <t>Nro Voucher</t>
        </is>
      </c>
      <c r="E106" s="74" t="inlineStr">
        <is>
          <t>Nro Cuenta</t>
        </is>
      </c>
      <c r="F106" s="74" t="inlineStr">
        <is>
          <t>Tipo Ingreso</t>
        </is>
      </c>
      <c r="G106" s="75" t="n"/>
      <c r="H106" s="76" t="n"/>
      <c r="I106" s="74" t="inlineStr">
        <is>
          <t>TIPO DE INGRESO</t>
        </is>
      </c>
      <c r="J106" s="74" t="inlineStr">
        <is>
          <t>Cobrador</t>
        </is>
      </c>
    </row>
    <row r="107">
      <c r="A107" s="77" t="n"/>
      <c r="B107" s="77" t="n"/>
      <c r="C107" s="77" t="n"/>
      <c r="D107" s="77" t="n"/>
      <c r="E107" s="77" t="n"/>
      <c r="F107" s="4" t="inlineStr">
        <is>
          <t>EFECTIVO</t>
        </is>
      </c>
      <c r="G107" s="4" t="inlineStr">
        <is>
          <t>CHEQUE</t>
        </is>
      </c>
      <c r="H107" s="4" t="inlineStr">
        <is>
          <t>TRANSFERENCIA</t>
        </is>
      </c>
      <c r="I107" s="77" t="n"/>
      <c r="J107" s="77" t="n"/>
    </row>
    <row r="108">
      <c r="A108" s="5" t="inlineStr">
        <is>
          <t>CCAJ-LP08/9/23</t>
        </is>
      </c>
      <c r="B108" s="6" t="n">
        <v>44938.79289836805</v>
      </c>
      <c r="C108" s="5" t="inlineStr">
        <is>
          <t>199 IBANA SOLIZ CUENTAS</t>
        </is>
      </c>
      <c r="D108" s="7" t="n"/>
      <c r="E108" s="8" t="n"/>
      <c r="F108" s="9" t="n">
        <v>3941.64</v>
      </c>
      <c r="I108" s="10" t="inlineStr">
        <is>
          <t>EFECTIVO</t>
        </is>
      </c>
      <c r="J108" s="8" t="inlineStr">
        <is>
          <t>199 IBANA SOLIZ CUENTAS</t>
        </is>
      </c>
    </row>
    <row r="109">
      <c r="A109" s="5" t="inlineStr">
        <is>
          <t>CCAJ-LP08/9/23</t>
        </is>
      </c>
      <c r="B109" s="6" t="n">
        <v>44938.79289836805</v>
      </c>
      <c r="C109" s="5" t="inlineStr">
        <is>
          <t>199 IBANA SOLIZ CUENTAS</t>
        </is>
      </c>
      <c r="D109" s="7" t="n"/>
      <c r="E109" s="8" t="n"/>
      <c r="H109" s="9" t="n">
        <v>1211.26</v>
      </c>
      <c r="I109" s="5" t="inlineStr">
        <is>
          <t>TARJETA DE DÉBITO/CRÉDITO</t>
        </is>
      </c>
      <c r="J109" s="8" t="inlineStr">
        <is>
          <t>199 IBANA SOLIZ CUENTAS</t>
        </is>
      </c>
    </row>
    <row r="110">
      <c r="A110" s="11" t="inlineStr">
        <is>
          <t>SAP</t>
        </is>
      </c>
      <c r="B110" s="3" t="n"/>
      <c r="C110" s="3" t="n"/>
      <c r="D110" s="7" t="n"/>
      <c r="E110" s="8" t="n"/>
      <c r="F110" s="9" t="n"/>
      <c r="I110" s="10" t="n"/>
      <c r="J110" s="8" t="n"/>
    </row>
    <row r="111" ht="15.75" customHeight="1">
      <c r="A111" s="13" t="inlineStr">
        <is>
          <t>FECHA</t>
        </is>
      </c>
      <c r="B111" s="13" t="inlineStr">
        <is>
          <t>CIERRE DE CAJA</t>
        </is>
      </c>
      <c r="C111" s="13" t="inlineStr">
        <is>
          <t>IMPORTE</t>
        </is>
      </c>
      <c r="D111" s="24" t="n">
        <v>112587007</v>
      </c>
      <c r="E111" s="14" t="n">
        <v>112587183</v>
      </c>
      <c r="F111" s="9" t="n"/>
      <c r="I111" s="10" t="n"/>
      <c r="J111" s="8" t="n"/>
    </row>
    <row r="114">
      <c r="A114" s="1" t="inlineStr">
        <is>
          <t>Cierre Caja</t>
        </is>
      </c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</row>
    <row r="115">
      <c r="A115" s="3" t="inlineStr">
        <is>
          <t>Del 13/01/2022</t>
        </is>
      </c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</row>
    <row r="116">
      <c r="A116" s="74" t="inlineStr">
        <is>
          <t>Cierre Caja</t>
        </is>
      </c>
      <c r="B116" s="74" t="inlineStr">
        <is>
          <t>Fecha</t>
        </is>
      </c>
      <c r="C116" s="74" t="inlineStr">
        <is>
          <t>Cajero</t>
        </is>
      </c>
      <c r="D116" s="74" t="inlineStr">
        <is>
          <t>Nro Voucher</t>
        </is>
      </c>
      <c r="E116" s="74" t="inlineStr">
        <is>
          <t>Nro Cuenta</t>
        </is>
      </c>
      <c r="F116" s="74" t="inlineStr">
        <is>
          <t>Tipo Ingreso</t>
        </is>
      </c>
      <c r="G116" s="75" t="n"/>
      <c r="H116" s="76" t="n"/>
      <c r="I116" s="74" t="inlineStr">
        <is>
          <t>TIPO DE INGRESO</t>
        </is>
      </c>
      <c r="J116" s="74" t="inlineStr">
        <is>
          <t>Cobrador</t>
        </is>
      </c>
    </row>
    <row r="117">
      <c r="A117" s="77" t="n"/>
      <c r="B117" s="77" t="n"/>
      <c r="C117" s="77" t="n"/>
      <c r="D117" s="77" t="n"/>
      <c r="E117" s="77" t="n"/>
      <c r="F117" s="4" t="inlineStr">
        <is>
          <t>EFECTIVO</t>
        </is>
      </c>
      <c r="G117" s="4" t="inlineStr">
        <is>
          <t>CHEQUE</t>
        </is>
      </c>
      <c r="H117" s="4" t="inlineStr">
        <is>
          <t>TRANSFERENCIA</t>
        </is>
      </c>
      <c r="I117" s="77" t="n"/>
      <c r="J117" s="77" t="n"/>
    </row>
    <row r="118">
      <c r="A118" s="5" t="inlineStr">
        <is>
          <t>CCAJ-LP08/10/23</t>
        </is>
      </c>
      <c r="B118" s="6" t="n">
        <v>44939.79260035879</v>
      </c>
      <c r="C118" s="5" t="inlineStr">
        <is>
          <t>199 IBANA SOLIZ CUENTAS</t>
        </is>
      </c>
      <c r="D118" s="7" t="n"/>
      <c r="E118" s="8" t="n"/>
      <c r="F118" s="9" t="n">
        <v>6283.34</v>
      </c>
      <c r="I118" s="10" t="inlineStr">
        <is>
          <t>EFECTIVO</t>
        </is>
      </c>
      <c r="J118" s="8" t="inlineStr">
        <is>
          <t>199 IBANA SOLIZ CUENTAS</t>
        </is>
      </c>
    </row>
    <row r="119">
      <c r="A119" s="5" t="inlineStr">
        <is>
          <t>CCAJ-LP08/10/23</t>
        </is>
      </c>
      <c r="B119" s="6" t="n">
        <v>44939.79260035879</v>
      </c>
      <c r="C119" s="5" t="inlineStr">
        <is>
          <t>199 IBANA SOLIZ CUENTAS</t>
        </is>
      </c>
      <c r="D119" s="7" t="n"/>
      <c r="E119" s="8" t="n"/>
      <c r="H119" s="9" t="n">
        <v>1067.24</v>
      </c>
      <c r="I119" s="5" t="inlineStr">
        <is>
          <t>TARJETA DE DÉBITO/CRÉDITO</t>
        </is>
      </c>
      <c r="J119" s="8" t="inlineStr">
        <is>
          <t>199 IBANA SOLIZ CUENTAS</t>
        </is>
      </c>
    </row>
    <row r="120">
      <c r="A120" s="5" t="inlineStr">
        <is>
          <t>CCAJ-LP08/10/23</t>
        </is>
      </c>
      <c r="B120" s="6" t="n">
        <v>44939.79260035879</v>
      </c>
      <c r="C120" s="5" t="inlineStr">
        <is>
          <t>199 IBANA SOLIZ CUENTAS</t>
        </is>
      </c>
      <c r="D120" s="7" t="n"/>
      <c r="E120" s="8" t="n"/>
      <c r="H120" s="9" t="n">
        <v>48.4</v>
      </c>
      <c r="I120" s="10" t="inlineStr">
        <is>
          <t>CÓDIGO QR</t>
        </is>
      </c>
      <c r="J120" s="8" t="inlineStr">
        <is>
          <t>199 IBANA SOLIZ CUENTAS</t>
        </is>
      </c>
    </row>
    <row r="121">
      <c r="A121" s="11" t="inlineStr">
        <is>
          <t>SAP</t>
        </is>
      </c>
      <c r="B121" s="3" t="n"/>
      <c r="C121" s="3" t="n"/>
      <c r="D121" s="7" t="n"/>
      <c r="E121" s="8" t="n"/>
      <c r="H121" s="9" t="n"/>
      <c r="I121" s="5" t="n"/>
      <c r="J121" s="8" t="n"/>
    </row>
    <row r="122" ht="15.75" customHeight="1">
      <c r="A122" s="13" t="inlineStr">
        <is>
          <t>FECHA</t>
        </is>
      </c>
      <c r="B122" s="13" t="inlineStr">
        <is>
          <t>CIERRE DE CAJA</t>
        </is>
      </c>
      <c r="C122" s="13" t="inlineStr">
        <is>
          <t>IMPORTE</t>
        </is>
      </c>
      <c r="D122" s="24" t="n">
        <v>112587009</v>
      </c>
      <c r="E122" s="14" t="n">
        <v>112587184</v>
      </c>
      <c r="H122" s="9" t="n"/>
      <c r="I122" s="5" t="n"/>
      <c r="J122" s="8" t="n"/>
    </row>
    <row r="123">
      <c r="A123" s="5" t="n"/>
      <c r="B123" s="6" t="n"/>
      <c r="C123" s="5" t="n"/>
      <c r="D123" s="7" t="n"/>
      <c r="E123" s="8" t="n"/>
      <c r="H123" s="9" t="n"/>
      <c r="I123" s="5" t="n"/>
      <c r="J123" s="8" t="n"/>
    </row>
    <row r="124">
      <c r="A124" s="5" t="n"/>
      <c r="B124" s="6" t="n"/>
      <c r="C124" s="5" t="n"/>
      <c r="D124" s="7" t="n"/>
      <c r="E124" s="8" t="n"/>
      <c r="H124" s="9" t="n"/>
      <c r="I124" s="5" t="n"/>
      <c r="J124" s="8" t="n"/>
    </row>
    <row r="125">
      <c r="A125" s="1" t="inlineStr">
        <is>
          <t>Cierre Caja</t>
        </is>
      </c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</row>
    <row r="126">
      <c r="A126" s="3" t="inlineStr">
        <is>
          <t>Del 14/01/2022</t>
        </is>
      </c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</row>
    <row r="127">
      <c r="A127" s="74" t="inlineStr">
        <is>
          <t>Cierre Caja</t>
        </is>
      </c>
      <c r="B127" s="74" t="inlineStr">
        <is>
          <t>Fecha</t>
        </is>
      </c>
      <c r="C127" s="74" t="inlineStr">
        <is>
          <t>Cajero</t>
        </is>
      </c>
      <c r="D127" s="74" t="inlineStr">
        <is>
          <t>Nro Voucher</t>
        </is>
      </c>
      <c r="E127" s="74" t="inlineStr">
        <is>
          <t>Nro Cuenta</t>
        </is>
      </c>
      <c r="F127" s="74" t="inlineStr">
        <is>
          <t>Tipo Ingreso</t>
        </is>
      </c>
      <c r="G127" s="75" t="n"/>
      <c r="H127" s="76" t="n"/>
      <c r="I127" s="74" t="inlineStr">
        <is>
          <t>TIPO DE INGRESO</t>
        </is>
      </c>
      <c r="J127" s="74" t="inlineStr">
        <is>
          <t>Cobrador</t>
        </is>
      </c>
    </row>
    <row r="128">
      <c r="A128" s="77" t="n"/>
      <c r="B128" s="77" t="n"/>
      <c r="C128" s="77" t="n"/>
      <c r="D128" s="77" t="n"/>
      <c r="E128" s="77" t="n"/>
      <c r="F128" s="4" t="inlineStr">
        <is>
          <t>EFECTIVO</t>
        </is>
      </c>
      <c r="G128" s="4" t="inlineStr">
        <is>
          <t>CHEQUE</t>
        </is>
      </c>
      <c r="H128" s="4" t="inlineStr">
        <is>
          <t>TRANSFERENCIA</t>
        </is>
      </c>
      <c r="I128" s="77" t="n"/>
      <c r="J128" s="77" t="n"/>
    </row>
    <row r="129">
      <c r="A129" s="5" t="inlineStr">
        <is>
          <t>CCAJ-LP08/11/23</t>
        </is>
      </c>
      <c r="B129" s="6" t="n">
        <v>44940.58369688658</v>
      </c>
      <c r="C129" s="5" t="inlineStr">
        <is>
          <t>199 IBANA SOLIZ CUENTAS</t>
        </is>
      </c>
      <c r="D129" s="7" t="n"/>
      <c r="E129" s="8" t="n"/>
      <c r="F129" s="9" t="n">
        <v>2364.2</v>
      </c>
      <c r="I129" s="10" t="inlineStr">
        <is>
          <t>EFECTIVO</t>
        </is>
      </c>
      <c r="J129" s="8" t="inlineStr">
        <is>
          <t>199 IBANA SOLIZ CUENTAS</t>
        </is>
      </c>
    </row>
    <row r="130">
      <c r="A130" s="5" t="inlineStr">
        <is>
          <t>CCAJ-LP08/11/23</t>
        </is>
      </c>
      <c r="B130" s="6" t="n">
        <v>44940.58369688658</v>
      </c>
      <c r="C130" s="5" t="inlineStr">
        <is>
          <t>199 IBANA SOLIZ CUENTAS</t>
        </is>
      </c>
      <c r="D130" s="7" t="n"/>
      <c r="E130" s="8" t="n"/>
      <c r="H130" s="9" t="n">
        <v>1726.06</v>
      </c>
      <c r="I130" s="5" t="inlineStr">
        <is>
          <t>TARJETA DE DÉBITO/CRÉDITO</t>
        </is>
      </c>
      <c r="J130" s="8" t="inlineStr">
        <is>
          <t>199 IBANA SOLIZ CUENTAS</t>
        </is>
      </c>
    </row>
    <row r="131">
      <c r="A131" s="11" t="inlineStr">
        <is>
          <t>SAP</t>
        </is>
      </c>
      <c r="B131" s="3" t="n"/>
      <c r="C131" s="3" t="n"/>
      <c r="D131" s="7" t="n"/>
      <c r="E131" s="8" t="n"/>
      <c r="H131" s="9" t="n"/>
      <c r="I131" s="5" t="n"/>
      <c r="J131" s="8" t="n"/>
    </row>
    <row r="132" ht="15.75" customHeight="1">
      <c r="A132" s="13" t="inlineStr">
        <is>
          <t>FECHA</t>
        </is>
      </c>
      <c r="B132" s="13" t="inlineStr">
        <is>
          <t>CIERRE DE CAJA</t>
        </is>
      </c>
      <c r="C132" s="13" t="inlineStr">
        <is>
          <t>IMPORTE</t>
        </is>
      </c>
      <c r="D132" s="24" t="n">
        <v>112593691</v>
      </c>
      <c r="E132" s="14" t="n">
        <v>112603429</v>
      </c>
      <c r="H132" s="9" t="n"/>
      <c r="I132" s="5" t="n"/>
      <c r="J132" s="8" t="n"/>
    </row>
    <row r="135">
      <c r="A135" s="1" t="inlineStr">
        <is>
          <t>Cierre Caja</t>
        </is>
      </c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</row>
    <row r="136">
      <c r="A136" s="3" t="inlineStr">
        <is>
          <t>Del 16/01/2022</t>
        </is>
      </c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</row>
    <row r="137">
      <c r="A137" s="74" t="inlineStr">
        <is>
          <t>Cierre Caja</t>
        </is>
      </c>
      <c r="B137" s="74" t="inlineStr">
        <is>
          <t>Fecha</t>
        </is>
      </c>
      <c r="C137" s="74" t="inlineStr">
        <is>
          <t>Cajero</t>
        </is>
      </c>
      <c r="D137" s="74" t="inlineStr">
        <is>
          <t>Nro Voucher</t>
        </is>
      </c>
      <c r="E137" s="74" t="inlineStr">
        <is>
          <t>Nro Cuenta</t>
        </is>
      </c>
      <c r="F137" s="74" t="inlineStr">
        <is>
          <t>Tipo Ingreso</t>
        </is>
      </c>
      <c r="G137" s="75" t="n"/>
      <c r="H137" s="76" t="n"/>
      <c r="I137" s="74" t="inlineStr">
        <is>
          <t>TIPO DE INGRESO</t>
        </is>
      </c>
      <c r="J137" s="74" t="inlineStr">
        <is>
          <t>Cobrador</t>
        </is>
      </c>
    </row>
    <row r="138">
      <c r="A138" s="77" t="n"/>
      <c r="B138" s="77" t="n"/>
      <c r="C138" s="77" t="n"/>
      <c r="D138" s="77" t="n"/>
      <c r="E138" s="77" t="n"/>
      <c r="F138" s="4" t="inlineStr">
        <is>
          <t>EFECTIVO</t>
        </is>
      </c>
      <c r="G138" s="4" t="inlineStr">
        <is>
          <t>CHEQUE</t>
        </is>
      </c>
      <c r="H138" s="4" t="inlineStr">
        <is>
          <t>TRANSFERENCIA</t>
        </is>
      </c>
      <c r="I138" s="77" t="n"/>
      <c r="J138" s="77" t="n"/>
    </row>
    <row r="139">
      <c r="A139" s="5" t="inlineStr">
        <is>
          <t>CCAJ-LP08/12/23</t>
        </is>
      </c>
      <c r="B139" s="6" t="n">
        <v>44942.7921103125</v>
      </c>
      <c r="C139" s="5" t="inlineStr">
        <is>
          <t>199 IBANA SOLIZ CUENTAS</t>
        </is>
      </c>
      <c r="D139" s="7" t="n"/>
      <c r="E139" s="8" t="n"/>
      <c r="F139" s="9" t="n">
        <v>4649.06</v>
      </c>
      <c r="I139" s="10" t="inlineStr">
        <is>
          <t>EFECTIVO</t>
        </is>
      </c>
      <c r="J139" s="8" t="inlineStr">
        <is>
          <t>199 IBANA SOLIZ CUENTAS</t>
        </is>
      </c>
    </row>
    <row r="140">
      <c r="A140" s="5" t="inlineStr">
        <is>
          <t>CCAJ-LP08/12/23</t>
        </is>
      </c>
      <c r="B140" s="6" t="n">
        <v>44942.7921103125</v>
      </c>
      <c r="C140" s="5" t="inlineStr">
        <is>
          <t>199 IBANA SOLIZ CUENTAS</t>
        </is>
      </c>
      <c r="D140" s="7" t="n"/>
      <c r="E140" s="8" t="n"/>
      <c r="H140" s="9" t="n">
        <v>1089.9</v>
      </c>
      <c r="I140" s="5" t="inlineStr">
        <is>
          <t>TARJETA DE DÉBITO/CRÉDITO</t>
        </is>
      </c>
      <c r="J140" s="8" t="inlineStr">
        <is>
          <t>199 IBANA SOLIZ CUENTAS</t>
        </is>
      </c>
    </row>
    <row r="141">
      <c r="A141" s="11" t="inlineStr">
        <is>
          <t>SAP</t>
        </is>
      </c>
      <c r="B141" s="3" t="n"/>
      <c r="C141" s="3" t="n"/>
      <c r="D141" s="7" t="n"/>
      <c r="E141" s="8" t="n"/>
      <c r="H141" s="9" t="n"/>
      <c r="I141" s="10" t="n"/>
      <c r="J141" s="5" t="n"/>
    </row>
    <row r="142" ht="15.75" customHeight="1">
      <c r="A142" s="13" t="inlineStr">
        <is>
          <t>FECHA</t>
        </is>
      </c>
      <c r="B142" s="13" t="inlineStr">
        <is>
          <t>CIERRE DE CAJA</t>
        </is>
      </c>
      <c r="C142" s="13" t="inlineStr">
        <is>
          <t>IMPORTE</t>
        </is>
      </c>
      <c r="D142" s="24" t="n">
        <v>112608120</v>
      </c>
      <c r="E142" s="14" t="n">
        <v>112610066</v>
      </c>
      <c r="H142" s="9" t="n"/>
      <c r="I142" s="10" t="n"/>
      <c r="J142" s="5" t="n"/>
    </row>
    <row r="145">
      <c r="A145" s="1" t="inlineStr">
        <is>
          <t>Cierre Caja</t>
        </is>
      </c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</row>
    <row r="146">
      <c r="A146" s="3" t="inlineStr">
        <is>
          <t>Del 17/01/2022</t>
        </is>
      </c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</row>
    <row r="147">
      <c r="A147" s="74" t="inlineStr">
        <is>
          <t>Cierre Caja</t>
        </is>
      </c>
      <c r="B147" s="74" t="inlineStr">
        <is>
          <t>Fecha</t>
        </is>
      </c>
      <c r="C147" s="74" t="inlineStr">
        <is>
          <t>Cajero</t>
        </is>
      </c>
      <c r="D147" s="74" t="inlineStr">
        <is>
          <t>Nro Voucher</t>
        </is>
      </c>
      <c r="E147" s="74" t="inlineStr">
        <is>
          <t>Nro Cuenta</t>
        </is>
      </c>
      <c r="F147" s="74" t="inlineStr">
        <is>
          <t>Tipo Ingreso</t>
        </is>
      </c>
      <c r="G147" s="75" t="n"/>
      <c r="H147" s="76" t="n"/>
      <c r="I147" s="74" t="inlineStr">
        <is>
          <t>TIPO DE INGRESO</t>
        </is>
      </c>
      <c r="J147" s="74" t="inlineStr">
        <is>
          <t>Cobrador</t>
        </is>
      </c>
    </row>
    <row r="148">
      <c r="A148" s="77" t="n"/>
      <c r="B148" s="77" t="n"/>
      <c r="C148" s="77" t="n"/>
      <c r="D148" s="77" t="n"/>
      <c r="E148" s="77" t="n"/>
      <c r="F148" s="4" t="inlineStr">
        <is>
          <t>EFECTIVO</t>
        </is>
      </c>
      <c r="G148" s="4" t="inlineStr">
        <is>
          <t>CHEQUE</t>
        </is>
      </c>
      <c r="H148" s="4" t="inlineStr">
        <is>
          <t>TRANSFERENCIA</t>
        </is>
      </c>
      <c r="I148" s="77" t="n"/>
      <c r="J148" s="77" t="n"/>
    </row>
    <row r="149">
      <c r="A149" s="5" t="inlineStr">
        <is>
          <t>CCAJ-LP08/13/23</t>
        </is>
      </c>
      <c r="B149" s="6" t="n">
        <v>44943.79801427083</v>
      </c>
      <c r="C149" s="5" t="inlineStr">
        <is>
          <t>199 IBANA SOLIZ CUENTAS</t>
        </is>
      </c>
      <c r="D149" s="7" t="n"/>
      <c r="E149" s="8" t="n"/>
      <c r="F149" s="9" t="n">
        <v>4259.72</v>
      </c>
      <c r="I149" s="10" t="inlineStr">
        <is>
          <t>EFECTIVO</t>
        </is>
      </c>
      <c r="J149" s="8" t="inlineStr">
        <is>
          <t>199 IBANA SOLIZ CUENTAS</t>
        </is>
      </c>
    </row>
    <row r="150">
      <c r="A150" s="5" t="inlineStr">
        <is>
          <t>CCAJ-LP08/13/23</t>
        </is>
      </c>
      <c r="B150" s="6" t="n">
        <v>44943.79801427083</v>
      </c>
      <c r="C150" s="5" t="inlineStr">
        <is>
          <t>199 IBANA SOLIZ CUENTAS</t>
        </is>
      </c>
      <c r="D150" s="7" t="n"/>
      <c r="E150" s="8" t="n"/>
      <c r="H150" s="9" t="n">
        <v>672.71</v>
      </c>
      <c r="I150" s="5" t="inlineStr">
        <is>
          <t>TARJETA DE DÉBITO/CRÉDITO</t>
        </is>
      </c>
      <c r="J150" s="8" t="inlineStr">
        <is>
          <t>199 IBANA SOLIZ CUENTAS</t>
        </is>
      </c>
    </row>
    <row r="151">
      <c r="A151" s="11" t="inlineStr">
        <is>
          <t>SAP</t>
        </is>
      </c>
      <c r="B151" s="3" t="n"/>
      <c r="C151" s="3" t="n"/>
      <c r="D151" s="7" t="n"/>
      <c r="E151" s="8" t="n"/>
      <c r="G151" s="9" t="n"/>
      <c r="I151" s="10" t="n"/>
      <c r="J151" s="5" t="n"/>
    </row>
    <row r="152" ht="15.75" customHeight="1">
      <c r="A152" s="13" t="inlineStr">
        <is>
          <t>FECHA</t>
        </is>
      </c>
      <c r="B152" s="13" t="inlineStr">
        <is>
          <t>CIERRE DE CAJA</t>
        </is>
      </c>
      <c r="C152" s="13" t="inlineStr">
        <is>
          <t>IMPORTE</t>
        </is>
      </c>
      <c r="D152" s="24" t="n">
        <v>112617031</v>
      </c>
      <c r="E152" s="14" t="n">
        <v>112617411</v>
      </c>
      <c r="G152" s="9" t="n"/>
      <c r="I152" s="10" t="n"/>
      <c r="J152" s="5" t="n"/>
    </row>
    <row r="155">
      <c r="A155" s="1" t="inlineStr">
        <is>
          <t>Cierre Caja</t>
        </is>
      </c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</row>
    <row r="156">
      <c r="A156" s="3" t="inlineStr">
        <is>
          <t>Del 18/01/2022</t>
        </is>
      </c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</row>
    <row r="157">
      <c r="A157" s="74" t="inlineStr">
        <is>
          <t>Cierre Caja</t>
        </is>
      </c>
      <c r="B157" s="74" t="inlineStr">
        <is>
          <t>Fecha</t>
        </is>
      </c>
      <c r="C157" s="74" t="inlineStr">
        <is>
          <t>Cajero</t>
        </is>
      </c>
      <c r="D157" s="74" t="inlineStr">
        <is>
          <t>Nro Voucher</t>
        </is>
      </c>
      <c r="E157" s="74" t="inlineStr">
        <is>
          <t>Nro Cuenta</t>
        </is>
      </c>
      <c r="F157" s="74" t="inlineStr">
        <is>
          <t>Tipo Ingreso</t>
        </is>
      </c>
      <c r="G157" s="75" t="n"/>
      <c r="H157" s="76" t="n"/>
      <c r="I157" s="74" t="inlineStr">
        <is>
          <t>TIPO DE INGRESO</t>
        </is>
      </c>
      <c r="J157" s="74" t="inlineStr">
        <is>
          <t>Cobrador</t>
        </is>
      </c>
    </row>
    <row r="158">
      <c r="A158" s="77" t="n"/>
      <c r="B158" s="77" t="n"/>
      <c r="C158" s="77" t="n"/>
      <c r="D158" s="77" t="n"/>
      <c r="E158" s="77" t="n"/>
      <c r="F158" s="4" t="inlineStr">
        <is>
          <t>EFECTIVO</t>
        </is>
      </c>
      <c r="G158" s="4" t="inlineStr">
        <is>
          <t>CHEQUE</t>
        </is>
      </c>
      <c r="H158" s="4" t="inlineStr">
        <is>
          <t>TRANSFERENCIA</t>
        </is>
      </c>
      <c r="I158" s="77" t="n"/>
      <c r="J158" s="77" t="n"/>
    </row>
    <row r="159">
      <c r="A159" s="5" t="inlineStr">
        <is>
          <t>CCAJ-LP08/14/23</t>
        </is>
      </c>
      <c r="B159" s="6" t="n">
        <v>44944.79203018518</v>
      </c>
      <c r="C159" s="5" t="inlineStr">
        <is>
          <t>199 IBANA SOLIZ CUENTAS</t>
        </is>
      </c>
      <c r="D159" s="7" t="n"/>
      <c r="E159" s="8" t="n"/>
      <c r="F159" s="9" t="n">
        <v>2598.78</v>
      </c>
      <c r="I159" s="10" t="inlineStr">
        <is>
          <t>EFECTIVO</t>
        </is>
      </c>
      <c r="J159" s="8" t="inlineStr">
        <is>
          <t>199 IBANA SOLIZ CUENTAS</t>
        </is>
      </c>
    </row>
    <row r="160">
      <c r="A160" s="5" t="inlineStr">
        <is>
          <t>CCAJ-LP08/14/23</t>
        </is>
      </c>
      <c r="B160" s="6" t="n">
        <v>44944.79203018518</v>
      </c>
      <c r="C160" s="5" t="inlineStr">
        <is>
          <t>199 IBANA SOLIZ CUENTAS</t>
        </is>
      </c>
      <c r="D160" s="7" t="n"/>
      <c r="E160" s="8" t="n"/>
      <c r="H160" s="9" t="n">
        <v>1374.82</v>
      </c>
      <c r="I160" s="5" t="inlineStr">
        <is>
          <t>TARJETA DE DÉBITO/CRÉDITO</t>
        </is>
      </c>
      <c r="J160" s="8" t="inlineStr">
        <is>
          <t>199 IBANA SOLIZ CUENTAS</t>
        </is>
      </c>
    </row>
    <row r="161">
      <c r="A161" s="11" t="inlineStr">
        <is>
          <t>SAP</t>
        </is>
      </c>
      <c r="B161" s="3" t="n"/>
      <c r="C161" s="3" t="n"/>
      <c r="D161" s="7" t="n"/>
      <c r="E161" s="8" t="n"/>
      <c r="F161" s="9" t="n"/>
      <c r="I161" s="10" t="n"/>
      <c r="J161" s="5" t="n"/>
    </row>
    <row r="162" ht="15.75" customHeight="1">
      <c r="A162" s="13" t="inlineStr">
        <is>
          <t>FECHA</t>
        </is>
      </c>
      <c r="B162" s="13" t="inlineStr">
        <is>
          <t>CIERRE DE CAJA</t>
        </is>
      </c>
      <c r="C162" s="13" t="inlineStr">
        <is>
          <t>IMPORTE</t>
        </is>
      </c>
      <c r="D162" s="41" t="n">
        <v>112624833</v>
      </c>
      <c r="E162" s="14" t="n">
        <v>112625125</v>
      </c>
      <c r="F162" s="9" t="n"/>
      <c r="I162" s="10" t="n"/>
      <c r="J162" s="5" t="n"/>
    </row>
    <row r="163">
      <c r="D163" s="42" t="inlineStr">
        <is>
          <t>BOOT</t>
        </is>
      </c>
    </row>
    <row r="165">
      <c r="A165" s="1" t="inlineStr">
        <is>
          <t>Cierre Caja</t>
        </is>
      </c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</row>
    <row r="166">
      <c r="A166" s="3" t="inlineStr">
        <is>
          <t>Del 19/01/2022</t>
        </is>
      </c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</row>
    <row r="167">
      <c r="A167" s="74" t="inlineStr">
        <is>
          <t>Cierre Caja</t>
        </is>
      </c>
      <c r="B167" s="74" t="inlineStr">
        <is>
          <t>Fecha</t>
        </is>
      </c>
      <c r="C167" s="74" t="inlineStr">
        <is>
          <t>Cajero</t>
        </is>
      </c>
      <c r="D167" s="74" t="inlineStr">
        <is>
          <t>Nro Voucher</t>
        </is>
      </c>
      <c r="E167" s="74" t="inlineStr">
        <is>
          <t>Nro Cuenta</t>
        </is>
      </c>
      <c r="F167" s="74" t="inlineStr">
        <is>
          <t>Tipo Ingreso</t>
        </is>
      </c>
      <c r="G167" s="75" t="n"/>
      <c r="H167" s="76" t="n"/>
      <c r="I167" s="74" t="inlineStr">
        <is>
          <t>TIPO DE INGRESO</t>
        </is>
      </c>
      <c r="J167" s="74" t="inlineStr">
        <is>
          <t>Cobrador</t>
        </is>
      </c>
    </row>
    <row r="168">
      <c r="A168" s="77" t="n"/>
      <c r="B168" s="77" t="n"/>
      <c r="C168" s="77" t="n"/>
      <c r="D168" s="77" t="n"/>
      <c r="E168" s="77" t="n"/>
      <c r="F168" s="4" t="inlineStr">
        <is>
          <t>EFECTIVO</t>
        </is>
      </c>
      <c r="G168" s="4" t="inlineStr">
        <is>
          <t>CHEQUE</t>
        </is>
      </c>
      <c r="H168" s="4" t="inlineStr">
        <is>
          <t>TRANSFERENCIA</t>
        </is>
      </c>
      <c r="I168" s="77" t="n"/>
      <c r="J168" s="77" t="n"/>
    </row>
    <row r="169">
      <c r="A169" s="5" t="inlineStr">
        <is>
          <t>CCAJ-LP08/15/23</t>
        </is>
      </c>
      <c r="B169" s="6" t="n">
        <v>44945.79194895834</v>
      </c>
      <c r="C169" s="5" t="inlineStr">
        <is>
          <t>199 IBANA SOLIZ CUENTAS</t>
        </is>
      </c>
      <c r="D169" s="7" t="n"/>
      <c r="E169" s="8" t="n"/>
      <c r="F169" s="9" t="n">
        <v>3864.87</v>
      </c>
      <c r="I169" s="10" t="inlineStr">
        <is>
          <t>EFECTIVO</t>
        </is>
      </c>
      <c r="J169" s="8" t="inlineStr">
        <is>
          <t>199 IBANA SOLIZ CUENTAS</t>
        </is>
      </c>
    </row>
    <row r="170">
      <c r="A170" s="5" t="inlineStr">
        <is>
          <t>CCAJ-LP08/15/23</t>
        </is>
      </c>
      <c r="B170" s="6" t="n">
        <v>44945.79194895834</v>
      </c>
      <c r="C170" s="5" t="inlineStr">
        <is>
          <t>199 IBANA SOLIZ CUENTAS</t>
        </is>
      </c>
      <c r="D170" s="7" t="n"/>
      <c r="E170" s="8" t="n"/>
      <c r="H170" s="9" t="n">
        <v>2136.84</v>
      </c>
      <c r="I170" s="5" t="inlineStr">
        <is>
          <t>TARJETA DE DÉBITO/CRÉDITO</t>
        </is>
      </c>
      <c r="J170" s="8" t="inlineStr">
        <is>
          <t>199 IBANA SOLIZ CUENTAS</t>
        </is>
      </c>
    </row>
    <row r="171">
      <c r="A171" s="5" t="inlineStr">
        <is>
          <t>CCAJ-LP08/15/23</t>
        </is>
      </c>
      <c r="B171" s="6" t="n">
        <v>44945.79194895834</v>
      </c>
      <c r="C171" s="5" t="inlineStr">
        <is>
          <t>199 IBANA SOLIZ CUENTAS</t>
        </is>
      </c>
      <c r="D171" s="7" t="n"/>
      <c r="E171" s="8" t="n"/>
      <c r="H171" s="9" t="n">
        <v>72.5</v>
      </c>
      <c r="I171" s="10" t="inlineStr">
        <is>
          <t>CÓDIGO QR</t>
        </is>
      </c>
      <c r="J171" s="8" t="inlineStr">
        <is>
          <t>199 IBANA SOLIZ CUENTAS</t>
        </is>
      </c>
    </row>
    <row r="172">
      <c r="A172" s="11" t="inlineStr">
        <is>
          <t>SAP</t>
        </is>
      </c>
      <c r="B172" s="3" t="n"/>
      <c r="C172" s="3" t="n"/>
      <c r="D172" s="7" t="n"/>
      <c r="E172" s="8" t="n"/>
      <c r="H172" s="9" t="n"/>
      <c r="I172" s="10" t="n"/>
      <c r="J172" s="5" t="n"/>
    </row>
    <row r="173" ht="15.75" customHeight="1">
      <c r="A173" s="13" t="inlineStr">
        <is>
          <t>FECHA</t>
        </is>
      </c>
      <c r="B173" s="13" t="inlineStr">
        <is>
          <t>CIERRE DE CAJA</t>
        </is>
      </c>
      <c r="C173" s="13" t="inlineStr">
        <is>
          <t>IMPORTE</t>
        </is>
      </c>
      <c r="D173" s="41" t="n">
        <v>112626646</v>
      </c>
      <c r="E173" s="14" t="n">
        <v>112636274</v>
      </c>
      <c r="H173" s="9" t="n"/>
      <c r="I173" s="10" t="n"/>
      <c r="J173" s="5" t="n"/>
    </row>
    <row r="174">
      <c r="D174" s="42" t="inlineStr">
        <is>
          <t>BOOT</t>
        </is>
      </c>
    </row>
    <row r="176">
      <c r="A176" s="1" t="inlineStr">
        <is>
          <t>Cierre Caja</t>
        </is>
      </c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</row>
    <row r="177">
      <c r="A177" s="3" t="inlineStr">
        <is>
          <t>Del 20/01/2023</t>
        </is>
      </c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</row>
    <row r="178">
      <c r="A178" s="74" t="inlineStr">
        <is>
          <t>Cierre Caja</t>
        </is>
      </c>
      <c r="B178" s="74" t="inlineStr">
        <is>
          <t>Fecha</t>
        </is>
      </c>
      <c r="C178" s="74" t="inlineStr">
        <is>
          <t>Cajero</t>
        </is>
      </c>
      <c r="D178" s="74" t="inlineStr">
        <is>
          <t>Nro Voucher</t>
        </is>
      </c>
      <c r="E178" s="74" t="inlineStr">
        <is>
          <t>Nro Cuenta</t>
        </is>
      </c>
      <c r="F178" s="74" t="inlineStr">
        <is>
          <t>Tipo Ingreso</t>
        </is>
      </c>
      <c r="G178" s="75" t="n"/>
      <c r="H178" s="76" t="n"/>
      <c r="I178" s="74" t="inlineStr">
        <is>
          <t>TIPO DE INGRESO</t>
        </is>
      </c>
      <c r="J178" s="74" t="inlineStr">
        <is>
          <t>Cobrador</t>
        </is>
      </c>
    </row>
    <row r="179">
      <c r="A179" s="77" t="n"/>
      <c r="B179" s="77" t="n"/>
      <c r="C179" s="77" t="n"/>
      <c r="D179" s="77" t="n"/>
      <c r="E179" s="77" t="n"/>
      <c r="F179" s="4" t="inlineStr">
        <is>
          <t>EFECTIVO</t>
        </is>
      </c>
      <c r="G179" s="4" t="inlineStr">
        <is>
          <t>CHEQUE</t>
        </is>
      </c>
      <c r="H179" s="4" t="inlineStr">
        <is>
          <t>TRANSFERENCIA</t>
        </is>
      </c>
      <c r="I179" s="77" t="n"/>
      <c r="J179" s="77" t="n"/>
    </row>
    <row r="180">
      <c r="A180" s="5" t="inlineStr">
        <is>
          <t>CCAJ-LP08/16/23</t>
        </is>
      </c>
      <c r="B180" s="6" t="n">
        <v>44946.79435060185</v>
      </c>
      <c r="C180" s="5" t="inlineStr">
        <is>
          <t>199 IBANA SOLIZ CUENTAS</t>
        </is>
      </c>
      <c r="D180" s="7" t="n"/>
      <c r="E180" s="8" t="n"/>
      <c r="F180" s="9" t="n">
        <v>3216.78</v>
      </c>
      <c r="I180" s="10" t="inlineStr">
        <is>
          <t>EFECTIVO</t>
        </is>
      </c>
      <c r="J180" s="8" t="inlineStr">
        <is>
          <t>199 IBANA SOLIZ CUENTAS</t>
        </is>
      </c>
    </row>
    <row r="181">
      <c r="A181" s="5" t="inlineStr">
        <is>
          <t>CCAJ-LP08/16/23</t>
        </is>
      </c>
      <c r="B181" s="6" t="n">
        <v>44946.79435060185</v>
      </c>
      <c r="C181" s="5" t="inlineStr">
        <is>
          <t>199 IBANA SOLIZ CUENTAS</t>
        </is>
      </c>
      <c r="D181" s="7" t="n"/>
      <c r="E181" s="8" t="n"/>
      <c r="H181" s="9" t="n">
        <v>1362.78</v>
      </c>
      <c r="I181" s="5" t="inlineStr">
        <is>
          <t>TARJETA DE DÉBITO/CRÉDITO</t>
        </is>
      </c>
      <c r="J181" s="8" t="inlineStr">
        <is>
          <t>199 IBANA SOLIZ CUENTAS</t>
        </is>
      </c>
    </row>
    <row r="182">
      <c r="A182" s="11" t="inlineStr">
        <is>
          <t>SAP</t>
        </is>
      </c>
      <c r="B182" s="3" t="n"/>
      <c r="C182" s="3" t="n"/>
      <c r="D182" s="10" t="n"/>
      <c r="E182" s="8" t="n"/>
      <c r="H182" s="9" t="n"/>
      <c r="I182" s="10" t="n"/>
      <c r="J182" s="5" t="n"/>
    </row>
    <row r="183" ht="15.75" customHeight="1">
      <c r="A183" s="13" t="inlineStr">
        <is>
          <t>FECHA</t>
        </is>
      </c>
      <c r="B183" s="13" t="inlineStr">
        <is>
          <t>CIERRE DE CAJA</t>
        </is>
      </c>
      <c r="C183" s="13" t="inlineStr">
        <is>
          <t>IMPORTE</t>
        </is>
      </c>
      <c r="D183" s="24" t="n">
        <v>112627053</v>
      </c>
      <c r="E183" s="14" t="n">
        <v>112636275</v>
      </c>
      <c r="H183" s="9" t="n"/>
      <c r="I183" s="10" t="n"/>
      <c r="J183" s="5" t="n"/>
    </row>
    <row r="184">
      <c r="A184" s="5" t="n"/>
      <c r="B184" s="6" t="n"/>
      <c r="C184" s="5" t="n"/>
      <c r="D184" s="7" t="n"/>
      <c r="E184" s="8" t="n"/>
      <c r="H184" s="9" t="n"/>
      <c r="I184" s="10" t="n"/>
      <c r="J184" s="5" t="n"/>
    </row>
    <row r="185">
      <c r="A185" s="5" t="n"/>
      <c r="B185" s="6" t="n"/>
      <c r="C185" s="5" t="n"/>
      <c r="D185" s="7" t="n"/>
      <c r="E185" s="8" t="n"/>
      <c r="H185" s="9" t="n"/>
      <c r="I185" s="10" t="n"/>
      <c r="J185" s="5" t="n"/>
    </row>
    <row r="186">
      <c r="A186" s="1" t="inlineStr">
        <is>
          <t>Cierre Caja</t>
        </is>
      </c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</row>
    <row r="187">
      <c r="A187" s="3" t="inlineStr">
        <is>
          <t>Del 21/01/2023</t>
        </is>
      </c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</row>
    <row r="188">
      <c r="A188" s="74" t="inlineStr">
        <is>
          <t>Cierre Caja</t>
        </is>
      </c>
      <c r="B188" s="74" t="inlineStr">
        <is>
          <t>Fecha</t>
        </is>
      </c>
      <c r="C188" s="74" t="inlineStr">
        <is>
          <t>Cajero</t>
        </is>
      </c>
      <c r="D188" s="74" t="inlineStr">
        <is>
          <t>Nro Voucher</t>
        </is>
      </c>
      <c r="E188" s="74" t="inlineStr">
        <is>
          <t>Nro Cuenta</t>
        </is>
      </c>
      <c r="F188" s="74" t="inlineStr">
        <is>
          <t>Tipo Ingreso</t>
        </is>
      </c>
      <c r="G188" s="75" t="n"/>
      <c r="H188" s="76" t="n"/>
      <c r="I188" s="74" t="inlineStr">
        <is>
          <t>TIPO DE INGRESO</t>
        </is>
      </c>
      <c r="J188" s="74" t="inlineStr">
        <is>
          <t>Cobrador</t>
        </is>
      </c>
    </row>
    <row r="189">
      <c r="A189" s="77" t="n"/>
      <c r="B189" s="77" t="n"/>
      <c r="C189" s="77" t="n"/>
      <c r="D189" s="77" t="n"/>
      <c r="E189" s="77" t="n"/>
      <c r="F189" s="4" t="inlineStr">
        <is>
          <t>EFECTIVO</t>
        </is>
      </c>
      <c r="G189" s="4" t="inlineStr">
        <is>
          <t>CHEQUE</t>
        </is>
      </c>
      <c r="H189" s="4" t="inlineStr">
        <is>
          <t>TRANSFERENCIA</t>
        </is>
      </c>
      <c r="I189" s="77" t="n"/>
      <c r="J189" s="77" t="n"/>
    </row>
    <row r="190">
      <c r="A190" s="5" t="inlineStr">
        <is>
          <t>CCAJ-LP08/17/23</t>
        </is>
      </c>
      <c r="B190" s="6" t="n">
        <v>44947.58353393518</v>
      </c>
      <c r="C190" s="5" t="inlineStr">
        <is>
          <t>199 IBANA SOLIZ CUENTAS</t>
        </is>
      </c>
      <c r="D190" s="7" t="n"/>
      <c r="E190" s="8" t="n"/>
      <c r="F190" s="9" t="n">
        <v>2436.54</v>
      </c>
      <c r="I190" s="10" t="inlineStr">
        <is>
          <t>EFECTIVO</t>
        </is>
      </c>
      <c r="J190" s="8" t="inlineStr">
        <is>
          <t>199 IBANA SOLIZ CUENTAS</t>
        </is>
      </c>
    </row>
    <row r="191">
      <c r="A191" s="5" t="inlineStr">
        <is>
          <t>CCAJ-LP08/17/23</t>
        </is>
      </c>
      <c r="B191" s="6" t="n">
        <v>44947.58353393518</v>
      </c>
      <c r="C191" s="5" t="inlineStr">
        <is>
          <t>199 IBANA SOLIZ CUENTAS</t>
        </is>
      </c>
      <c r="D191" s="7" t="n"/>
      <c r="E191" s="8" t="n"/>
      <c r="H191" s="9" t="n">
        <v>2381.28</v>
      </c>
      <c r="I191" s="5" t="inlineStr">
        <is>
          <t>TARJETA DE DÉBITO/CRÉDITO</t>
        </is>
      </c>
      <c r="J191" s="8" t="inlineStr">
        <is>
          <t>199 IBANA SOLIZ CUENTAS</t>
        </is>
      </c>
    </row>
    <row r="192">
      <c r="A192" s="5" t="inlineStr">
        <is>
          <t>CCAJ-LP08/17/23</t>
        </is>
      </c>
      <c r="B192" s="6" t="n">
        <v>44947.58353393518</v>
      </c>
      <c r="C192" s="5" t="inlineStr">
        <is>
          <t>199 IBANA SOLIZ CUENTAS</t>
        </is>
      </c>
      <c r="D192" s="7" t="n"/>
      <c r="E192" s="8" t="n"/>
      <c r="H192" s="9" t="n">
        <v>178.6</v>
      </c>
      <c r="I192" s="10" t="inlineStr">
        <is>
          <t>CÓDIGO QR</t>
        </is>
      </c>
      <c r="J192" s="8" t="inlineStr">
        <is>
          <t>199 IBANA SOLIZ CUENTAS</t>
        </is>
      </c>
    </row>
    <row r="193">
      <c r="A193" s="11" t="inlineStr">
        <is>
          <t>SAP</t>
        </is>
      </c>
      <c r="B193" s="3" t="n"/>
      <c r="C193" s="3" t="n"/>
      <c r="D193" s="10" t="n"/>
      <c r="E193" s="8" t="n"/>
      <c r="H193" s="9" t="n"/>
      <c r="I193" s="10" t="n"/>
      <c r="J193" s="5" t="n"/>
    </row>
    <row r="194" ht="15.75" customHeight="1">
      <c r="A194" s="13" t="inlineStr">
        <is>
          <t>FECHA</t>
        </is>
      </c>
      <c r="B194" s="13" t="inlineStr">
        <is>
          <t>CIERRE DE CAJA</t>
        </is>
      </c>
      <c r="C194" s="13" t="inlineStr">
        <is>
          <t>IMPORTE</t>
        </is>
      </c>
      <c r="D194" s="49" t="n">
        <v>112644366</v>
      </c>
      <c r="E194" s="14" t="n">
        <v>112644406</v>
      </c>
      <c r="H194" s="9" t="n"/>
      <c r="I194" s="10" t="n"/>
      <c r="J194" s="5" t="n"/>
    </row>
    <row r="195">
      <c r="D195" s="29" t="inlineStr">
        <is>
          <t>BOOT</t>
        </is>
      </c>
    </row>
    <row r="197">
      <c r="A197" s="1" t="inlineStr">
        <is>
          <t>Cierre Caja</t>
        </is>
      </c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</row>
    <row r="198">
      <c r="A198" s="3" t="inlineStr">
        <is>
          <t>Del 23/01/2023</t>
        </is>
      </c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</row>
    <row r="199">
      <c r="A199" s="74" t="inlineStr">
        <is>
          <t>Cierre Caja</t>
        </is>
      </c>
      <c r="B199" s="74" t="inlineStr">
        <is>
          <t>Fecha</t>
        </is>
      </c>
      <c r="C199" s="74" t="inlineStr">
        <is>
          <t>Cajero</t>
        </is>
      </c>
      <c r="D199" s="74" t="inlineStr">
        <is>
          <t>Nro Voucher</t>
        </is>
      </c>
      <c r="E199" s="74" t="inlineStr">
        <is>
          <t>Nro Cuenta</t>
        </is>
      </c>
      <c r="F199" s="74" t="inlineStr">
        <is>
          <t>Tipo Ingreso</t>
        </is>
      </c>
      <c r="G199" s="75" t="n"/>
      <c r="H199" s="76" t="n"/>
      <c r="I199" s="74" t="inlineStr">
        <is>
          <t>TIPO DE INGRESO</t>
        </is>
      </c>
      <c r="J199" s="74" t="inlineStr">
        <is>
          <t>Cobrador</t>
        </is>
      </c>
    </row>
    <row r="200">
      <c r="A200" s="77" t="n"/>
      <c r="B200" s="77" t="n"/>
      <c r="C200" s="77" t="n"/>
      <c r="D200" s="77" t="n"/>
      <c r="E200" s="77" t="n"/>
      <c r="F200" s="4" t="inlineStr">
        <is>
          <t>EFECTIVO</t>
        </is>
      </c>
      <c r="G200" s="4" t="inlineStr">
        <is>
          <t>CHEQUE</t>
        </is>
      </c>
      <c r="H200" s="4" t="inlineStr">
        <is>
          <t>TRANSFERENCIA</t>
        </is>
      </c>
      <c r="I200" s="77" t="n"/>
      <c r="J200" s="77" t="n"/>
    </row>
    <row r="201">
      <c r="A201" s="34" t="inlineStr">
        <is>
          <t>NO HUBO CIERRES DE CAJA DEBIDO A FERIADO NACIONAL POR EL DIA DEL ESTADO PLURINACIONAL</t>
        </is>
      </c>
      <c r="B201" s="35" t="n"/>
      <c r="C201" s="36" t="n"/>
      <c r="D201" s="50" t="n"/>
      <c r="E201" s="51" t="n"/>
      <c r="F201" s="9" t="n"/>
      <c r="I201" s="10" t="n"/>
      <c r="J201" s="5" t="n"/>
    </row>
    <row r="202">
      <c r="A202" s="11" t="inlineStr">
        <is>
          <t>SAP</t>
        </is>
      </c>
      <c r="B202" s="3" t="n"/>
      <c r="C202" s="3" t="n"/>
      <c r="D202" s="7" t="n"/>
      <c r="E202" s="8" t="n"/>
      <c r="H202" s="9" t="n"/>
      <c r="I202" s="10" t="n"/>
      <c r="J202" s="5" t="n"/>
    </row>
    <row r="203" ht="15.75" customHeight="1">
      <c r="A203" s="13" t="inlineStr">
        <is>
          <t>FECHA</t>
        </is>
      </c>
      <c r="B203" s="13" t="inlineStr">
        <is>
          <t>CIERRE DE CAJA</t>
        </is>
      </c>
      <c r="C203" s="13" t="inlineStr">
        <is>
          <t>IMPORTE</t>
        </is>
      </c>
      <c r="D203" s="24" t="n"/>
      <c r="E203" s="14" t="n"/>
      <c r="H203" s="9" t="n"/>
      <c r="I203" s="10" t="n"/>
      <c r="J203" s="5" t="n"/>
    </row>
    <row r="206">
      <c r="A206" s="1" t="inlineStr">
        <is>
          <t>Cierre Caja</t>
        </is>
      </c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</row>
    <row r="207">
      <c r="A207" s="3" t="inlineStr">
        <is>
          <t>Del 24/01/2023</t>
        </is>
      </c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</row>
    <row r="208">
      <c r="A208" s="74" t="inlineStr">
        <is>
          <t>Cierre Caja</t>
        </is>
      </c>
      <c r="B208" s="74" t="inlineStr">
        <is>
          <t>Fecha</t>
        </is>
      </c>
      <c r="C208" s="74" t="inlineStr">
        <is>
          <t>Cajero</t>
        </is>
      </c>
      <c r="D208" s="74" t="inlineStr">
        <is>
          <t>Nro Voucher</t>
        </is>
      </c>
      <c r="E208" s="74" t="inlineStr">
        <is>
          <t>Nro Cuenta</t>
        </is>
      </c>
      <c r="F208" s="74" t="inlineStr">
        <is>
          <t>Tipo Ingreso</t>
        </is>
      </c>
      <c r="G208" s="75" t="n"/>
      <c r="H208" s="76" t="n"/>
      <c r="I208" s="74" t="inlineStr">
        <is>
          <t>TIPO DE INGRESO</t>
        </is>
      </c>
      <c r="J208" s="74" t="inlineStr">
        <is>
          <t>Cobrador</t>
        </is>
      </c>
    </row>
    <row r="209">
      <c r="A209" s="77" t="n"/>
      <c r="B209" s="77" t="n"/>
      <c r="C209" s="77" t="n"/>
      <c r="D209" s="77" t="n"/>
      <c r="E209" s="77" t="n"/>
      <c r="F209" s="4" t="inlineStr">
        <is>
          <t>EFECTIVO</t>
        </is>
      </c>
      <c r="G209" s="4" t="inlineStr">
        <is>
          <t>CHEQUE</t>
        </is>
      </c>
      <c r="H209" s="4" t="inlineStr">
        <is>
          <t>TRANSFERENCIA</t>
        </is>
      </c>
      <c r="I209" s="77" t="n"/>
      <c r="J209" s="77" t="n"/>
    </row>
    <row r="210">
      <c r="A210" s="5" t="inlineStr">
        <is>
          <t>CCAJ-LP08/18/23</t>
        </is>
      </c>
      <c r="B210" s="6" t="n">
        <v>44950.79236673611</v>
      </c>
      <c r="C210" s="5" t="inlineStr">
        <is>
          <t>199 IBANA SOLIZ CUENTAS</t>
        </is>
      </c>
      <c r="D210" s="7" t="n"/>
      <c r="E210" s="8" t="n"/>
      <c r="F210" s="9" t="n">
        <v>3107.18</v>
      </c>
      <c r="I210" s="10" t="inlineStr">
        <is>
          <t>EFECTIVO</t>
        </is>
      </c>
      <c r="J210" s="8" t="inlineStr">
        <is>
          <t>199 IBANA SOLIZ CUENTAS</t>
        </is>
      </c>
    </row>
    <row r="211">
      <c r="A211" s="5" t="inlineStr">
        <is>
          <t>CCAJ-LP08/18/23</t>
        </is>
      </c>
      <c r="B211" s="6" t="n">
        <v>44950.79236673611</v>
      </c>
      <c r="C211" s="5" t="inlineStr">
        <is>
          <t>199 IBANA SOLIZ CUENTAS</t>
        </is>
      </c>
      <c r="D211" s="7" t="n"/>
      <c r="E211" s="8" t="n"/>
      <c r="H211" s="9" t="n">
        <v>3103.63</v>
      </c>
      <c r="I211" s="5" t="inlineStr">
        <is>
          <t>TARJETA DE DÉBITO/CRÉDITO</t>
        </is>
      </c>
      <c r="J211" s="8" t="inlineStr">
        <is>
          <t>199 IBANA SOLIZ CUENTAS</t>
        </is>
      </c>
    </row>
    <row r="212">
      <c r="A212" s="5" t="inlineStr">
        <is>
          <t>CCAJ-LP08/18/23</t>
        </is>
      </c>
      <c r="B212" s="6" t="n">
        <v>44950.79236673611</v>
      </c>
      <c r="C212" s="5" t="inlineStr">
        <is>
          <t>199 IBANA SOLIZ CUENTAS</t>
        </is>
      </c>
      <c r="D212" s="7" t="n"/>
      <c r="E212" s="8" t="n"/>
      <c r="H212" s="9" t="n">
        <v>294.84</v>
      </c>
      <c r="I212" s="10" t="inlineStr">
        <is>
          <t>CÓDIGO QR</t>
        </is>
      </c>
      <c r="J212" s="8" t="inlineStr">
        <is>
          <t>199 IBANA SOLIZ CUENTAS</t>
        </is>
      </c>
    </row>
    <row r="213">
      <c r="A213" s="11" t="inlineStr">
        <is>
          <t>SAP</t>
        </is>
      </c>
      <c r="B213" s="3" t="n"/>
      <c r="C213" s="3" t="n"/>
      <c r="D213" s="7" t="n"/>
      <c r="E213" s="8" t="n"/>
      <c r="H213" s="9" t="n"/>
      <c r="I213" s="10" t="n"/>
      <c r="J213" s="5" t="n"/>
    </row>
    <row r="214" ht="15.75" customHeight="1">
      <c r="A214" s="13" t="inlineStr">
        <is>
          <t>FECHA</t>
        </is>
      </c>
      <c r="B214" s="13" t="inlineStr">
        <is>
          <t>CIERRE DE CAJA</t>
        </is>
      </c>
      <c r="C214" s="13" t="inlineStr">
        <is>
          <t>IMPORTE</t>
        </is>
      </c>
      <c r="D214" s="49" t="n">
        <v>112648787</v>
      </c>
      <c r="E214" s="14" t="n">
        <v>112651327</v>
      </c>
      <c r="H214" s="9" t="n"/>
      <c r="I214" s="10" t="n"/>
      <c r="J214" s="5" t="n"/>
    </row>
    <row r="215">
      <c r="A215" s="5" t="n"/>
      <c r="B215" s="6" t="n"/>
      <c r="C215" s="5" t="n"/>
      <c r="D215" s="29" t="inlineStr">
        <is>
          <t>BOOT</t>
        </is>
      </c>
      <c r="E215" s="8" t="n"/>
      <c r="H215" s="9" t="n"/>
      <c r="I215" s="10" t="n"/>
      <c r="J215" s="5" t="n"/>
    </row>
    <row r="217">
      <c r="A217" s="1" t="inlineStr">
        <is>
          <t>Cierre Caja</t>
        </is>
      </c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</row>
    <row r="218">
      <c r="A218" s="3" t="inlineStr">
        <is>
          <t>Del 25/01/2023</t>
        </is>
      </c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</row>
    <row r="219">
      <c r="A219" s="74" t="inlineStr">
        <is>
          <t>Cierre Caja</t>
        </is>
      </c>
      <c r="B219" s="74" t="inlineStr">
        <is>
          <t>Fecha</t>
        </is>
      </c>
      <c r="C219" s="74" t="inlineStr">
        <is>
          <t>Cajero</t>
        </is>
      </c>
      <c r="D219" s="74" t="inlineStr">
        <is>
          <t>Nro Voucher</t>
        </is>
      </c>
      <c r="E219" s="74" t="inlineStr">
        <is>
          <t>Nro Cuenta</t>
        </is>
      </c>
      <c r="F219" s="74" t="inlineStr">
        <is>
          <t>Tipo Ingreso</t>
        </is>
      </c>
      <c r="G219" s="75" t="n"/>
      <c r="H219" s="76" t="n"/>
      <c r="I219" s="74" t="inlineStr">
        <is>
          <t>TIPO DE INGRESO</t>
        </is>
      </c>
      <c r="J219" s="74" t="inlineStr">
        <is>
          <t>Cobrador</t>
        </is>
      </c>
    </row>
    <row r="220">
      <c r="A220" s="77" t="n"/>
      <c r="B220" s="77" t="n"/>
      <c r="C220" s="77" t="n"/>
      <c r="D220" s="77" t="n"/>
      <c r="E220" s="77" t="n"/>
      <c r="F220" s="4" t="inlineStr">
        <is>
          <t>EFECTIVO</t>
        </is>
      </c>
      <c r="G220" s="4" t="inlineStr">
        <is>
          <t>CHEQUE</t>
        </is>
      </c>
      <c r="H220" s="4" t="inlineStr">
        <is>
          <t>TRANSFERENCIA</t>
        </is>
      </c>
      <c r="I220" s="77" t="n"/>
      <c r="J220" s="77" t="n"/>
    </row>
    <row r="221">
      <c r="A221" s="5" t="inlineStr">
        <is>
          <t>CCAJ-LP08/19/23</t>
        </is>
      </c>
      <c r="B221" s="6" t="n">
        <v>44951.79232336806</v>
      </c>
      <c r="C221" s="5" t="inlineStr">
        <is>
          <t>199 IBANA SOLIZ CUENTAS</t>
        </is>
      </c>
      <c r="D221" s="7" t="n"/>
      <c r="E221" s="8" t="n"/>
      <c r="F221" s="9" t="n">
        <v>3725.15</v>
      </c>
      <c r="I221" s="10" t="inlineStr">
        <is>
          <t>EFECTIVO</t>
        </is>
      </c>
      <c r="J221" s="8" t="inlineStr">
        <is>
          <t>199 IBANA SOLIZ CUENTAS</t>
        </is>
      </c>
    </row>
    <row r="222">
      <c r="A222" s="5" t="inlineStr">
        <is>
          <t>CCAJ-LP08/19/23</t>
        </is>
      </c>
      <c r="B222" s="6" t="n">
        <v>44951.79232336806</v>
      </c>
      <c r="C222" s="5" t="inlineStr">
        <is>
          <t>199 IBANA SOLIZ CUENTAS</t>
        </is>
      </c>
      <c r="D222" s="7" t="n"/>
      <c r="E222" s="8" t="n"/>
      <c r="H222" s="9" t="n">
        <v>1127.68</v>
      </c>
      <c r="I222" s="5" t="inlineStr">
        <is>
          <t>TARJETA DE DÉBITO/CRÉDI</t>
        </is>
      </c>
      <c r="J222" s="8" t="inlineStr">
        <is>
          <t>199 IBANA SOLIZ CUENTAS</t>
        </is>
      </c>
    </row>
    <row r="223">
      <c r="A223" s="5" t="inlineStr">
        <is>
          <t>CCAJ-LP08/19/23</t>
        </is>
      </c>
      <c r="B223" s="6" t="n">
        <v>44951.79232336806</v>
      </c>
      <c r="C223" s="5" t="inlineStr">
        <is>
          <t>199 IBANA SOLIZ CUENTAS</t>
        </is>
      </c>
      <c r="D223" s="7" t="n"/>
      <c r="E223" s="8" t="n"/>
      <c r="H223" s="9" t="n">
        <v>29.5</v>
      </c>
      <c r="I223" s="10" t="inlineStr">
        <is>
          <t>CÓDIGO QR</t>
        </is>
      </c>
      <c r="J223" s="8" t="inlineStr">
        <is>
          <t>199 IBANA SOLIZ CUENTAS</t>
        </is>
      </c>
    </row>
    <row r="224">
      <c r="A224" s="11" t="inlineStr">
        <is>
          <t>SAP</t>
        </is>
      </c>
      <c r="B224" s="3" t="n"/>
      <c r="C224" s="3" t="n"/>
      <c r="D224" s="7" t="n"/>
      <c r="E224" s="8" t="n"/>
      <c r="H224" s="9" t="n"/>
      <c r="I224" s="10" t="n"/>
      <c r="J224" s="5" t="n"/>
    </row>
    <row r="225" ht="15.75" customHeight="1">
      <c r="A225" s="13" t="inlineStr">
        <is>
          <t>FECHA</t>
        </is>
      </c>
      <c r="B225" s="13" t="inlineStr">
        <is>
          <t>CIERRE DE CAJA</t>
        </is>
      </c>
      <c r="C225" s="13" t="inlineStr">
        <is>
          <t>IMPORTE</t>
        </is>
      </c>
      <c r="D225" s="49" t="n">
        <v>112659389</v>
      </c>
      <c r="E225" s="14" t="n">
        <v>112659529</v>
      </c>
      <c r="H225" s="9" t="n"/>
      <c r="I225" s="10" t="n"/>
      <c r="J225" s="5" t="n"/>
    </row>
    <row r="226">
      <c r="D226" s="29" t="inlineStr">
        <is>
          <t>BOOT</t>
        </is>
      </c>
    </row>
    <row r="228">
      <c r="A228" s="1" t="inlineStr">
        <is>
          <t>Cierre Caja</t>
        </is>
      </c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</row>
    <row r="229">
      <c r="A229" s="3" t="inlineStr">
        <is>
          <t>Del 26/01/2023</t>
        </is>
      </c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</row>
    <row r="230">
      <c r="A230" s="74" t="inlineStr">
        <is>
          <t>Cierre Caja</t>
        </is>
      </c>
      <c r="B230" s="74" t="inlineStr">
        <is>
          <t>Fecha</t>
        </is>
      </c>
      <c r="C230" s="74" t="inlineStr">
        <is>
          <t>Cajero</t>
        </is>
      </c>
      <c r="D230" s="74" t="inlineStr">
        <is>
          <t>Nro Voucher</t>
        </is>
      </c>
      <c r="E230" s="74" t="inlineStr">
        <is>
          <t>Nro Cuenta</t>
        </is>
      </c>
      <c r="F230" s="74" t="inlineStr">
        <is>
          <t>Tipo Ingreso</t>
        </is>
      </c>
      <c r="G230" s="75" t="n"/>
      <c r="H230" s="76" t="n"/>
      <c r="I230" s="74" t="inlineStr">
        <is>
          <t>TIPO DE INGRESO</t>
        </is>
      </c>
      <c r="J230" s="74" t="inlineStr">
        <is>
          <t>Cobrador</t>
        </is>
      </c>
    </row>
    <row r="231">
      <c r="A231" s="77" t="n"/>
      <c r="B231" s="77" t="n"/>
      <c r="C231" s="77" t="n"/>
      <c r="D231" s="77" t="n"/>
      <c r="E231" s="77" t="n"/>
      <c r="F231" s="4" t="inlineStr">
        <is>
          <t>EFECTIVO</t>
        </is>
      </c>
      <c r="G231" s="4" t="inlineStr">
        <is>
          <t>CHEQUE</t>
        </is>
      </c>
      <c r="H231" s="4" t="inlineStr">
        <is>
          <t>TRANSFERENCIA</t>
        </is>
      </c>
      <c r="I231" s="77" t="n"/>
      <c r="J231" s="77" t="n"/>
    </row>
    <row r="232">
      <c r="A232" s="5" t="inlineStr">
        <is>
          <t>CCAJ-LP08/20/23</t>
        </is>
      </c>
      <c r="B232" s="6" t="n">
        <v>44952.80389726852</v>
      </c>
      <c r="C232" s="5" t="inlineStr">
        <is>
          <t>199 IBANA SOLIZ CUENTAS</t>
        </is>
      </c>
      <c r="D232" s="7" t="n"/>
      <c r="E232" s="8" t="n"/>
      <c r="F232" s="9" t="n">
        <v>3904.26</v>
      </c>
      <c r="I232" s="10" t="inlineStr">
        <is>
          <t>EFECTIVO</t>
        </is>
      </c>
      <c r="J232" s="8" t="inlineStr">
        <is>
          <t>199 IBANA SOLIZ CUENTAS</t>
        </is>
      </c>
    </row>
    <row r="233">
      <c r="A233" s="5" t="inlineStr">
        <is>
          <t>CCAJ-LP08/20/23</t>
        </is>
      </c>
      <c r="B233" s="6" t="n">
        <v>44952.80389726852</v>
      </c>
      <c r="C233" s="5" t="inlineStr">
        <is>
          <t>199 IBANA SOLIZ CUENTAS</t>
        </is>
      </c>
      <c r="D233" s="7" t="n"/>
      <c r="E233" s="8" t="n"/>
      <c r="H233" s="9" t="n">
        <v>683.58</v>
      </c>
      <c r="I233" s="5" t="inlineStr">
        <is>
          <t>TARJETA DE DÉBITO/CRÉDITO</t>
        </is>
      </c>
      <c r="J233" s="8" t="inlineStr">
        <is>
          <t>199 IBANA SOLIZ CUENTAS</t>
        </is>
      </c>
    </row>
    <row r="234">
      <c r="A234" s="5" t="inlineStr">
        <is>
          <t>CCAJ-LP08/20/23</t>
        </is>
      </c>
      <c r="B234" s="6" t="n">
        <v>44952.80389726852</v>
      </c>
      <c r="C234" s="5" t="inlineStr">
        <is>
          <t>199 IBANA SOLIZ CUENTAS</t>
        </is>
      </c>
      <c r="D234" s="7" t="n"/>
      <c r="E234" s="8" t="n"/>
      <c r="H234" s="9" t="n">
        <v>16.7</v>
      </c>
      <c r="I234" s="10" t="inlineStr">
        <is>
          <t>CÓDIGO QR</t>
        </is>
      </c>
      <c r="J234" s="8" t="inlineStr">
        <is>
          <t>199 IBANA SOLIZ CUENTAS</t>
        </is>
      </c>
    </row>
    <row r="235">
      <c r="A235" s="11" t="inlineStr">
        <is>
          <t>SAP</t>
        </is>
      </c>
      <c r="B235" s="3" t="n"/>
      <c r="C235" s="3" t="n"/>
      <c r="D235" s="7" t="n"/>
      <c r="E235" s="8" t="n"/>
      <c r="H235" s="9" t="n"/>
      <c r="I235" s="10" t="n"/>
      <c r="J235" s="5" t="n"/>
    </row>
    <row r="236" ht="15.75" customHeight="1">
      <c r="A236" s="13" t="inlineStr">
        <is>
          <t>FECHA</t>
        </is>
      </c>
      <c r="B236" s="13" t="inlineStr">
        <is>
          <t>CIERRE DE CAJA</t>
        </is>
      </c>
      <c r="C236" s="13" t="inlineStr">
        <is>
          <t>IMPORTE</t>
        </is>
      </c>
      <c r="D236" s="24" t="n">
        <v>112672273</v>
      </c>
      <c r="E236" s="14" t="n">
        <v>112672330</v>
      </c>
      <c r="H236" s="9" t="n"/>
      <c r="I236" s="10" t="n"/>
      <c r="J236" s="5" t="n"/>
    </row>
    <row r="239">
      <c r="A239" s="1" t="inlineStr">
        <is>
          <t>Cierre Caja</t>
        </is>
      </c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</row>
    <row r="240">
      <c r="A240" s="3" t="inlineStr">
        <is>
          <t>Del 27/01/2023</t>
        </is>
      </c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</row>
    <row r="241">
      <c r="A241" s="74" t="inlineStr">
        <is>
          <t>Cierre Caja</t>
        </is>
      </c>
      <c r="B241" s="74" t="inlineStr">
        <is>
          <t>Fecha</t>
        </is>
      </c>
      <c r="C241" s="74" t="inlineStr">
        <is>
          <t>Cajero</t>
        </is>
      </c>
      <c r="D241" s="74" t="inlineStr">
        <is>
          <t>Nro Voucher</t>
        </is>
      </c>
      <c r="E241" s="74" t="inlineStr">
        <is>
          <t>Nro Cuenta</t>
        </is>
      </c>
      <c r="F241" s="74" t="inlineStr">
        <is>
          <t>Tipo Ingreso</t>
        </is>
      </c>
      <c r="G241" s="75" t="n"/>
      <c r="H241" s="76" t="n"/>
      <c r="I241" s="74" t="inlineStr">
        <is>
          <t>TIPO DE INGRESO</t>
        </is>
      </c>
      <c r="J241" s="74" t="inlineStr">
        <is>
          <t>Cobrador</t>
        </is>
      </c>
    </row>
    <row r="242">
      <c r="A242" s="77" t="n"/>
      <c r="B242" s="77" t="n"/>
      <c r="C242" s="77" t="n"/>
      <c r="D242" s="77" t="n"/>
      <c r="E242" s="77" t="n"/>
      <c r="F242" s="4" t="inlineStr">
        <is>
          <t>EFECTIVO</t>
        </is>
      </c>
      <c r="G242" s="4" t="inlineStr">
        <is>
          <t>CHEQUE</t>
        </is>
      </c>
      <c r="H242" s="4" t="inlineStr">
        <is>
          <t>TRANSFERENCIA</t>
        </is>
      </c>
      <c r="I242" s="77" t="n"/>
      <c r="J242" s="77" t="n"/>
    </row>
    <row r="243">
      <c r="A243" s="5" t="inlineStr">
        <is>
          <t>CCAJ-LP08/21/23</t>
        </is>
      </c>
      <c r="B243" s="6" t="n">
        <v>44953.79788962963</v>
      </c>
      <c r="C243" s="5" t="inlineStr">
        <is>
          <t>199 IBANA SOLIZ CUENTAS</t>
        </is>
      </c>
      <c r="D243" s="7" t="n"/>
      <c r="E243" s="8" t="n"/>
      <c r="F243" s="9" t="n">
        <v>5018.46</v>
      </c>
      <c r="I243" s="10" t="inlineStr">
        <is>
          <t>EFECTIVO</t>
        </is>
      </c>
      <c r="J243" s="8" t="inlineStr">
        <is>
          <t>199 IBANA SOLIZ CUENTAS</t>
        </is>
      </c>
    </row>
    <row r="244">
      <c r="A244" s="5" t="inlineStr">
        <is>
          <t>CCAJ-LP08/21/23</t>
        </is>
      </c>
      <c r="B244" s="6" t="n">
        <v>44953.79788962963</v>
      </c>
      <c r="C244" s="5" t="inlineStr">
        <is>
          <t>199 IBANA SOLIZ CUENTAS</t>
        </is>
      </c>
      <c r="D244" s="7" t="n"/>
      <c r="E244" s="8" t="n"/>
      <c r="H244" s="9" t="n">
        <v>2041.91</v>
      </c>
      <c r="I244" s="5" t="inlineStr">
        <is>
          <t>TARJETA DE DÉBITO/CRÉDITO</t>
        </is>
      </c>
      <c r="J244" s="8" t="inlineStr">
        <is>
          <t>199 IBANA SOLIZ CUENTAS</t>
        </is>
      </c>
    </row>
    <row r="245">
      <c r="A245" s="5" t="inlineStr">
        <is>
          <t>CCAJ-LP08/21/23</t>
        </is>
      </c>
      <c r="B245" s="6" t="n">
        <v>44953.79788962963</v>
      </c>
      <c r="C245" s="5" t="inlineStr">
        <is>
          <t>199 IBANA SOLIZ CUENTAS</t>
        </is>
      </c>
      <c r="D245" s="7" t="n"/>
      <c r="E245" s="8" t="n"/>
      <c r="H245" s="9" t="n">
        <v>96.59999999999999</v>
      </c>
      <c r="I245" s="10" t="inlineStr">
        <is>
          <t>CÓDIGO QR</t>
        </is>
      </c>
      <c r="J245" s="8" t="inlineStr">
        <is>
          <t>199 IBANA SOLIZ CUENTAS</t>
        </is>
      </c>
    </row>
    <row r="246">
      <c r="A246" s="11" t="inlineStr">
        <is>
          <t>SAP</t>
        </is>
      </c>
      <c r="B246" s="3" t="n"/>
      <c r="C246" s="3" t="n"/>
      <c r="D246" s="7" t="n"/>
      <c r="E246" s="8" t="n"/>
      <c r="H246" s="9" t="n"/>
      <c r="I246" s="5" t="n"/>
      <c r="J246" s="8" t="n"/>
    </row>
    <row r="247" ht="15.75" customHeight="1">
      <c r="A247" s="13" t="inlineStr">
        <is>
          <t>FECHA</t>
        </is>
      </c>
      <c r="B247" s="13" t="inlineStr">
        <is>
          <t>CIERRE DE CAJA</t>
        </is>
      </c>
      <c r="C247" s="13" t="inlineStr">
        <is>
          <t>IMPORTE</t>
        </is>
      </c>
      <c r="D247" s="24" t="n">
        <v>112672279</v>
      </c>
      <c r="E247" s="14" t="n">
        <v>112672331</v>
      </c>
      <c r="H247" s="9" t="n"/>
      <c r="I247" s="5" t="n"/>
      <c r="J247" s="8" t="n"/>
    </row>
    <row r="248">
      <c r="A248" s="5" t="n"/>
      <c r="B248" s="6" t="n"/>
      <c r="C248" s="5" t="n"/>
      <c r="D248" s="7" t="n"/>
      <c r="E248" s="8" t="n"/>
      <c r="H248" s="9" t="n"/>
      <c r="I248" s="5" t="n"/>
      <c r="J248" s="8" t="n"/>
    </row>
    <row r="249">
      <c r="A249" s="5" t="n"/>
      <c r="B249" s="6" t="n"/>
      <c r="C249" s="5" t="n"/>
      <c r="D249" s="7" t="n"/>
      <c r="E249" s="8" t="n"/>
      <c r="H249" s="9" t="n"/>
      <c r="I249" s="5" t="n"/>
      <c r="J249" s="8" t="n"/>
    </row>
    <row r="250">
      <c r="A250" s="1" t="inlineStr">
        <is>
          <t>Cierre Caja</t>
        </is>
      </c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</row>
    <row r="251">
      <c r="A251" s="3" t="inlineStr">
        <is>
          <t>Del 28/01/2023</t>
        </is>
      </c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</row>
    <row r="252">
      <c r="A252" s="74" t="inlineStr">
        <is>
          <t>Cierre Caja</t>
        </is>
      </c>
      <c r="B252" s="74" t="inlineStr">
        <is>
          <t>Fecha</t>
        </is>
      </c>
      <c r="C252" s="74" t="inlineStr">
        <is>
          <t>Cajero</t>
        </is>
      </c>
      <c r="D252" s="74" t="inlineStr">
        <is>
          <t>Nro Voucher</t>
        </is>
      </c>
      <c r="E252" s="74" t="inlineStr">
        <is>
          <t>Nro Cuenta</t>
        </is>
      </c>
      <c r="F252" s="74" t="inlineStr">
        <is>
          <t>Tipo Ingreso</t>
        </is>
      </c>
      <c r="G252" s="75" t="n"/>
      <c r="H252" s="76" t="n"/>
      <c r="I252" s="74" t="inlineStr">
        <is>
          <t>TIPO DE INGRESO</t>
        </is>
      </c>
      <c r="J252" s="74" t="inlineStr">
        <is>
          <t>Cobrador</t>
        </is>
      </c>
    </row>
    <row r="253">
      <c r="A253" s="77" t="n"/>
      <c r="B253" s="77" t="n"/>
      <c r="C253" s="77" t="n"/>
      <c r="D253" s="77" t="n"/>
      <c r="E253" s="77" t="n"/>
      <c r="F253" s="4" t="inlineStr">
        <is>
          <t>EFECTIVO</t>
        </is>
      </c>
      <c r="G253" s="4" t="inlineStr">
        <is>
          <t>CHEQUE</t>
        </is>
      </c>
      <c r="H253" s="4" t="inlineStr">
        <is>
          <t>TRANSFERENCIA</t>
        </is>
      </c>
      <c r="I253" s="77" t="n"/>
      <c r="J253" s="77" t="n"/>
    </row>
    <row r="254">
      <c r="A254" s="5" t="inlineStr">
        <is>
          <t>CCAJ-LP08/22/23</t>
        </is>
      </c>
      <c r="B254" s="6" t="n">
        <v>44954.58427510416</v>
      </c>
      <c r="C254" s="5" t="inlineStr">
        <is>
          <t>199 IBANA SOLIZ CUENTAS</t>
        </is>
      </c>
      <c r="D254" s="7" t="n"/>
      <c r="E254" s="8" t="n"/>
      <c r="F254" s="9" t="n">
        <v>2335.22</v>
      </c>
      <c r="I254" s="10" t="inlineStr">
        <is>
          <t>EFECTIVO</t>
        </is>
      </c>
      <c r="J254" s="8" t="inlineStr">
        <is>
          <t>199 IBANA SOLIZ CUENTAS</t>
        </is>
      </c>
    </row>
    <row r="255">
      <c r="A255" s="5" t="inlineStr">
        <is>
          <t>CCAJ-LP08/22/23</t>
        </is>
      </c>
      <c r="B255" s="6" t="n">
        <v>44954.58427510416</v>
      </c>
      <c r="C255" s="5" t="inlineStr">
        <is>
          <t>199 IBANA SOLIZ CUENTAS</t>
        </is>
      </c>
      <c r="D255" s="7" t="n"/>
      <c r="E255" s="8" t="n"/>
      <c r="H255" s="9" t="n">
        <v>2101.37</v>
      </c>
      <c r="I255" s="5" t="inlineStr">
        <is>
          <t>TARJETA DE DÉBITO/CRÉDITO</t>
        </is>
      </c>
      <c r="J255" s="8" t="inlineStr">
        <is>
          <t>199 IBANA SOLIZ CUENTAS</t>
        </is>
      </c>
    </row>
    <row r="256">
      <c r="A256" s="11" t="inlineStr">
        <is>
          <t>SAP</t>
        </is>
      </c>
      <c r="B256" s="3" t="n"/>
      <c r="C256" s="3" t="n"/>
      <c r="D256" s="7" t="n"/>
      <c r="E256" s="8" t="n"/>
      <c r="H256" s="9" t="n"/>
      <c r="I256" s="5" t="n"/>
      <c r="J256" s="8" t="n"/>
    </row>
    <row r="257" ht="15.75" customHeight="1">
      <c r="A257" s="13" t="inlineStr">
        <is>
          <t>FECHA</t>
        </is>
      </c>
      <c r="B257" s="13" t="inlineStr">
        <is>
          <t>CIERRE DE CAJA</t>
        </is>
      </c>
      <c r="C257" s="13" t="inlineStr">
        <is>
          <t>IMPORTE</t>
        </is>
      </c>
      <c r="D257" s="24" t="n">
        <v>112673657</v>
      </c>
      <c r="E257" s="14" t="n">
        <v>112674189</v>
      </c>
      <c r="H257" s="9" t="n"/>
      <c r="I257" s="5" t="n"/>
      <c r="J257" s="8" t="n"/>
    </row>
    <row r="260">
      <c r="A260" s="1" t="inlineStr">
        <is>
          <t>Cierre Caja</t>
        </is>
      </c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</row>
    <row r="261">
      <c r="A261" s="3" t="inlineStr">
        <is>
          <t>Del 30/01/2023</t>
        </is>
      </c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</row>
    <row r="262">
      <c r="A262" s="74" t="inlineStr">
        <is>
          <t>Cierre Caja</t>
        </is>
      </c>
      <c r="B262" s="74" t="inlineStr">
        <is>
          <t>Fecha</t>
        </is>
      </c>
      <c r="C262" s="74" t="inlineStr">
        <is>
          <t>Cajero</t>
        </is>
      </c>
      <c r="D262" s="74" t="inlineStr">
        <is>
          <t>Nro Voucher</t>
        </is>
      </c>
      <c r="E262" s="74" t="inlineStr">
        <is>
          <t>Nro Cuenta</t>
        </is>
      </c>
      <c r="F262" s="74" t="inlineStr">
        <is>
          <t>Tipo Ingreso</t>
        </is>
      </c>
      <c r="G262" s="75" t="n"/>
      <c r="H262" s="76" t="n"/>
      <c r="I262" s="74" t="inlineStr">
        <is>
          <t>TIPO DE INGRESO</t>
        </is>
      </c>
      <c r="J262" s="74" t="inlineStr">
        <is>
          <t>Cobrador</t>
        </is>
      </c>
    </row>
    <row r="263">
      <c r="A263" s="77" t="n"/>
      <c r="B263" s="77" t="n"/>
      <c r="C263" s="77" t="n"/>
      <c r="D263" s="77" t="n"/>
      <c r="E263" s="77" t="n"/>
      <c r="F263" s="4" t="inlineStr">
        <is>
          <t>EFECTIVO</t>
        </is>
      </c>
      <c r="G263" s="4" t="inlineStr">
        <is>
          <t>CHEQUE</t>
        </is>
      </c>
      <c r="H263" s="4" t="inlineStr">
        <is>
          <t>TRANSFERENCIA</t>
        </is>
      </c>
      <c r="I263" s="77" t="n"/>
      <c r="J263" s="77" t="n"/>
    </row>
    <row r="264">
      <c r="A264" s="5" t="inlineStr">
        <is>
          <t>CCAJ-LP08/23/23</t>
        </is>
      </c>
      <c r="B264" s="6" t="n">
        <v>44956.79361895833</v>
      </c>
      <c r="C264" s="5" t="inlineStr">
        <is>
          <t>199 IBANA SOLIZ CUENTAS</t>
        </is>
      </c>
      <c r="D264" s="7" t="n"/>
      <c r="E264" s="8" t="n"/>
      <c r="F264" s="9" t="n">
        <v>4774.27</v>
      </c>
      <c r="I264" s="10" t="inlineStr">
        <is>
          <t>EFECTIVO</t>
        </is>
      </c>
      <c r="J264" s="8" t="inlineStr">
        <is>
          <t>199 IBANA SOLIZ CUENTAS</t>
        </is>
      </c>
    </row>
    <row r="265">
      <c r="A265" s="5" t="inlineStr">
        <is>
          <t>CCAJ-LP08/23/23</t>
        </is>
      </c>
      <c r="B265" s="6" t="n">
        <v>44956.79361895833</v>
      </c>
      <c r="C265" s="5" t="inlineStr">
        <is>
          <t>199 IBANA SOLIZ CUENTAS</t>
        </is>
      </c>
      <c r="D265" s="7" t="n"/>
      <c r="E265" s="8" t="n"/>
      <c r="H265" s="9" t="n">
        <v>587.3</v>
      </c>
      <c r="I265" s="5" t="inlineStr">
        <is>
          <t>TARJETA DE DÉBITO/CRÉDITO</t>
        </is>
      </c>
      <c r="J265" s="8" t="inlineStr">
        <is>
          <t>199 IBANA SOLIZ CUENTAS</t>
        </is>
      </c>
    </row>
    <row r="266">
      <c r="A266" s="5" t="inlineStr">
        <is>
          <t>CCAJ-LP08/23/23</t>
        </is>
      </c>
      <c r="B266" s="6" t="n">
        <v>44956.79361895833</v>
      </c>
      <c r="C266" s="5" t="inlineStr">
        <is>
          <t>199 IBANA SOLIZ CUENTAS</t>
        </is>
      </c>
      <c r="D266" s="7" t="n"/>
      <c r="E266" s="8" t="n"/>
      <c r="H266" s="9" t="n">
        <v>122</v>
      </c>
      <c r="I266" s="10" t="inlineStr">
        <is>
          <t>CÓDIGO QR</t>
        </is>
      </c>
      <c r="J266" s="8" t="inlineStr">
        <is>
          <t>199 IBANA SOLIZ CUENTAS</t>
        </is>
      </c>
    </row>
    <row r="267">
      <c r="A267" s="11" t="inlineStr">
        <is>
          <t>SAP</t>
        </is>
      </c>
      <c r="B267" s="3" t="n"/>
      <c r="C267" s="3" t="n"/>
      <c r="D267" s="7" t="n"/>
      <c r="E267" s="8" t="n"/>
      <c r="G267" s="9" t="n"/>
      <c r="I267" s="10" t="n"/>
      <c r="J267" s="8" t="n"/>
    </row>
    <row r="268" ht="15.75" customHeight="1">
      <c r="A268" s="13" t="inlineStr">
        <is>
          <t>FECHA</t>
        </is>
      </c>
      <c r="B268" s="13" t="inlineStr">
        <is>
          <t>CIERRE DE CAJA</t>
        </is>
      </c>
      <c r="C268" s="13" t="inlineStr">
        <is>
          <t>IMPORTE</t>
        </is>
      </c>
      <c r="D268" s="24" t="n">
        <v>112691554</v>
      </c>
      <c r="E268" s="14" t="n">
        <v>112691829</v>
      </c>
      <c r="G268" s="9" t="n"/>
      <c r="I268" s="10" t="n"/>
      <c r="J268" s="8" t="n"/>
    </row>
    <row r="269" ht="15.75" customHeight="1">
      <c r="D269" s="49" t="n">
        <v>112691614</v>
      </c>
      <c r="E269" s="28" t="n">
        <v>112691828</v>
      </c>
      <c r="F269" s="29" t="inlineStr">
        <is>
          <t>REV</t>
        </is>
      </c>
    </row>
    <row r="270">
      <c r="A270" s="16" t="inlineStr">
        <is>
          <t>reversion debido a que el Boot 5 realizo doble traslado</t>
        </is>
      </c>
      <c r="B270" s="16" t="n"/>
      <c r="C270" s="16" t="n"/>
    </row>
    <row r="272">
      <c r="A272" s="1" t="inlineStr">
        <is>
          <t>Cierre Caja</t>
        </is>
      </c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</row>
    <row r="273">
      <c r="A273" s="3" t="inlineStr">
        <is>
          <t>Del 31/01/2023</t>
        </is>
      </c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</row>
    <row r="274">
      <c r="A274" s="74" t="inlineStr">
        <is>
          <t>Cierre Caja</t>
        </is>
      </c>
      <c r="B274" s="74" t="inlineStr">
        <is>
          <t>Fecha</t>
        </is>
      </c>
      <c r="C274" s="74" t="inlineStr">
        <is>
          <t>Cajero</t>
        </is>
      </c>
      <c r="D274" s="74" t="inlineStr">
        <is>
          <t>Nro Voucher</t>
        </is>
      </c>
      <c r="E274" s="74" t="inlineStr">
        <is>
          <t>Nro Cuenta</t>
        </is>
      </c>
      <c r="F274" s="74" t="inlineStr">
        <is>
          <t>Tipo Ingreso</t>
        </is>
      </c>
      <c r="G274" s="75" t="n"/>
      <c r="H274" s="76" t="n"/>
      <c r="I274" s="74" t="inlineStr">
        <is>
          <t>TIPO DE INGRESO</t>
        </is>
      </c>
      <c r="J274" s="74" t="inlineStr">
        <is>
          <t>Cobrador</t>
        </is>
      </c>
    </row>
    <row r="275">
      <c r="A275" s="77" t="n"/>
      <c r="B275" s="77" t="n"/>
      <c r="C275" s="77" t="n"/>
      <c r="D275" s="77" t="n"/>
      <c r="E275" s="77" t="n"/>
      <c r="F275" s="4" t="inlineStr">
        <is>
          <t>EFECTIVO</t>
        </is>
      </c>
      <c r="G275" s="4" t="inlineStr">
        <is>
          <t>CHEQUE</t>
        </is>
      </c>
      <c r="H275" s="4" t="inlineStr">
        <is>
          <t>TRANSFERENCIA</t>
        </is>
      </c>
      <c r="I275" s="77" t="n"/>
      <c r="J275" s="77" t="n"/>
    </row>
    <row r="276">
      <c r="A276" s="5" t="inlineStr">
        <is>
          <t>CCAJ-LP08/24/23</t>
        </is>
      </c>
      <c r="B276" s="6" t="n">
        <v>44957.7453475</v>
      </c>
      <c r="C276" s="5" t="inlineStr">
        <is>
          <t>199 IBANA SOLIZ CUENTAS</t>
        </is>
      </c>
      <c r="D276" s="10" t="n"/>
      <c r="E276" s="8" t="n"/>
      <c r="F276" s="9" t="n">
        <v>3319.94</v>
      </c>
      <c r="I276" s="10" t="inlineStr">
        <is>
          <t>EFECTIVO</t>
        </is>
      </c>
      <c r="J276" s="8" t="inlineStr">
        <is>
          <t>199 IBANA SOLIZ CUENTAS</t>
        </is>
      </c>
    </row>
    <row r="277">
      <c r="A277" s="5" t="inlineStr">
        <is>
          <t>CCAJ-LP08/24/23</t>
        </is>
      </c>
      <c r="B277" s="6" t="n">
        <v>44957.7453475</v>
      </c>
      <c r="C277" s="5" t="inlineStr">
        <is>
          <t>199 IBANA SOLIZ CUENTAS</t>
        </is>
      </c>
      <c r="D277" s="10" t="n"/>
      <c r="E277" s="8" t="n"/>
      <c r="H277" s="9" t="n">
        <v>3718.16</v>
      </c>
      <c r="I277" s="5" t="inlineStr">
        <is>
          <t>TARJETA DE DÉBITO/CRÉDITO</t>
        </is>
      </c>
      <c r="J277" s="8" t="inlineStr">
        <is>
          <t>199 IBANA SOLIZ CUENTAS</t>
        </is>
      </c>
    </row>
    <row r="278">
      <c r="A278" s="5" t="inlineStr">
        <is>
          <t>CCAJ-LP08/24/23</t>
        </is>
      </c>
      <c r="B278" s="6" t="n">
        <v>44957.7453475</v>
      </c>
      <c r="C278" s="5" t="inlineStr">
        <is>
          <t>199 IBANA SOLIZ CUENTAS</t>
        </is>
      </c>
      <c r="D278" s="10" t="n"/>
      <c r="E278" s="8" t="n"/>
      <c r="H278" s="9" t="n">
        <v>327</v>
      </c>
      <c r="I278" s="10" t="inlineStr">
        <is>
          <t>CÓDIGO QR</t>
        </is>
      </c>
      <c r="J278" s="8" t="inlineStr">
        <is>
          <t>199 IBANA SOLIZ CUENTAS</t>
        </is>
      </c>
    </row>
    <row r="279">
      <c r="A279" s="11" t="inlineStr">
        <is>
          <t>SAP</t>
        </is>
      </c>
      <c r="B279" s="3" t="n"/>
      <c r="C279" s="3" t="n"/>
      <c r="D279" s="7" t="n"/>
      <c r="E279" s="8" t="n"/>
      <c r="F279" s="55" t="n"/>
      <c r="G279" s="9" t="n"/>
      <c r="I279" s="10" t="n"/>
      <c r="J279" s="5" t="n"/>
    </row>
    <row r="280" ht="15.75" customHeight="1">
      <c r="A280" s="13" t="inlineStr">
        <is>
          <t>FECHA</t>
        </is>
      </c>
      <c r="B280" s="13" t="inlineStr">
        <is>
          <t>CIERRE DE CAJA</t>
        </is>
      </c>
      <c r="C280" s="13" t="inlineStr">
        <is>
          <t>IMPORTE</t>
        </is>
      </c>
      <c r="D280" s="49" t="n">
        <v>112692561</v>
      </c>
      <c r="E280" s="14" t="n">
        <v>112692794</v>
      </c>
      <c r="G280" s="9" t="n"/>
      <c r="I280" s="10" t="n"/>
      <c r="J280" s="5" t="n"/>
    </row>
    <row r="281">
      <c r="A281" s="5" t="n"/>
      <c r="B281" s="6" t="n"/>
      <c r="C281" s="5" t="n"/>
      <c r="D281" s="57" t="inlineStr">
        <is>
          <t>BOOT</t>
        </is>
      </c>
      <c r="E281" s="8" t="n"/>
      <c r="G281" s="9" t="n"/>
      <c r="I281" s="10" t="n"/>
      <c r="J281" s="5" t="n"/>
    </row>
    <row r="283">
      <c r="A283" s="1" t="inlineStr">
        <is>
          <t>Cierre Caja</t>
        </is>
      </c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</row>
    <row r="284">
      <c r="A284" s="3" t="inlineStr">
        <is>
          <t>Del 01/02/2023</t>
        </is>
      </c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</row>
    <row r="285">
      <c r="A285" s="74" t="inlineStr">
        <is>
          <t>Cierre Caja</t>
        </is>
      </c>
      <c r="B285" s="74" t="inlineStr">
        <is>
          <t>Fecha</t>
        </is>
      </c>
      <c r="C285" s="74" t="inlineStr">
        <is>
          <t>Cajero</t>
        </is>
      </c>
      <c r="D285" s="74" t="inlineStr">
        <is>
          <t>Nro Voucher</t>
        </is>
      </c>
      <c r="E285" s="74" t="inlineStr">
        <is>
          <t>Nro Cuenta</t>
        </is>
      </c>
      <c r="F285" s="74" t="inlineStr">
        <is>
          <t>Tipo Ingreso</t>
        </is>
      </c>
      <c r="G285" s="75" t="n"/>
      <c r="H285" s="76" t="n"/>
      <c r="I285" s="74" t="inlineStr">
        <is>
          <t>TIPO DE INGRESO</t>
        </is>
      </c>
      <c r="J285" s="74" t="inlineStr">
        <is>
          <t>Cobrador</t>
        </is>
      </c>
    </row>
    <row r="286">
      <c r="A286" s="77" t="n"/>
      <c r="B286" s="77" t="n"/>
      <c r="C286" s="77" t="n"/>
      <c r="D286" s="77" t="n"/>
      <c r="E286" s="77" t="n"/>
      <c r="F286" s="4" t="inlineStr">
        <is>
          <t>EFECTIVO</t>
        </is>
      </c>
      <c r="G286" s="4" t="inlineStr">
        <is>
          <t>CHEQUE</t>
        </is>
      </c>
      <c r="H286" s="4" t="inlineStr">
        <is>
          <t>TRANSFERENCIA</t>
        </is>
      </c>
      <c r="I286" s="77" t="n"/>
      <c r="J286" s="77" t="n"/>
    </row>
    <row r="287">
      <c r="A287" s="5" t="inlineStr">
        <is>
          <t>CCAJ-LP08/25/23</t>
        </is>
      </c>
      <c r="B287" s="6" t="n">
        <v>44958.79188969907</v>
      </c>
      <c r="C287" s="5" t="inlineStr">
        <is>
          <t>199 IBANA SOLIZ CUENTAS</t>
        </is>
      </c>
      <c r="D287" s="7" t="n"/>
      <c r="E287" s="8" t="n"/>
      <c r="F287" s="9" t="n">
        <v>4838.77</v>
      </c>
      <c r="I287" s="10" t="inlineStr">
        <is>
          <t>EFECTIVO</t>
        </is>
      </c>
      <c r="J287" s="8" t="inlineStr">
        <is>
          <t>199 IBANA SOLIZ CUENTAS</t>
        </is>
      </c>
    </row>
    <row r="288">
      <c r="A288" s="5" t="inlineStr">
        <is>
          <t>CCAJ-LP08/25/23</t>
        </is>
      </c>
      <c r="B288" s="6" t="n">
        <v>44958.79188969907</v>
      </c>
      <c r="C288" s="5" t="inlineStr">
        <is>
          <t>199 IBANA SOLIZ CUENTAS</t>
        </is>
      </c>
      <c r="D288" s="7" t="n"/>
      <c r="E288" s="8" t="n"/>
      <c r="H288" s="9" t="n">
        <v>1383.01</v>
      </c>
      <c r="I288" s="5" t="inlineStr">
        <is>
          <t>TARJETA DE DÉBITO/CRÉDITO</t>
        </is>
      </c>
      <c r="J288" s="8" t="inlineStr">
        <is>
          <t>199 IBANA SOLIZ CUENTAS</t>
        </is>
      </c>
    </row>
    <row r="289">
      <c r="A289" s="11" t="inlineStr">
        <is>
          <t>SAP</t>
        </is>
      </c>
      <c r="B289" s="3" t="n"/>
      <c r="C289" s="3" t="n"/>
      <c r="D289" s="7" t="n"/>
      <c r="E289" s="8" t="n"/>
      <c r="F289" s="55" t="n"/>
      <c r="H289" s="9" t="n"/>
      <c r="I289" s="10" t="n"/>
      <c r="J289" s="8" t="n"/>
    </row>
    <row r="290" ht="15.75" customHeight="1">
      <c r="A290" s="13" t="inlineStr">
        <is>
          <t>FECHA</t>
        </is>
      </c>
      <c r="B290" s="13" t="inlineStr">
        <is>
          <t>CIERRE DE CAJA</t>
        </is>
      </c>
      <c r="C290" s="13" t="inlineStr">
        <is>
          <t>IMPORTE</t>
        </is>
      </c>
      <c r="D290" s="49" t="n">
        <v>112695131</v>
      </c>
      <c r="E290" s="14" t="n">
        <v>112695330</v>
      </c>
      <c r="H290" s="9" t="n"/>
      <c r="I290" s="10" t="n"/>
      <c r="J290" s="8" t="n"/>
    </row>
    <row r="291">
      <c r="D291" s="57" t="inlineStr">
        <is>
          <t>BOOT</t>
        </is>
      </c>
    </row>
    <row r="293">
      <c r="A293" s="1" t="inlineStr">
        <is>
          <t>Cierre Caja</t>
        </is>
      </c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</row>
    <row r="294">
      <c r="A294" s="3" t="inlineStr">
        <is>
          <t>Del 02/02/2023</t>
        </is>
      </c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</row>
    <row r="295">
      <c r="A295" s="74" t="inlineStr">
        <is>
          <t>Cierre Caja</t>
        </is>
      </c>
      <c r="B295" s="74" t="inlineStr">
        <is>
          <t>Fecha</t>
        </is>
      </c>
      <c r="C295" s="74" t="inlineStr">
        <is>
          <t>Cajero</t>
        </is>
      </c>
      <c r="D295" s="74" t="inlineStr">
        <is>
          <t>Nro Voucher</t>
        </is>
      </c>
      <c r="E295" s="74" t="inlineStr">
        <is>
          <t>Nro Cuenta</t>
        </is>
      </c>
      <c r="F295" s="74" t="inlineStr">
        <is>
          <t>Tipo Ingreso</t>
        </is>
      </c>
      <c r="G295" s="75" t="n"/>
      <c r="H295" s="76" t="n"/>
      <c r="I295" s="74" t="inlineStr">
        <is>
          <t>TIPO DE INGRESO</t>
        </is>
      </c>
      <c r="J295" s="74" t="inlineStr">
        <is>
          <t>Cobrador</t>
        </is>
      </c>
    </row>
    <row r="296">
      <c r="A296" s="77" t="n"/>
      <c r="B296" s="77" t="n"/>
      <c r="C296" s="77" t="n"/>
      <c r="D296" s="77" t="n"/>
      <c r="E296" s="77" t="n"/>
      <c r="F296" s="4" t="inlineStr">
        <is>
          <t>EFECTIVO</t>
        </is>
      </c>
      <c r="G296" s="4" t="inlineStr">
        <is>
          <t>CHEQUE</t>
        </is>
      </c>
      <c r="H296" s="4" t="inlineStr">
        <is>
          <t>TRANSFERENCIA</t>
        </is>
      </c>
      <c r="I296" s="77" t="n"/>
      <c r="J296" s="77" t="n"/>
    </row>
    <row r="297">
      <c r="A297" s="5" t="inlineStr">
        <is>
          <t>CCAJ-LP08/26/23</t>
        </is>
      </c>
      <c r="B297" s="6" t="n">
        <v>44959.79105297453</v>
      </c>
      <c r="C297" s="5" t="inlineStr">
        <is>
          <t>199 IBANA SOLIZ CUENTAS</t>
        </is>
      </c>
      <c r="D297" s="7" t="n"/>
      <c r="E297" s="8" t="n"/>
      <c r="F297" s="9" t="n">
        <v>6526.73</v>
      </c>
      <c r="I297" s="10" t="inlineStr">
        <is>
          <t>EFECTIVO</t>
        </is>
      </c>
      <c r="J297" s="8" t="inlineStr">
        <is>
          <t>199 IBANA SOLIZ CUENTAS</t>
        </is>
      </c>
    </row>
    <row r="298">
      <c r="A298" s="5" t="inlineStr">
        <is>
          <t>CCAJ-LP08/26/23</t>
        </is>
      </c>
      <c r="B298" s="6" t="n">
        <v>44959.79105297453</v>
      </c>
      <c r="C298" s="5" t="inlineStr">
        <is>
          <t>199 IBANA SOLIZ CUENTAS</t>
        </is>
      </c>
      <c r="D298" s="7" t="n"/>
      <c r="E298" s="8" t="n"/>
      <c r="H298" s="9" t="n">
        <v>1516.69</v>
      </c>
      <c r="I298" s="5" t="inlineStr">
        <is>
          <t>TARJETA DE DÉBITO/CRÉDITO</t>
        </is>
      </c>
      <c r="J298" s="8" t="inlineStr">
        <is>
          <t>199 IBANA SOLIZ CUENTAS</t>
        </is>
      </c>
    </row>
    <row r="299">
      <c r="A299" s="11" t="inlineStr">
        <is>
          <t>SAP</t>
        </is>
      </c>
      <c r="B299" s="3" t="n"/>
      <c r="C299" s="3" t="n"/>
      <c r="D299" s="7" t="n"/>
      <c r="E299" s="8" t="n"/>
      <c r="H299" s="9" t="n"/>
      <c r="I299" s="10" t="n"/>
      <c r="J299" s="5" t="n"/>
    </row>
    <row r="300" ht="15.75" customHeight="1">
      <c r="A300" s="13" t="inlineStr">
        <is>
          <t>FECHA</t>
        </is>
      </c>
      <c r="B300" s="13" t="inlineStr">
        <is>
          <t>CIERRE DE CAJA</t>
        </is>
      </c>
      <c r="C300" s="13" t="inlineStr">
        <is>
          <t>IMPORTE</t>
        </is>
      </c>
      <c r="D300" s="49" t="n">
        <v>112723153</v>
      </c>
      <c r="E300" s="14" t="n">
        <v>112728948</v>
      </c>
      <c r="H300" s="9" t="n"/>
      <c r="I300" s="10" t="n"/>
      <c r="J300" s="5" t="n"/>
    </row>
    <row r="301">
      <c r="D301" s="57" t="inlineStr">
        <is>
          <t>BOOT</t>
        </is>
      </c>
    </row>
    <row r="303">
      <c r="A303" s="1" t="inlineStr">
        <is>
          <t>Cierre Caja</t>
        </is>
      </c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</row>
    <row r="304">
      <c r="A304" s="3" t="inlineStr">
        <is>
          <t>Del 03/02/2023</t>
        </is>
      </c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</row>
    <row r="305">
      <c r="A305" s="74" t="inlineStr">
        <is>
          <t>Cierre Caja</t>
        </is>
      </c>
      <c r="B305" s="74" t="inlineStr">
        <is>
          <t>Fecha</t>
        </is>
      </c>
      <c r="C305" s="74" t="inlineStr">
        <is>
          <t>Cajero</t>
        </is>
      </c>
      <c r="D305" s="74" t="inlineStr">
        <is>
          <t>Nro Voucher</t>
        </is>
      </c>
      <c r="E305" s="74" t="inlineStr">
        <is>
          <t>Nro Cuenta</t>
        </is>
      </c>
      <c r="F305" s="74" t="inlineStr">
        <is>
          <t>Tipo Ingreso</t>
        </is>
      </c>
      <c r="G305" s="75" t="n"/>
      <c r="H305" s="76" t="n"/>
      <c r="I305" s="74" t="inlineStr">
        <is>
          <t>TIPO DE INGRESO</t>
        </is>
      </c>
      <c r="J305" s="74" t="inlineStr">
        <is>
          <t>Cobrador</t>
        </is>
      </c>
    </row>
    <row r="306">
      <c r="A306" s="77" t="n"/>
      <c r="B306" s="77" t="n"/>
      <c r="C306" s="77" t="n"/>
      <c r="D306" s="77" t="n"/>
      <c r="E306" s="77" t="n"/>
      <c r="F306" s="4" t="inlineStr">
        <is>
          <t>EFECTIVO</t>
        </is>
      </c>
      <c r="G306" s="4" t="inlineStr">
        <is>
          <t>CHEQUE</t>
        </is>
      </c>
      <c r="H306" s="4" t="inlineStr">
        <is>
          <t>TRANSFERENCIA</t>
        </is>
      </c>
      <c r="I306" s="77" t="n"/>
      <c r="J306" s="77" t="n"/>
    </row>
    <row r="307">
      <c r="A307" s="5" t="inlineStr">
        <is>
          <t>CCAJ-LP08/27/23</t>
        </is>
      </c>
      <c r="B307" s="6" t="n">
        <v>44960.79254012732</v>
      </c>
      <c r="C307" s="5" t="inlineStr">
        <is>
          <t>199 IBANA SOLIZ CUENTAS</t>
        </is>
      </c>
      <c r="D307" s="7" t="n"/>
      <c r="E307" s="8" t="n"/>
      <c r="F307" s="9" t="n">
        <v>4918.04</v>
      </c>
      <c r="I307" s="10" t="inlineStr">
        <is>
          <t>EFECTIVO</t>
        </is>
      </c>
      <c r="J307" s="8" t="inlineStr">
        <is>
          <t>199 IBANA SOLIZ CUENTAS</t>
        </is>
      </c>
    </row>
    <row r="308">
      <c r="A308" s="5" t="inlineStr">
        <is>
          <t>CCAJ-LP08/27/23</t>
        </is>
      </c>
      <c r="B308" s="6" t="n">
        <v>44960.79254012732</v>
      </c>
      <c r="C308" s="5" t="inlineStr">
        <is>
          <t>199 IBANA SOLIZ CUENTAS</t>
        </is>
      </c>
      <c r="D308" s="7" t="n"/>
      <c r="E308" s="8" t="n"/>
      <c r="H308" s="9" t="n">
        <v>1673.24</v>
      </c>
      <c r="I308" s="5" t="inlineStr">
        <is>
          <t>TARJETA DE DÉBITO/CRÉDITO</t>
        </is>
      </c>
      <c r="J308" s="8" t="inlineStr">
        <is>
          <t>199 IBANA SOLIZ CUENTAS</t>
        </is>
      </c>
    </row>
    <row r="309">
      <c r="A309" s="11" t="inlineStr">
        <is>
          <t>SAP</t>
        </is>
      </c>
      <c r="B309" s="3" t="n"/>
      <c r="C309" s="3" t="n"/>
      <c r="D309" s="7" t="n"/>
      <c r="E309" s="8" t="n"/>
      <c r="H309" s="9" t="n"/>
      <c r="I309" s="10" t="n"/>
      <c r="J309" s="5" t="n"/>
    </row>
    <row r="310" ht="15.75" customHeight="1">
      <c r="A310" s="13" t="inlineStr">
        <is>
          <t>FECHA</t>
        </is>
      </c>
      <c r="B310" s="13" t="inlineStr">
        <is>
          <t>CIERRE DE CAJA</t>
        </is>
      </c>
      <c r="C310" s="13" t="inlineStr">
        <is>
          <t>IMPORTE</t>
        </is>
      </c>
      <c r="D310" s="49" t="n">
        <v>112723156</v>
      </c>
      <c r="E310" s="14" t="n">
        <v>112728949</v>
      </c>
      <c r="H310" s="9" t="n"/>
      <c r="I310" s="10" t="n"/>
      <c r="J310" s="5" t="n"/>
    </row>
    <row r="311">
      <c r="D311" s="57" t="inlineStr">
        <is>
          <t>BOOT</t>
        </is>
      </c>
    </row>
    <row r="313">
      <c r="A313" s="1" t="inlineStr">
        <is>
          <t>Cierre Caja</t>
        </is>
      </c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</row>
    <row r="314">
      <c r="A314" s="3" t="inlineStr">
        <is>
          <t>Del 04/02/2023</t>
        </is>
      </c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</row>
    <row r="315">
      <c r="A315" s="74" t="inlineStr">
        <is>
          <t>Cierre Caja</t>
        </is>
      </c>
      <c r="B315" s="74" t="inlineStr">
        <is>
          <t>Fecha</t>
        </is>
      </c>
      <c r="C315" s="74" t="inlineStr">
        <is>
          <t>Cajero</t>
        </is>
      </c>
      <c r="D315" s="74" t="inlineStr">
        <is>
          <t>Nro Voucher</t>
        </is>
      </c>
      <c r="E315" s="74" t="inlineStr">
        <is>
          <t>Nro Cuenta</t>
        </is>
      </c>
      <c r="F315" s="74" t="inlineStr">
        <is>
          <t>Tipo Ingreso</t>
        </is>
      </c>
      <c r="G315" s="75" t="n"/>
      <c r="H315" s="76" t="n"/>
      <c r="I315" s="74" t="inlineStr">
        <is>
          <t>TIPO DE INGRESO</t>
        </is>
      </c>
      <c r="J315" s="74" t="inlineStr">
        <is>
          <t>Cobrador</t>
        </is>
      </c>
    </row>
    <row r="316">
      <c r="A316" s="77" t="n"/>
      <c r="B316" s="77" t="n"/>
      <c r="C316" s="77" t="n"/>
      <c r="D316" s="77" t="n"/>
      <c r="E316" s="77" t="n"/>
      <c r="F316" s="4" t="inlineStr">
        <is>
          <t>EFECTIVO</t>
        </is>
      </c>
      <c r="G316" s="4" t="inlineStr">
        <is>
          <t>CHEQUE</t>
        </is>
      </c>
      <c r="H316" s="4" t="inlineStr">
        <is>
          <t>TRANSFERENCIA</t>
        </is>
      </c>
      <c r="I316" s="77" t="n"/>
      <c r="J316" s="77" t="n"/>
    </row>
    <row r="317">
      <c r="A317" s="5" t="inlineStr">
        <is>
          <t>CCAJ-LP08/28/23</t>
        </is>
      </c>
      <c r="B317" s="6" t="n">
        <v>44961.58353635417</v>
      </c>
      <c r="C317" s="5" t="inlineStr">
        <is>
          <t>199 IBANA SOLIZ CUENTAS</t>
        </is>
      </c>
      <c r="D317" s="7" t="n"/>
      <c r="E317" s="8" t="n"/>
      <c r="F317" s="9" t="n">
        <v>4938.24</v>
      </c>
      <c r="I317" s="10" t="inlineStr">
        <is>
          <t>EFECTIVO</t>
        </is>
      </c>
      <c r="J317" s="8" t="inlineStr">
        <is>
          <t>199 IBANA SOLIZ CUENTAS</t>
        </is>
      </c>
    </row>
    <row r="318">
      <c r="A318" s="5" t="inlineStr">
        <is>
          <t>CCAJ-LP08/28/23</t>
        </is>
      </c>
      <c r="B318" s="6" t="n">
        <v>44961.58353635417</v>
      </c>
      <c r="C318" s="5" t="inlineStr">
        <is>
          <t>199 IBANA SOLIZ CUENTAS</t>
        </is>
      </c>
      <c r="D318" s="7" t="n"/>
      <c r="E318" s="8" t="n"/>
      <c r="H318" s="9" t="n">
        <v>808.36</v>
      </c>
      <c r="I318" s="5" t="inlineStr">
        <is>
          <t>TARJETA DE DÉBITO/CRÉDITO</t>
        </is>
      </c>
      <c r="J318" s="8" t="inlineStr">
        <is>
          <t>199 IBANA SOLIZ CUENTAS</t>
        </is>
      </c>
    </row>
    <row r="319">
      <c r="A319" s="11" t="inlineStr">
        <is>
          <t>SAP</t>
        </is>
      </c>
      <c r="B319" s="3" t="n"/>
      <c r="C319" s="3" t="n"/>
      <c r="D319" s="7" t="n"/>
      <c r="E319" s="8" t="n"/>
      <c r="H319" s="9" t="n"/>
      <c r="I319" s="10" t="n"/>
      <c r="J319" s="5" t="n"/>
    </row>
    <row r="320" ht="15.75" customHeight="1">
      <c r="A320" s="13" t="inlineStr">
        <is>
          <t>FECHA</t>
        </is>
      </c>
      <c r="B320" s="13" t="inlineStr">
        <is>
          <t>CIERRE DE CAJA</t>
        </is>
      </c>
      <c r="C320" s="13" t="inlineStr">
        <is>
          <t>IMPORTE</t>
        </is>
      </c>
      <c r="D320" s="49" t="n">
        <v>112728767</v>
      </c>
      <c r="E320" s="14" t="n">
        <v>112728950</v>
      </c>
      <c r="H320" s="9" t="n"/>
      <c r="I320" s="10" t="n"/>
      <c r="J320" s="5" t="n"/>
    </row>
    <row r="321">
      <c r="D321" s="57" t="inlineStr">
        <is>
          <t>BOOT</t>
        </is>
      </c>
    </row>
    <row r="323">
      <c r="A323" s="1" t="inlineStr">
        <is>
          <t>Cierre Caja</t>
        </is>
      </c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</row>
    <row r="324">
      <c r="A324" s="3" t="inlineStr">
        <is>
          <t>Del 06/02/2023</t>
        </is>
      </c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</row>
    <row r="325">
      <c r="A325" s="74" t="inlineStr">
        <is>
          <t>Cierre Caja</t>
        </is>
      </c>
      <c r="B325" s="74" t="inlineStr">
        <is>
          <t>Fecha</t>
        </is>
      </c>
      <c r="C325" s="74" t="inlineStr">
        <is>
          <t>Cajero</t>
        </is>
      </c>
      <c r="D325" s="74" t="inlineStr">
        <is>
          <t>Nro Voucher</t>
        </is>
      </c>
      <c r="E325" s="74" t="inlineStr">
        <is>
          <t>Nro Cuenta</t>
        </is>
      </c>
      <c r="F325" s="74" t="inlineStr">
        <is>
          <t>Tipo Ingreso</t>
        </is>
      </c>
      <c r="G325" s="75" t="n"/>
      <c r="H325" s="76" t="n"/>
      <c r="I325" s="74" t="inlineStr">
        <is>
          <t>TIPO DE INGRESO</t>
        </is>
      </c>
      <c r="J325" s="74" t="inlineStr">
        <is>
          <t>Cobrador</t>
        </is>
      </c>
    </row>
    <row r="326">
      <c r="A326" s="77" t="n"/>
      <c r="B326" s="77" t="n"/>
      <c r="C326" s="77" t="n"/>
      <c r="D326" s="77" t="n"/>
      <c r="E326" s="77" t="n"/>
      <c r="F326" s="4" t="inlineStr">
        <is>
          <t>EFECTIVO</t>
        </is>
      </c>
      <c r="G326" s="4" t="inlineStr">
        <is>
          <t>CHEQUE</t>
        </is>
      </c>
      <c r="H326" s="4" t="inlineStr">
        <is>
          <t>TRANSFERENCIA</t>
        </is>
      </c>
      <c r="I326" s="77" t="n"/>
      <c r="J326" s="77" t="n"/>
    </row>
    <row r="327">
      <c r="A327" s="5" t="inlineStr">
        <is>
          <t>CCAJ-LP08/29/23</t>
        </is>
      </c>
      <c r="B327" s="6" t="n">
        <v>44963.79314711806</v>
      </c>
      <c r="C327" s="5" t="inlineStr">
        <is>
          <t>199 IBANA SOLIZ CUENTAS</t>
        </is>
      </c>
      <c r="D327" s="7" t="n"/>
      <c r="E327" s="8" t="n"/>
      <c r="F327" s="9" t="n">
        <v>4690.71</v>
      </c>
      <c r="I327" s="10" t="inlineStr">
        <is>
          <t>EFECTIVO</t>
        </is>
      </c>
      <c r="J327" s="8" t="inlineStr">
        <is>
          <t>199 IBANA SOLIZ CUENTAS</t>
        </is>
      </c>
    </row>
    <row r="328">
      <c r="A328" s="5" t="inlineStr">
        <is>
          <t>CCAJ-LP08/29/23</t>
        </is>
      </c>
      <c r="B328" s="6" t="n">
        <v>44963.79314711806</v>
      </c>
      <c r="C328" s="5" t="inlineStr">
        <is>
          <t>199 IBANA SOLIZ CUENTAS</t>
        </is>
      </c>
      <c r="D328" s="7" t="n"/>
      <c r="E328" s="8" t="n"/>
      <c r="H328" s="9" t="n">
        <v>2713.26</v>
      </c>
      <c r="I328" s="5" t="inlineStr">
        <is>
          <t>TARJETA DE DÉBITO/CRÉDITO</t>
        </is>
      </c>
      <c r="J328" s="8" t="inlineStr">
        <is>
          <t>199 IBANA SOLIZ CUENTAS</t>
        </is>
      </c>
    </row>
    <row r="329">
      <c r="A329" s="11" t="inlineStr">
        <is>
          <t>SAP</t>
        </is>
      </c>
      <c r="B329" s="3" t="n"/>
      <c r="C329" s="3" t="n"/>
      <c r="D329" s="7" t="n"/>
      <c r="E329" s="8" t="n"/>
      <c r="H329" s="9" t="n"/>
      <c r="I329" s="10" t="n"/>
      <c r="J329" s="5" t="n"/>
    </row>
    <row r="330" ht="15.75" customHeight="1">
      <c r="A330" s="13" t="inlineStr">
        <is>
          <t>FECHA</t>
        </is>
      </c>
      <c r="B330" s="13" t="inlineStr">
        <is>
          <t>CIERRE DE CAJA</t>
        </is>
      </c>
      <c r="C330" s="13" t="inlineStr">
        <is>
          <t>IMPORTE</t>
        </is>
      </c>
      <c r="D330" s="49" t="n">
        <v>112730343</v>
      </c>
      <c r="E330" s="14" t="n">
        <v>112730435</v>
      </c>
      <c r="H330" s="9" t="n"/>
      <c r="I330" s="10" t="n"/>
      <c r="J330" s="5" t="n"/>
    </row>
    <row r="331">
      <c r="D331" s="57" t="inlineStr">
        <is>
          <t>BOOT</t>
        </is>
      </c>
    </row>
    <row r="333">
      <c r="A333" s="1" t="inlineStr">
        <is>
          <t>Cierre Caja</t>
        </is>
      </c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</row>
    <row r="334">
      <c r="A334" s="3" t="inlineStr">
        <is>
          <t>Del 07/02/2023</t>
        </is>
      </c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</row>
    <row r="335">
      <c r="A335" s="74" t="inlineStr">
        <is>
          <t>Cierre Caja</t>
        </is>
      </c>
      <c r="B335" s="74" t="inlineStr">
        <is>
          <t>Fecha</t>
        </is>
      </c>
      <c r="C335" s="74" t="inlineStr">
        <is>
          <t>Cajero</t>
        </is>
      </c>
      <c r="D335" s="74" t="inlineStr">
        <is>
          <t>Nro Voucher</t>
        </is>
      </c>
      <c r="E335" s="74" t="inlineStr">
        <is>
          <t>Nro Cuenta</t>
        </is>
      </c>
      <c r="F335" s="74" t="inlineStr">
        <is>
          <t>Tipo Ingreso</t>
        </is>
      </c>
      <c r="G335" s="75" t="n"/>
      <c r="H335" s="76" t="n"/>
      <c r="I335" s="74" t="inlineStr">
        <is>
          <t>TIPO DE INGRESO</t>
        </is>
      </c>
      <c r="J335" s="74" t="inlineStr">
        <is>
          <t>Cobrador</t>
        </is>
      </c>
    </row>
    <row r="336">
      <c r="A336" s="77" t="n"/>
      <c r="B336" s="77" t="n"/>
      <c r="C336" s="77" t="n"/>
      <c r="D336" s="77" t="n"/>
      <c r="E336" s="77" t="n"/>
      <c r="F336" s="4" t="inlineStr">
        <is>
          <t>EFECTIVO</t>
        </is>
      </c>
      <c r="G336" s="4" t="inlineStr">
        <is>
          <t>CHEQUE</t>
        </is>
      </c>
      <c r="H336" s="4" t="inlineStr">
        <is>
          <t>TRANSFERENCIA</t>
        </is>
      </c>
      <c r="I336" s="77" t="n"/>
      <c r="J336" s="77" t="n"/>
    </row>
    <row r="337">
      <c r="A337" s="5" t="inlineStr">
        <is>
          <t>CCAJ-LP08/30/23</t>
        </is>
      </c>
      <c r="B337" s="6" t="n">
        <v>44964.79174193287</v>
      </c>
      <c r="C337" s="5" t="inlineStr">
        <is>
          <t>199 IBANA SOLIZ CUENTAS</t>
        </is>
      </c>
      <c r="D337" s="7" t="n"/>
      <c r="E337" s="8" t="n"/>
      <c r="F337" s="9" t="n">
        <v>3938.47</v>
      </c>
      <c r="I337" s="10" t="inlineStr">
        <is>
          <t>EFECTIVO</t>
        </is>
      </c>
      <c r="J337" s="8" t="inlineStr">
        <is>
          <t>199 IBANA SOLIZ CUENTAS</t>
        </is>
      </c>
    </row>
    <row r="338">
      <c r="A338" s="5" t="inlineStr">
        <is>
          <t>CCAJ-LP08/30/23</t>
        </is>
      </c>
      <c r="B338" s="6" t="n">
        <v>44964.79174193287</v>
      </c>
      <c r="C338" s="5" t="inlineStr">
        <is>
          <t>199 IBANA SOLIZ CUENTAS</t>
        </is>
      </c>
      <c r="D338" s="7" t="n"/>
      <c r="E338" s="8" t="n"/>
      <c r="H338" s="9" t="n">
        <v>1536.14</v>
      </c>
      <c r="I338" s="5" t="inlineStr">
        <is>
          <t>TARJETA DE DÉBITO/CRÉDITO</t>
        </is>
      </c>
      <c r="J338" s="8" t="inlineStr">
        <is>
          <t>199 IBANA SOLIZ CUENTAS</t>
        </is>
      </c>
    </row>
    <row r="339">
      <c r="A339" s="11" t="inlineStr">
        <is>
          <t>SAP</t>
        </is>
      </c>
      <c r="B339" s="3" t="n"/>
      <c r="C339" s="3" t="n"/>
      <c r="D339" s="7" t="n"/>
      <c r="E339" s="8" t="n"/>
      <c r="H339" s="9" t="n"/>
      <c r="I339" s="10" t="n"/>
      <c r="J339" s="5" t="n"/>
    </row>
    <row r="340" ht="15.75" customHeight="1">
      <c r="A340" s="13" t="inlineStr">
        <is>
          <t>FECHA</t>
        </is>
      </c>
      <c r="B340" s="13" t="inlineStr">
        <is>
          <t>CIERRE DE CAJA</t>
        </is>
      </c>
      <c r="C340" s="13" t="inlineStr">
        <is>
          <t>IMPORTE</t>
        </is>
      </c>
      <c r="D340" s="49" t="n">
        <v>112732198</v>
      </c>
      <c r="E340" s="14" t="n">
        <v>112732445</v>
      </c>
      <c r="H340" s="9" t="n"/>
      <c r="I340" s="10" t="n"/>
      <c r="J340" s="5" t="n"/>
    </row>
    <row r="341">
      <c r="D341" s="57" t="inlineStr">
        <is>
          <t>BOOT</t>
        </is>
      </c>
    </row>
    <row r="343">
      <c r="A343" s="1" t="inlineStr">
        <is>
          <t>Cierre Caja</t>
        </is>
      </c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</row>
    <row r="344">
      <c r="A344" s="3" t="inlineStr">
        <is>
          <t>Del 08/02/2023</t>
        </is>
      </c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</row>
    <row r="345">
      <c r="A345" s="74" t="inlineStr">
        <is>
          <t>Cierre Caja</t>
        </is>
      </c>
      <c r="B345" s="74" t="inlineStr">
        <is>
          <t>Fecha</t>
        </is>
      </c>
      <c r="C345" s="74" t="inlineStr">
        <is>
          <t>Cajero</t>
        </is>
      </c>
      <c r="D345" s="74" t="inlineStr">
        <is>
          <t>Nro Voucher</t>
        </is>
      </c>
      <c r="E345" s="74" t="inlineStr">
        <is>
          <t>Nro Cuenta</t>
        </is>
      </c>
      <c r="F345" s="74" t="inlineStr">
        <is>
          <t>Tipo Ingreso</t>
        </is>
      </c>
      <c r="G345" s="75" t="n"/>
      <c r="H345" s="76" t="n"/>
      <c r="I345" s="74" t="inlineStr">
        <is>
          <t>TIPO DE INGRESO</t>
        </is>
      </c>
      <c r="J345" s="74" t="inlineStr">
        <is>
          <t>Cobrador</t>
        </is>
      </c>
    </row>
    <row r="346">
      <c r="A346" s="77" t="n"/>
      <c r="B346" s="77" t="n"/>
      <c r="C346" s="77" t="n"/>
      <c r="D346" s="77" t="n"/>
      <c r="E346" s="77" t="n"/>
      <c r="F346" s="4" t="inlineStr">
        <is>
          <t>EFECTIVO</t>
        </is>
      </c>
      <c r="G346" s="4" t="inlineStr">
        <is>
          <t>CHEQUE</t>
        </is>
      </c>
      <c r="H346" s="4" t="inlineStr">
        <is>
          <t>TRANSFERENCIA</t>
        </is>
      </c>
      <c r="I346" s="77" t="n"/>
      <c r="J346" s="77" t="n"/>
    </row>
    <row r="347">
      <c r="A347" s="5" t="inlineStr">
        <is>
          <t>CCAJ-LP08/31/23</t>
        </is>
      </c>
      <c r="B347" s="6" t="n">
        <v>44965.79237262731</v>
      </c>
      <c r="C347" s="5" t="inlineStr">
        <is>
          <t>199 IBANA SOLIZ CUENTAS</t>
        </is>
      </c>
      <c r="D347" s="7" t="n"/>
      <c r="E347" s="8" t="n"/>
      <c r="F347" s="9" t="n">
        <v>3848.57</v>
      </c>
      <c r="I347" s="10" t="inlineStr">
        <is>
          <t>EFECTIVO</t>
        </is>
      </c>
      <c r="J347" s="8" t="inlineStr">
        <is>
          <t>199 IBANA SOLIZ CUENTAS</t>
        </is>
      </c>
    </row>
    <row r="348">
      <c r="A348" s="5" t="inlineStr">
        <is>
          <t>CCAJ-LP08/31/23</t>
        </is>
      </c>
      <c r="B348" s="6" t="n">
        <v>44965.79237262731</v>
      </c>
      <c r="C348" s="5" t="inlineStr">
        <is>
          <t>199 IBANA SOLIZ CUENTAS</t>
        </is>
      </c>
      <c r="D348" s="7" t="n"/>
      <c r="E348" s="8" t="n"/>
      <c r="H348" s="9" t="n">
        <v>1034.13</v>
      </c>
      <c r="I348" s="5" t="inlineStr">
        <is>
          <t>TARJETA DE DÉBITO/CRÉDITO</t>
        </is>
      </c>
      <c r="J348" s="8" t="inlineStr">
        <is>
          <t>199 IBANA SOLIZ CUENTAS</t>
        </is>
      </c>
    </row>
    <row r="349">
      <c r="A349" s="11" t="inlineStr">
        <is>
          <t>SAP</t>
        </is>
      </c>
      <c r="B349" s="3" t="n"/>
      <c r="C349" s="3" t="n"/>
      <c r="D349" s="7" t="n"/>
      <c r="E349" s="8" t="n"/>
      <c r="F349" s="9" t="n"/>
      <c r="I349" s="10" t="n"/>
      <c r="J349" s="5" t="n"/>
    </row>
    <row r="350" ht="15.75" customHeight="1">
      <c r="A350" s="13" t="inlineStr">
        <is>
          <t>FECHA</t>
        </is>
      </c>
      <c r="B350" s="13" t="inlineStr">
        <is>
          <t>CIERRE DE CAJA</t>
        </is>
      </c>
      <c r="C350" s="13" t="inlineStr">
        <is>
          <t>IMPORTE</t>
        </is>
      </c>
      <c r="D350" s="49" t="n">
        <v>112733901</v>
      </c>
      <c r="E350" s="14" t="n">
        <v>112734046</v>
      </c>
      <c r="F350" s="9" t="n"/>
      <c r="I350" s="10" t="n"/>
      <c r="J350" s="5" t="n"/>
    </row>
    <row r="351">
      <c r="D351" s="57" t="inlineStr">
        <is>
          <t>BOOT</t>
        </is>
      </c>
    </row>
    <row r="353">
      <c r="A353" s="1" t="inlineStr">
        <is>
          <t>Cierre Caja</t>
        </is>
      </c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</row>
    <row r="354">
      <c r="A354" s="3" t="inlineStr">
        <is>
          <t>Del 09/02/2023</t>
        </is>
      </c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</row>
    <row r="355">
      <c r="A355" s="74" t="inlineStr">
        <is>
          <t>Cierre Caja</t>
        </is>
      </c>
      <c r="B355" s="74" t="inlineStr">
        <is>
          <t>Fecha</t>
        </is>
      </c>
      <c r="C355" s="74" t="inlineStr">
        <is>
          <t>Cajero</t>
        </is>
      </c>
      <c r="D355" s="74" t="inlineStr">
        <is>
          <t>Nro Voucher</t>
        </is>
      </c>
      <c r="E355" s="74" t="inlineStr">
        <is>
          <t>Nro Cuenta</t>
        </is>
      </c>
      <c r="F355" s="74" t="inlineStr">
        <is>
          <t>Tipo Ingreso</t>
        </is>
      </c>
      <c r="G355" s="75" t="n"/>
      <c r="H355" s="76" t="n"/>
      <c r="I355" s="74" t="inlineStr">
        <is>
          <t>TIPO DE INGRESO</t>
        </is>
      </c>
      <c r="J355" s="74" t="inlineStr">
        <is>
          <t>Cobrador</t>
        </is>
      </c>
    </row>
    <row r="356">
      <c r="A356" s="77" t="n"/>
      <c r="B356" s="77" t="n"/>
      <c r="C356" s="77" t="n"/>
      <c r="D356" s="77" t="n"/>
      <c r="E356" s="77" t="n"/>
      <c r="F356" s="4" t="inlineStr">
        <is>
          <t>EFECTIVO</t>
        </is>
      </c>
      <c r="G356" s="4" t="inlineStr">
        <is>
          <t>CHEQUE</t>
        </is>
      </c>
      <c r="H356" s="4" t="inlineStr">
        <is>
          <t>TRANSFERENCIA</t>
        </is>
      </c>
      <c r="I356" s="77" t="n"/>
      <c r="J356" s="77" t="n"/>
    </row>
    <row r="357">
      <c r="A357" s="5" t="inlineStr">
        <is>
          <t>CCAJ-LP08/32/23</t>
        </is>
      </c>
      <c r="B357" s="6" t="n">
        <v>44966.79176296297</v>
      </c>
      <c r="C357" s="5" t="inlineStr">
        <is>
          <t>199 IBANA SOLIZ CUENTAS</t>
        </is>
      </c>
      <c r="D357" s="7" t="n"/>
      <c r="E357" s="8" t="n"/>
      <c r="F357" s="9" t="n">
        <v>4687.16</v>
      </c>
      <c r="I357" s="10" t="inlineStr">
        <is>
          <t>EFECTIVO</t>
        </is>
      </c>
      <c r="J357" s="8" t="inlineStr">
        <is>
          <t>199 IBANA SOLIZ CUENTAS</t>
        </is>
      </c>
    </row>
    <row r="358">
      <c r="A358" s="5" t="inlineStr">
        <is>
          <t>CCAJ-LP08/32/23</t>
        </is>
      </c>
      <c r="B358" s="6" t="n">
        <v>44966.79176296297</v>
      </c>
      <c r="C358" s="5" t="inlineStr">
        <is>
          <t>199 IBANA SOLIZ CUENTAS</t>
        </is>
      </c>
      <c r="D358" s="7" t="n"/>
      <c r="E358" s="8" t="n"/>
      <c r="H358" s="9" t="n">
        <v>1739.2</v>
      </c>
      <c r="I358" s="5" t="inlineStr">
        <is>
          <t>TARJETA DE DÉBITO/CRÉDITO</t>
        </is>
      </c>
      <c r="J358" s="8" t="inlineStr">
        <is>
          <t>199 IBANA SOLIZ CUENTAS</t>
        </is>
      </c>
    </row>
    <row r="359">
      <c r="A359" s="11" t="inlineStr">
        <is>
          <t>SAP</t>
        </is>
      </c>
      <c r="B359" s="3" t="n"/>
      <c r="C359" s="3" t="n"/>
      <c r="D359" s="7" t="n"/>
      <c r="E359" s="8" t="n"/>
      <c r="G359" s="9" t="n"/>
      <c r="I359" s="10" t="n"/>
      <c r="J359" s="8" t="n"/>
    </row>
    <row r="360" ht="15.75" customHeight="1">
      <c r="A360" s="13" t="inlineStr">
        <is>
          <t>FECHA</t>
        </is>
      </c>
      <c r="B360" s="13" t="inlineStr">
        <is>
          <t>CIERRE DE CAJA</t>
        </is>
      </c>
      <c r="C360" s="13" t="inlineStr">
        <is>
          <t>IMPORTE</t>
        </is>
      </c>
      <c r="D360" s="49" t="n">
        <v>112736188</v>
      </c>
      <c r="E360" s="14" t="n">
        <v>112736336</v>
      </c>
      <c r="G360" s="9" t="n"/>
      <c r="I360" s="10" t="n"/>
      <c r="J360" s="8" t="n"/>
    </row>
    <row r="361">
      <c r="A361" s="5" t="n"/>
      <c r="B361" s="6" t="n"/>
      <c r="C361" s="5" t="n"/>
      <c r="D361" s="57" t="inlineStr">
        <is>
          <t>BOOT</t>
        </is>
      </c>
      <c r="E361" s="8" t="n"/>
      <c r="G361" s="9" t="n"/>
      <c r="I361" s="10" t="n"/>
      <c r="J361" s="8" t="n"/>
    </row>
    <row r="363">
      <c r="A363" s="1" t="inlineStr">
        <is>
          <t>Cierre Caja</t>
        </is>
      </c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</row>
    <row r="364">
      <c r="A364" s="3" t="inlineStr">
        <is>
          <t>Del 10/02/2023</t>
        </is>
      </c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</row>
    <row r="365">
      <c r="A365" s="74" t="inlineStr">
        <is>
          <t>Cierre Caja</t>
        </is>
      </c>
      <c r="B365" s="74" t="inlineStr">
        <is>
          <t>Fecha</t>
        </is>
      </c>
      <c r="C365" s="74" t="inlineStr">
        <is>
          <t>Cajero</t>
        </is>
      </c>
      <c r="D365" s="74" t="inlineStr">
        <is>
          <t>Nro Voucher</t>
        </is>
      </c>
      <c r="E365" s="74" t="inlineStr">
        <is>
          <t>Nro Cuenta</t>
        </is>
      </c>
      <c r="F365" s="74" t="inlineStr">
        <is>
          <t>Tipo Ingreso</t>
        </is>
      </c>
      <c r="G365" s="75" t="n"/>
      <c r="H365" s="76" t="n"/>
      <c r="I365" s="74" t="inlineStr">
        <is>
          <t>TIPO DE INGRESO</t>
        </is>
      </c>
      <c r="J365" s="74" t="inlineStr">
        <is>
          <t>Cobrador</t>
        </is>
      </c>
    </row>
    <row r="366">
      <c r="A366" s="77" t="n"/>
      <c r="B366" s="77" t="n"/>
      <c r="C366" s="77" t="n"/>
      <c r="D366" s="77" t="n"/>
      <c r="E366" s="77" t="n"/>
      <c r="F366" s="4" t="inlineStr">
        <is>
          <t>EFECTIVO</t>
        </is>
      </c>
      <c r="G366" s="4" t="inlineStr">
        <is>
          <t>CHEQUE</t>
        </is>
      </c>
      <c r="H366" s="4" t="inlineStr">
        <is>
          <t>TRANSFERENCIA</t>
        </is>
      </c>
      <c r="I366" s="77" t="n"/>
      <c r="J366" s="77" t="n"/>
    </row>
    <row r="367">
      <c r="A367" s="5" t="inlineStr">
        <is>
          <t>CCAJ-LP08/33/23</t>
        </is>
      </c>
      <c r="B367" s="6" t="n">
        <v>44967.79193061343</v>
      </c>
      <c r="C367" s="5" t="inlineStr">
        <is>
          <t>199 IBANA SOLIZ CUENTAS</t>
        </is>
      </c>
      <c r="D367" s="7" t="n"/>
      <c r="E367" s="8" t="n"/>
      <c r="F367" s="9" t="n">
        <v>4283.08</v>
      </c>
      <c r="I367" s="10" t="inlineStr">
        <is>
          <t>EFECTIVO</t>
        </is>
      </c>
      <c r="J367" s="8" t="inlineStr">
        <is>
          <t>199 IBANA SOLIZ CUENTAS</t>
        </is>
      </c>
    </row>
    <row r="368">
      <c r="A368" s="5" t="inlineStr">
        <is>
          <t>CCAJ-LP08/33/23</t>
        </is>
      </c>
      <c r="B368" s="6" t="n">
        <v>44967.79193061343</v>
      </c>
      <c r="C368" s="5" t="inlineStr">
        <is>
          <t>199 IBANA SOLIZ CUENTAS</t>
        </is>
      </c>
      <c r="D368" s="7" t="n"/>
      <c r="E368" s="8" t="n"/>
      <c r="H368" s="9" t="n">
        <v>3967.1</v>
      </c>
      <c r="I368" s="5" t="inlineStr">
        <is>
          <t>TARJETA DE DÉBITO/CRÉDITO</t>
        </is>
      </c>
      <c r="J368" s="8" t="inlineStr">
        <is>
          <t>199 IBANA SOLIZ CUENTAS</t>
        </is>
      </c>
    </row>
    <row r="369">
      <c r="A369" s="11" t="inlineStr">
        <is>
          <t>SAP</t>
        </is>
      </c>
      <c r="B369" s="3" t="n"/>
      <c r="C369" s="3" t="n"/>
      <c r="D369" s="7" t="n"/>
      <c r="E369" s="8" t="n"/>
      <c r="H369" s="9" t="n"/>
      <c r="I369" s="10" t="n"/>
      <c r="J369" s="5" t="n"/>
    </row>
    <row r="370" ht="15.75" customHeight="1">
      <c r="A370" s="13" t="inlineStr">
        <is>
          <t>FECHA</t>
        </is>
      </c>
      <c r="B370" s="13" t="inlineStr">
        <is>
          <t>CIERRE DE CAJA</t>
        </is>
      </c>
      <c r="C370" s="13" t="inlineStr">
        <is>
          <t>IMPORTE</t>
        </is>
      </c>
      <c r="D370" s="24" t="n">
        <v>112736282</v>
      </c>
      <c r="E370" s="14" t="n">
        <v>112736338</v>
      </c>
      <c r="H370" s="9" t="n"/>
      <c r="I370" s="10" t="n"/>
      <c r="J370" s="5" t="n"/>
    </row>
    <row r="371">
      <c r="A371" s="5" t="n"/>
      <c r="B371" s="6" t="n"/>
      <c r="C371" s="5" t="n"/>
      <c r="D371" s="58" t="n"/>
      <c r="E371" s="8" t="n"/>
      <c r="H371" s="9" t="n"/>
      <c r="I371" s="10" t="n"/>
      <c r="J371" s="5" t="n"/>
    </row>
    <row r="372">
      <c r="A372" s="5" t="n"/>
      <c r="B372" s="6" t="n"/>
      <c r="C372" s="5" t="n"/>
      <c r="D372" s="7" t="n"/>
      <c r="E372" s="8" t="n"/>
      <c r="H372" s="9" t="n"/>
      <c r="I372" s="10" t="n"/>
      <c r="J372" s="5" t="n"/>
    </row>
    <row r="373">
      <c r="A373" s="1" t="inlineStr">
        <is>
          <t>Cierre Caja</t>
        </is>
      </c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</row>
    <row r="374">
      <c r="A374" s="3" t="inlineStr">
        <is>
          <t>Del 11/02/2023</t>
        </is>
      </c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</row>
    <row r="375">
      <c r="A375" s="74" t="inlineStr">
        <is>
          <t>Cierre Caja</t>
        </is>
      </c>
      <c r="B375" s="74" t="inlineStr">
        <is>
          <t>Fecha</t>
        </is>
      </c>
      <c r="C375" s="74" t="inlineStr">
        <is>
          <t>Cajero</t>
        </is>
      </c>
      <c r="D375" s="74" t="inlineStr">
        <is>
          <t>Nro Voucher</t>
        </is>
      </c>
      <c r="E375" s="74" t="inlineStr">
        <is>
          <t>Nro Cuenta</t>
        </is>
      </c>
      <c r="F375" s="74" t="inlineStr">
        <is>
          <t>Tipo Ingreso</t>
        </is>
      </c>
      <c r="G375" s="75" t="n"/>
      <c r="H375" s="76" t="n"/>
      <c r="I375" s="74" t="inlineStr">
        <is>
          <t>TIPO DE INGRESO</t>
        </is>
      </c>
      <c r="J375" s="74" t="inlineStr">
        <is>
          <t>Cobrador</t>
        </is>
      </c>
    </row>
    <row r="376">
      <c r="A376" s="77" t="n"/>
      <c r="B376" s="77" t="n"/>
      <c r="C376" s="77" t="n"/>
      <c r="D376" s="77" t="n"/>
      <c r="E376" s="77" t="n"/>
      <c r="F376" s="4" t="inlineStr">
        <is>
          <t>EFECTIVO</t>
        </is>
      </c>
      <c r="G376" s="4" t="inlineStr">
        <is>
          <t>CHEQUE</t>
        </is>
      </c>
      <c r="H376" s="4" t="inlineStr">
        <is>
          <t>TRANSFERENCIA</t>
        </is>
      </c>
      <c r="I376" s="77" t="n"/>
      <c r="J376" s="77" t="n"/>
    </row>
    <row r="377">
      <c r="A377" s="5" t="inlineStr">
        <is>
          <t>CCAJ-LP08/34/23</t>
        </is>
      </c>
      <c r="B377" s="6" t="n">
        <v>44968.58425142361</v>
      </c>
      <c r="C377" s="5" t="inlineStr">
        <is>
          <t>199 IBANA SOLIZ CUENTAS</t>
        </is>
      </c>
      <c r="D377" s="7" t="n"/>
      <c r="E377" s="8" t="n"/>
      <c r="F377" s="9" t="n">
        <v>4411.05</v>
      </c>
      <c r="I377" s="10" t="inlineStr">
        <is>
          <t>EFECTIVO</t>
        </is>
      </c>
      <c r="J377" s="8" t="inlineStr">
        <is>
          <t>199 IBANA SOLIZ CUENTAS</t>
        </is>
      </c>
    </row>
    <row r="378">
      <c r="A378" s="5" t="inlineStr">
        <is>
          <t>CCAJ-LP08/34/23</t>
        </is>
      </c>
      <c r="B378" s="6" t="n">
        <v>44968.58425142361</v>
      </c>
      <c r="C378" s="5" t="inlineStr">
        <is>
          <t>199 IBANA SOLIZ CUENTAS</t>
        </is>
      </c>
      <c r="D378" s="7" t="n"/>
      <c r="E378" s="8" t="n"/>
      <c r="H378" s="9" t="n">
        <v>864.16</v>
      </c>
      <c r="I378" s="5" t="inlineStr">
        <is>
          <t>TARJETA DE DÉBITO/CRÉDITO</t>
        </is>
      </c>
      <c r="J378" s="8" t="inlineStr">
        <is>
          <t>199 IBANA SOLIZ CUENTAS</t>
        </is>
      </c>
    </row>
    <row r="379">
      <c r="A379" s="11" t="inlineStr">
        <is>
          <t>SAP</t>
        </is>
      </c>
      <c r="B379" s="3" t="n"/>
      <c r="C379" s="3" t="n"/>
      <c r="D379" s="7" t="n"/>
      <c r="E379" s="8" t="n"/>
      <c r="H379" s="9" t="n"/>
      <c r="I379" s="10" t="n"/>
      <c r="J379" s="5" t="n"/>
    </row>
    <row r="380" ht="15.75" customHeight="1">
      <c r="A380" s="13" t="inlineStr">
        <is>
          <t>FECHA</t>
        </is>
      </c>
      <c r="B380" s="13" t="inlineStr">
        <is>
          <t>CIERRE DE CAJA</t>
        </is>
      </c>
      <c r="C380" s="13" t="inlineStr">
        <is>
          <t>IMPORTE</t>
        </is>
      </c>
      <c r="D380" s="49" t="n">
        <v>112762117</v>
      </c>
      <c r="E380" s="14" t="n">
        <v>112774109</v>
      </c>
      <c r="H380" s="9" t="n"/>
      <c r="I380" s="10" t="n"/>
      <c r="J380" s="5" t="n"/>
    </row>
    <row r="381">
      <c r="D381" s="57" t="inlineStr">
        <is>
          <t>BOOT</t>
        </is>
      </c>
    </row>
    <row r="382">
      <c r="A382" s="16" t="inlineStr">
        <is>
          <t>El boot realizo un dia despues el traslado</t>
        </is>
      </c>
      <c r="B382" s="26" t="n"/>
      <c r="C382" s="26" t="n"/>
    </row>
    <row r="383">
      <c r="A383" s="1" t="inlineStr">
        <is>
          <t>Cierre Caja</t>
        </is>
      </c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</row>
    <row r="384">
      <c r="A384" s="3" t="inlineStr">
        <is>
          <t>Del 13/02/2023</t>
        </is>
      </c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</row>
    <row r="385">
      <c r="A385" s="74" t="inlineStr">
        <is>
          <t>Cierre Caja</t>
        </is>
      </c>
      <c r="B385" s="74" t="inlineStr">
        <is>
          <t>Fecha</t>
        </is>
      </c>
      <c r="C385" s="74" t="inlineStr">
        <is>
          <t>Cajero</t>
        </is>
      </c>
      <c r="D385" s="74" t="inlineStr">
        <is>
          <t>Nro Voucher</t>
        </is>
      </c>
      <c r="E385" s="74" t="inlineStr">
        <is>
          <t>Nro Cuenta</t>
        </is>
      </c>
      <c r="F385" s="74" t="inlineStr">
        <is>
          <t>Tipo Ingreso</t>
        </is>
      </c>
      <c r="G385" s="75" t="n"/>
      <c r="H385" s="76" t="n"/>
      <c r="I385" s="74" t="inlineStr">
        <is>
          <t>TIPO DE INGRESO</t>
        </is>
      </c>
      <c r="J385" s="74" t="inlineStr">
        <is>
          <t>Cobrador</t>
        </is>
      </c>
    </row>
    <row r="386">
      <c r="A386" s="77" t="n"/>
      <c r="B386" s="77" t="n"/>
      <c r="C386" s="77" t="n"/>
      <c r="D386" s="77" t="n"/>
      <c r="E386" s="77" t="n"/>
      <c r="F386" s="4" t="inlineStr">
        <is>
          <t>EFECTIVO</t>
        </is>
      </c>
      <c r="G386" s="4" t="inlineStr">
        <is>
          <t>CHEQUE</t>
        </is>
      </c>
      <c r="H386" s="4" t="inlineStr">
        <is>
          <t>TRANSFERENCIA</t>
        </is>
      </c>
      <c r="I386" s="77" t="n"/>
      <c r="J386" s="77" t="n"/>
    </row>
    <row r="387">
      <c r="A387" s="5" t="inlineStr">
        <is>
          <t>CCAJ-LP08/35/23</t>
        </is>
      </c>
      <c r="B387" s="6" t="n">
        <v>44970.79185554398</v>
      </c>
      <c r="C387" s="5" t="inlineStr">
        <is>
          <t>199 IBANA SOLIZ CUENTAS</t>
        </is>
      </c>
      <c r="D387" s="7" t="n"/>
      <c r="E387" s="8" t="n"/>
      <c r="F387" s="9" t="n">
        <v>20613.22</v>
      </c>
      <c r="I387" s="10" t="inlineStr">
        <is>
          <t>EFECTIVO</t>
        </is>
      </c>
      <c r="J387" s="8" t="inlineStr">
        <is>
          <t>199 IBANA SOLIZ CUENTAS</t>
        </is>
      </c>
    </row>
    <row r="388">
      <c r="A388" s="5" t="inlineStr">
        <is>
          <t>CCAJ-LP08/35/23</t>
        </is>
      </c>
      <c r="B388" s="6" t="n">
        <v>44970.79185554398</v>
      </c>
      <c r="C388" s="5" t="inlineStr">
        <is>
          <t>199 IBANA SOLIZ CUENTAS</t>
        </is>
      </c>
      <c r="D388" s="7" t="n"/>
      <c r="E388" s="8" t="n"/>
      <c r="H388" s="9" t="n">
        <v>1672.25</v>
      </c>
      <c r="I388" s="5" t="inlineStr">
        <is>
          <t>TARJETA DE DÉBITO/CRÉDITO</t>
        </is>
      </c>
      <c r="J388" s="8" t="inlineStr">
        <is>
          <t>199 IBANA SOLIZ CUENTAS</t>
        </is>
      </c>
    </row>
    <row r="389">
      <c r="A389" s="11" t="inlineStr">
        <is>
          <t>SAP</t>
        </is>
      </c>
      <c r="B389" s="3" t="n"/>
      <c r="C389" s="3" t="n"/>
      <c r="D389" s="7" t="n"/>
      <c r="E389" s="8" t="n"/>
      <c r="H389" s="9" t="n"/>
      <c r="I389" s="10" t="n"/>
      <c r="J389" s="5" t="n"/>
    </row>
    <row r="390" ht="15.75" customHeight="1">
      <c r="A390" s="13" t="inlineStr">
        <is>
          <t>FECHA</t>
        </is>
      </c>
      <c r="B390" s="13" t="inlineStr">
        <is>
          <t>CIERRE DE CAJA</t>
        </is>
      </c>
      <c r="C390" s="13" t="inlineStr">
        <is>
          <t>IMPORTE</t>
        </is>
      </c>
      <c r="D390" s="49" t="n">
        <v>112774001</v>
      </c>
      <c r="E390" s="14" t="n">
        <v>112774111</v>
      </c>
      <c r="H390" s="9" t="n"/>
      <c r="I390" s="10" t="n"/>
      <c r="J390" s="5" t="n"/>
    </row>
    <row r="391">
      <c r="D391" s="57" t="inlineStr">
        <is>
          <t>BOOT</t>
        </is>
      </c>
    </row>
    <row r="393">
      <c r="A393" s="1" t="inlineStr">
        <is>
          <t>Cierre Caja</t>
        </is>
      </c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</row>
    <row r="394">
      <c r="A394" s="3" t="inlineStr">
        <is>
          <t>Del 14/02/2023</t>
        </is>
      </c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</row>
    <row r="395">
      <c r="A395" s="74" t="inlineStr">
        <is>
          <t>Cierre Caja</t>
        </is>
      </c>
      <c r="B395" s="74" t="inlineStr">
        <is>
          <t>Fecha</t>
        </is>
      </c>
      <c r="C395" s="74" t="inlineStr">
        <is>
          <t>Cajero</t>
        </is>
      </c>
      <c r="D395" s="74" t="inlineStr">
        <is>
          <t>Nro Voucher</t>
        </is>
      </c>
      <c r="E395" s="74" t="inlineStr">
        <is>
          <t>Nro Cuenta</t>
        </is>
      </c>
      <c r="F395" s="74" t="inlineStr">
        <is>
          <t>Tipo Ingreso</t>
        </is>
      </c>
      <c r="G395" s="75" t="n"/>
      <c r="H395" s="76" t="n"/>
      <c r="I395" s="74" t="inlineStr">
        <is>
          <t>TIPO DE INGRESO</t>
        </is>
      </c>
      <c r="J395" s="74" t="inlineStr">
        <is>
          <t>Cobrador</t>
        </is>
      </c>
    </row>
    <row r="396">
      <c r="A396" s="77" t="n"/>
      <c r="B396" s="77" t="n"/>
      <c r="C396" s="77" t="n"/>
      <c r="D396" s="77" t="n"/>
      <c r="E396" s="77" t="n"/>
      <c r="F396" s="4" t="inlineStr">
        <is>
          <t>EFECTIVO</t>
        </is>
      </c>
      <c r="G396" s="4" t="inlineStr">
        <is>
          <t>CHEQUE</t>
        </is>
      </c>
      <c r="H396" s="4" t="inlineStr">
        <is>
          <t>TRANSFERENCIA</t>
        </is>
      </c>
      <c r="I396" s="77" t="n"/>
      <c r="J396" s="77" t="n"/>
    </row>
    <row r="397">
      <c r="A397" s="5" t="inlineStr">
        <is>
          <t>CCAJ-LP08/36/23</t>
        </is>
      </c>
      <c r="B397" s="6" t="n">
        <v>44971.79510275463</v>
      </c>
      <c r="C397" s="5" t="inlineStr">
        <is>
          <t>199 IBANA SOLIZ CUENTAS</t>
        </is>
      </c>
      <c r="D397" s="7" t="n"/>
      <c r="E397" s="8" t="n"/>
      <c r="F397" s="9" t="n">
        <v>5031.35</v>
      </c>
      <c r="I397" s="10" t="inlineStr">
        <is>
          <t>EFECTIVO</t>
        </is>
      </c>
      <c r="J397" s="8" t="inlineStr">
        <is>
          <t>199 IBANA SOLIZ CUENTAS</t>
        </is>
      </c>
    </row>
    <row r="398">
      <c r="A398" s="5" t="inlineStr">
        <is>
          <t>CCAJ-LP08/36/23</t>
        </is>
      </c>
      <c r="B398" s="6" t="n">
        <v>44971.79510275463</v>
      </c>
      <c r="C398" s="5" t="inlineStr">
        <is>
          <t>199 IBANA SOLIZ CUENTAS</t>
        </is>
      </c>
      <c r="D398" s="7" t="n"/>
      <c r="E398" s="8" t="n"/>
      <c r="H398" s="9" t="n">
        <v>2380.16</v>
      </c>
      <c r="I398" s="5" t="inlineStr">
        <is>
          <t>TARJETA DE DÉBITO/CRÉDITO</t>
        </is>
      </c>
      <c r="J398" s="8" t="inlineStr">
        <is>
          <t>199 IBANA SOLIZ CUENTAS</t>
        </is>
      </c>
    </row>
    <row r="399">
      <c r="A399" s="11" t="inlineStr">
        <is>
          <t>SAP</t>
        </is>
      </c>
      <c r="B399" s="3" t="n"/>
      <c r="C399" s="3" t="n"/>
      <c r="D399" s="7" t="n"/>
      <c r="E399" s="8" t="n"/>
      <c r="H399" s="9" t="n"/>
      <c r="I399" s="10" t="n"/>
      <c r="J399" s="5" t="n"/>
    </row>
    <row r="400" ht="15.75" customHeight="1">
      <c r="A400" s="13" t="inlineStr">
        <is>
          <t>FECHA</t>
        </is>
      </c>
      <c r="B400" s="13" t="inlineStr">
        <is>
          <t>CIERRE DE CAJA</t>
        </is>
      </c>
      <c r="C400" s="13" t="inlineStr">
        <is>
          <t>IMPORTE</t>
        </is>
      </c>
      <c r="D400" s="49" t="n">
        <v>112775839</v>
      </c>
      <c r="E400" s="14" t="n">
        <v>112782186</v>
      </c>
      <c r="H400" s="9" t="n"/>
      <c r="I400" s="10" t="n"/>
      <c r="J400" s="5" t="n"/>
    </row>
    <row r="401">
      <c r="D401" s="57" t="inlineStr">
        <is>
          <t>BOOT</t>
        </is>
      </c>
    </row>
    <row r="403">
      <c r="A403" s="1" t="inlineStr">
        <is>
          <t>Cierre Caja</t>
        </is>
      </c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</row>
    <row r="404">
      <c r="A404" s="3" t="inlineStr">
        <is>
          <t>Del 15/02/2023</t>
        </is>
      </c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</row>
    <row r="405">
      <c r="A405" s="74" t="inlineStr">
        <is>
          <t>Cierre Caja</t>
        </is>
      </c>
      <c r="B405" s="74" t="inlineStr">
        <is>
          <t>Fecha</t>
        </is>
      </c>
      <c r="C405" s="74" t="inlineStr">
        <is>
          <t>Cajero</t>
        </is>
      </c>
      <c r="D405" s="74" t="inlineStr">
        <is>
          <t>Nro Voucher</t>
        </is>
      </c>
      <c r="E405" s="74" t="inlineStr">
        <is>
          <t>Nro Cuenta</t>
        </is>
      </c>
      <c r="F405" s="74" t="inlineStr">
        <is>
          <t>Tipo Ingreso</t>
        </is>
      </c>
      <c r="G405" s="75" t="n"/>
      <c r="H405" s="76" t="n"/>
      <c r="I405" s="74" t="inlineStr">
        <is>
          <t>TIPO DE INGRESO</t>
        </is>
      </c>
      <c r="J405" s="74" t="inlineStr">
        <is>
          <t>Cobrador</t>
        </is>
      </c>
    </row>
    <row r="406">
      <c r="A406" s="77" t="n"/>
      <c r="B406" s="77" t="n"/>
      <c r="C406" s="77" t="n"/>
      <c r="D406" s="77" t="n"/>
      <c r="E406" s="77" t="n"/>
      <c r="F406" s="4" t="inlineStr">
        <is>
          <t>EFECTIVO</t>
        </is>
      </c>
      <c r="G406" s="4" t="inlineStr">
        <is>
          <t>CHEQUE</t>
        </is>
      </c>
      <c r="H406" s="4" t="inlineStr">
        <is>
          <t>TRANSFERENCIA</t>
        </is>
      </c>
      <c r="I406" s="77" t="n"/>
      <c r="J406" s="77" t="n"/>
    </row>
    <row r="407">
      <c r="A407" s="5" t="inlineStr">
        <is>
          <t>CCAJ-LP08/37/23</t>
        </is>
      </c>
      <c r="B407" s="6" t="n">
        <v>44972.79174686343</v>
      </c>
      <c r="C407" s="5" t="inlineStr">
        <is>
          <t>199 IBANA SOLIZ CUENTAS</t>
        </is>
      </c>
      <c r="D407" s="7" t="n"/>
      <c r="E407" s="8" t="n"/>
      <c r="F407" s="9" t="n">
        <v>4127.23</v>
      </c>
      <c r="I407" s="10" t="inlineStr">
        <is>
          <t>EFECTIVO</t>
        </is>
      </c>
      <c r="J407" s="8" t="inlineStr">
        <is>
          <t>199 IBANA SOLIZ CUENTAS</t>
        </is>
      </c>
    </row>
    <row r="408">
      <c r="A408" s="5" t="inlineStr">
        <is>
          <t>CCAJ-LP08/37/23</t>
        </is>
      </c>
      <c r="B408" s="6" t="n">
        <v>44972.79174686343</v>
      </c>
      <c r="C408" s="5" t="inlineStr">
        <is>
          <t>199 IBANA SOLIZ CUENTAS</t>
        </is>
      </c>
      <c r="D408" s="7" t="n"/>
      <c r="E408" s="8" t="n"/>
      <c r="H408" s="9" t="n">
        <v>1852.84</v>
      </c>
      <c r="I408" s="5" t="inlineStr">
        <is>
          <t>TARJETA DE DÉBITO/CRÉDITO</t>
        </is>
      </c>
      <c r="J408" s="8" t="inlineStr">
        <is>
          <t>199 IBANA SOLIZ CUENTAS</t>
        </is>
      </c>
    </row>
    <row r="409">
      <c r="A409" s="11" t="inlineStr">
        <is>
          <t>SAP</t>
        </is>
      </c>
      <c r="B409" s="3" t="n"/>
      <c r="C409" s="3" t="n"/>
      <c r="D409" s="7" t="n"/>
      <c r="E409" s="8" t="n"/>
      <c r="H409" s="9" t="n"/>
      <c r="I409" s="10" t="n"/>
      <c r="J409" s="5" t="n"/>
    </row>
    <row r="410" ht="15.75" customHeight="1">
      <c r="A410" s="13" t="inlineStr">
        <is>
          <t>FECHA</t>
        </is>
      </c>
      <c r="B410" s="13" t="inlineStr">
        <is>
          <t>CIERRE DE CAJA</t>
        </is>
      </c>
      <c r="C410" s="13" t="inlineStr">
        <is>
          <t>IMPORTE</t>
        </is>
      </c>
      <c r="D410" s="49" t="n">
        <v>112790241</v>
      </c>
      <c r="E410" s="14" t="n">
        <v>112790417</v>
      </c>
      <c r="H410" s="9" t="n"/>
      <c r="I410" s="10" t="n"/>
      <c r="J410" s="5" t="n"/>
    </row>
    <row r="411">
      <c r="D411" s="57" t="inlineStr">
        <is>
          <t>BOOT</t>
        </is>
      </c>
    </row>
    <row r="413">
      <c r="A413" s="1" t="inlineStr">
        <is>
          <t>Cierre Caja</t>
        </is>
      </c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</row>
    <row r="414">
      <c r="A414" s="3" t="inlineStr">
        <is>
          <t>Del 16/02/2023</t>
        </is>
      </c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</row>
    <row r="415">
      <c r="A415" s="74" t="inlineStr">
        <is>
          <t>Cierre Caja</t>
        </is>
      </c>
      <c r="B415" s="74" t="inlineStr">
        <is>
          <t>Fecha</t>
        </is>
      </c>
      <c r="C415" s="74" t="inlineStr">
        <is>
          <t>Cajero</t>
        </is>
      </c>
      <c r="D415" s="74" t="inlineStr">
        <is>
          <t>Nro Voucher</t>
        </is>
      </c>
      <c r="E415" s="74" t="inlineStr">
        <is>
          <t>Nro Cuenta</t>
        </is>
      </c>
      <c r="F415" s="74" t="inlineStr">
        <is>
          <t>Tipo Ingreso</t>
        </is>
      </c>
      <c r="G415" s="75" t="n"/>
      <c r="H415" s="76" t="n"/>
      <c r="I415" s="74" t="inlineStr">
        <is>
          <t>TIPO DE INGRESO</t>
        </is>
      </c>
      <c r="J415" s="74" t="inlineStr">
        <is>
          <t>Cobrador</t>
        </is>
      </c>
    </row>
    <row r="416">
      <c r="A416" s="77" t="n"/>
      <c r="B416" s="77" t="n"/>
      <c r="C416" s="77" t="n"/>
      <c r="D416" s="77" t="n"/>
      <c r="E416" s="77" t="n"/>
      <c r="F416" s="4" t="inlineStr">
        <is>
          <t>EFECTIVO</t>
        </is>
      </c>
      <c r="G416" s="4" t="inlineStr">
        <is>
          <t>CHEQUE</t>
        </is>
      </c>
      <c r="H416" s="4" t="inlineStr">
        <is>
          <t>TRANSFERENCIA</t>
        </is>
      </c>
      <c r="I416" s="77" t="n"/>
      <c r="J416" s="77" t="n"/>
    </row>
    <row r="417">
      <c r="A417" s="5" t="inlineStr">
        <is>
          <t>CCAJ-LP08/38/23</t>
        </is>
      </c>
      <c r="B417" s="6" t="n">
        <v>44973.79174064815</v>
      </c>
      <c r="C417" s="5" t="inlineStr">
        <is>
          <t>199 IBANA SOLIZ CUENTAS</t>
        </is>
      </c>
      <c r="D417" s="7" t="n"/>
      <c r="E417" s="8" t="n"/>
      <c r="F417" s="9" t="n">
        <v>4600.31</v>
      </c>
      <c r="I417" s="10" t="inlineStr">
        <is>
          <t>EFECTIVO</t>
        </is>
      </c>
      <c r="J417" s="8" t="inlineStr">
        <is>
          <t>199 IBANA SOLIZ CUENTAS</t>
        </is>
      </c>
    </row>
    <row r="418">
      <c r="A418" s="5" t="inlineStr">
        <is>
          <t>CCAJ-LP08/38/23</t>
        </is>
      </c>
      <c r="B418" s="6" t="n">
        <v>44973.79174064815</v>
      </c>
      <c r="C418" s="5" t="inlineStr">
        <is>
          <t>199 IBANA SOLIZ CUENTAS</t>
        </is>
      </c>
      <c r="D418" s="7" t="n"/>
      <c r="E418" s="8" t="n"/>
      <c r="H418" s="9" t="n">
        <v>1359.83</v>
      </c>
      <c r="I418" s="5" t="inlineStr">
        <is>
          <t>TARJETA DE DÉBITO/CRÉDITO</t>
        </is>
      </c>
      <c r="J418" s="8" t="inlineStr">
        <is>
          <t>199 IBANA SOLIZ CUENTAS</t>
        </is>
      </c>
    </row>
    <row r="419">
      <c r="A419" s="11" t="inlineStr">
        <is>
          <t>SAP</t>
        </is>
      </c>
      <c r="B419" s="3" t="n"/>
      <c r="C419" s="3" t="n"/>
      <c r="D419" s="7" t="n"/>
      <c r="E419" s="8" t="n"/>
      <c r="H419" s="9" t="n"/>
      <c r="I419" s="10" t="n"/>
      <c r="J419" s="8" t="n"/>
    </row>
    <row r="420" ht="15.75" customHeight="1">
      <c r="A420" s="13" t="inlineStr">
        <is>
          <t>FECHA</t>
        </is>
      </c>
      <c r="B420" s="13" t="inlineStr">
        <is>
          <t>CIERRE DE CAJA</t>
        </is>
      </c>
      <c r="C420" s="13" t="inlineStr">
        <is>
          <t>IMPORTE</t>
        </is>
      </c>
      <c r="D420" s="49" t="n">
        <v>112799837</v>
      </c>
      <c r="E420" s="14" t="n">
        <v>112799950</v>
      </c>
      <c r="H420" s="9" t="n"/>
      <c r="I420" s="10" t="n"/>
      <c r="J420" s="8" t="n"/>
    </row>
    <row r="421">
      <c r="D421" s="57" t="inlineStr">
        <is>
          <t>BOOT</t>
        </is>
      </c>
    </row>
    <row r="422"/>
    <row r="423">
      <c r="A423" s="1" t="inlineStr">
        <is>
          <t>Cierre Caja</t>
        </is>
      </c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</row>
    <row r="424">
      <c r="A424" s="3" t="inlineStr">
        <is>
          <t>Del 17/02/2023</t>
        </is>
      </c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</row>
    <row r="425">
      <c r="A425" s="74" t="inlineStr">
        <is>
          <t>Cierre Caja</t>
        </is>
      </c>
      <c r="B425" s="74" t="inlineStr">
        <is>
          <t>Fecha</t>
        </is>
      </c>
      <c r="C425" s="74" t="inlineStr">
        <is>
          <t>Cajero</t>
        </is>
      </c>
      <c r="D425" s="74" t="inlineStr">
        <is>
          <t>Nro Voucher</t>
        </is>
      </c>
      <c r="E425" s="74" t="inlineStr">
        <is>
          <t>Nro Cuenta</t>
        </is>
      </c>
      <c r="F425" s="74" t="inlineStr">
        <is>
          <t>Tipo Ingreso</t>
        </is>
      </c>
      <c r="G425" s="75" t="n"/>
      <c r="H425" s="76" t="n"/>
      <c r="I425" s="74" t="inlineStr">
        <is>
          <t>TIPO DE INGRESO</t>
        </is>
      </c>
      <c r="J425" s="74" t="inlineStr">
        <is>
          <t>Cobrador</t>
        </is>
      </c>
    </row>
    <row r="426">
      <c r="A426" s="77" t="n"/>
      <c r="B426" s="77" t="n"/>
      <c r="C426" s="77" t="n"/>
      <c r="D426" s="77" t="n"/>
      <c r="E426" s="77" t="n"/>
      <c r="F426" s="4" t="inlineStr">
        <is>
          <t>EFECTIVO</t>
        </is>
      </c>
      <c r="G426" s="4" t="inlineStr">
        <is>
          <t>CHEQUE</t>
        </is>
      </c>
      <c r="H426" s="4" t="inlineStr">
        <is>
          <t>TRANSFERENCIA</t>
        </is>
      </c>
      <c r="I426" s="77" t="n"/>
      <c r="J426" s="77" t="n"/>
    </row>
    <row r="427">
      <c r="A427" s="5" t="inlineStr">
        <is>
          <t>CCAJ-LP08/39/23</t>
        </is>
      </c>
      <c r="B427" s="6" t="n">
        <v>44974.81415806713</v>
      </c>
      <c r="C427" s="5" t="inlineStr">
        <is>
          <t>199 IBANA SOLIZ CUENTAS</t>
        </is>
      </c>
      <c r="D427" s="7" t="n"/>
      <c r="E427" s="8" t="n"/>
      <c r="F427" s="9" t="n">
        <v>5030.86</v>
      </c>
      <c r="I427" s="10" t="inlineStr">
        <is>
          <t>EFECTIVO</t>
        </is>
      </c>
      <c r="J427" s="8" t="inlineStr">
        <is>
          <t>199 IBANA SOLIZ CUENTAS</t>
        </is>
      </c>
    </row>
    <row r="428">
      <c r="A428" s="5" t="inlineStr">
        <is>
          <t>CCAJ-LP08/39/23</t>
        </is>
      </c>
      <c r="B428" s="6" t="n">
        <v>44974.81415806713</v>
      </c>
      <c r="C428" s="5" t="inlineStr">
        <is>
          <t>199 IBANA SOLIZ CUENTAS</t>
        </is>
      </c>
      <c r="D428" s="7" t="n"/>
      <c r="E428" s="8" t="n"/>
      <c r="H428" s="9" t="n">
        <v>1461.81</v>
      </c>
      <c r="I428" s="5" t="inlineStr">
        <is>
          <t>TARJETA DE DÉBITO/CRÉDITO</t>
        </is>
      </c>
      <c r="J428" s="8" t="inlineStr">
        <is>
          <t>199 IBANA SOLIZ CUENTAS</t>
        </is>
      </c>
    </row>
    <row r="429">
      <c r="A429" s="11" t="inlineStr">
        <is>
          <t>SAP</t>
        </is>
      </c>
      <c r="B429" s="3" t="n"/>
      <c r="C429" s="3" t="n"/>
      <c r="D429" s="7" t="n"/>
      <c r="E429" s="8" t="n"/>
      <c r="G429" s="9" t="n"/>
      <c r="I429" s="10" t="n"/>
      <c r="J429" s="8" t="n"/>
    </row>
    <row r="430" ht="15.75" customHeight="1">
      <c r="A430" s="13" t="inlineStr">
        <is>
          <t>FECHA</t>
        </is>
      </c>
      <c r="B430" s="13" t="inlineStr">
        <is>
          <t>CIERRE DE CAJA</t>
        </is>
      </c>
      <c r="C430" s="13" t="inlineStr">
        <is>
          <t>IMPORTE</t>
        </is>
      </c>
      <c r="D430" s="49" t="n">
        <v>112799801</v>
      </c>
      <c r="E430" s="14" t="n">
        <v>112799951</v>
      </c>
      <c r="G430" s="9" t="n"/>
      <c r="I430" s="10" t="n"/>
      <c r="J430" s="8" t="n"/>
    </row>
    <row r="431">
      <c r="A431" s="5" t="n"/>
      <c r="B431" s="6" t="n"/>
      <c r="C431" s="5" t="n"/>
      <c r="D431" s="57" t="inlineStr">
        <is>
          <t>BOOT</t>
        </is>
      </c>
      <c r="E431" s="8" t="n"/>
      <c r="G431" s="9" t="n"/>
      <c r="I431" s="10" t="n"/>
      <c r="J431" s="8" t="n"/>
    </row>
    <row r="432">
      <c r="A432" s="5" t="n"/>
      <c r="B432" s="6" t="n"/>
      <c r="C432" s="5" t="n"/>
      <c r="D432" s="7" t="n"/>
      <c r="E432" s="8" t="n"/>
      <c r="G432" s="9" t="n"/>
      <c r="I432" s="10" t="n"/>
      <c r="J432" s="8" t="n"/>
    </row>
    <row r="433">
      <c r="A433" s="1" t="inlineStr">
        <is>
          <t>Cierre Caja</t>
        </is>
      </c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</row>
    <row r="434">
      <c r="A434" s="3" t="inlineStr">
        <is>
          <t>Del 18/02/2023</t>
        </is>
      </c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</row>
    <row r="435">
      <c r="A435" s="74" t="inlineStr">
        <is>
          <t>Cierre Caja</t>
        </is>
      </c>
      <c r="B435" s="74" t="inlineStr">
        <is>
          <t>Fecha</t>
        </is>
      </c>
      <c r="C435" s="74" t="inlineStr">
        <is>
          <t>Cajero</t>
        </is>
      </c>
      <c r="D435" s="74" t="inlineStr">
        <is>
          <t>Nro Voucher</t>
        </is>
      </c>
      <c r="E435" s="74" t="inlineStr">
        <is>
          <t>Nro Cuenta</t>
        </is>
      </c>
      <c r="F435" s="74" t="inlineStr">
        <is>
          <t>Tipo Ingreso</t>
        </is>
      </c>
      <c r="G435" s="75" t="n"/>
      <c r="H435" s="76" t="n"/>
      <c r="I435" s="74" t="inlineStr">
        <is>
          <t>TIPO DE INGRESO</t>
        </is>
      </c>
      <c r="J435" s="74" t="inlineStr">
        <is>
          <t>Cobrador</t>
        </is>
      </c>
    </row>
    <row r="436">
      <c r="A436" s="77" t="n"/>
      <c r="B436" s="77" t="n"/>
      <c r="C436" s="77" t="n"/>
      <c r="D436" s="77" t="n"/>
      <c r="E436" s="77" t="n"/>
      <c r="F436" s="4" t="inlineStr">
        <is>
          <t>EFECTIVO</t>
        </is>
      </c>
      <c r="G436" s="4" t="inlineStr">
        <is>
          <t>CHEQUE</t>
        </is>
      </c>
      <c r="H436" s="4" t="inlineStr">
        <is>
          <t>TRANSFERENCIA</t>
        </is>
      </c>
      <c r="I436" s="77" t="n"/>
      <c r="J436" s="77" t="n"/>
    </row>
    <row r="437">
      <c r="A437" s="5" t="inlineStr">
        <is>
          <t>CCAJ-LP08/40/23</t>
        </is>
      </c>
      <c r="B437" s="6" t="n">
        <v>44975.59450366898</v>
      </c>
      <c r="C437" s="5" t="inlineStr">
        <is>
          <t>199 IBANA SOLIZ CUENTAS</t>
        </is>
      </c>
      <c r="D437" s="7" t="n"/>
      <c r="E437" s="8" t="n"/>
      <c r="F437" s="9" t="n">
        <v>3851.91</v>
      </c>
      <c r="I437" s="10" t="inlineStr">
        <is>
          <t>EFECTIVO</t>
        </is>
      </c>
      <c r="J437" s="8" t="inlineStr">
        <is>
          <t>199 IBANA SOLIZ CUENTAS</t>
        </is>
      </c>
    </row>
    <row r="438">
      <c r="A438" s="5" t="inlineStr">
        <is>
          <t>CCAJ-LP08/40/23</t>
        </is>
      </c>
      <c r="B438" s="6" t="n">
        <v>44975.59450366898</v>
      </c>
      <c r="C438" s="5" t="inlineStr">
        <is>
          <t>199 IBANA SOLIZ CUENTAS</t>
        </is>
      </c>
      <c r="D438" s="7" t="n"/>
      <c r="E438" s="8" t="n"/>
      <c r="H438" s="9" t="n">
        <v>1016.57</v>
      </c>
      <c r="I438" s="5" t="inlineStr">
        <is>
          <t>TARJETA DE DÉBITO/CRÉDITO</t>
        </is>
      </c>
      <c r="J438" s="8" t="inlineStr">
        <is>
          <t>199 IBANA SOLIZ CUENTAS</t>
        </is>
      </c>
    </row>
    <row r="439">
      <c r="A439" s="11" t="inlineStr">
        <is>
          <t>SAP</t>
        </is>
      </c>
      <c r="B439" s="3" t="n"/>
      <c r="C439" s="3" t="n"/>
      <c r="D439" s="7" t="n"/>
      <c r="E439" s="8" t="n"/>
      <c r="G439" s="9" t="n"/>
      <c r="I439" s="10" t="n"/>
      <c r="J439" s="8" t="n"/>
    </row>
    <row r="440" ht="15.75" customHeight="1">
      <c r="A440" s="13" t="inlineStr">
        <is>
          <t>FECHA</t>
        </is>
      </c>
      <c r="B440" s="13" t="inlineStr">
        <is>
          <t>CIERRE DE CAJA</t>
        </is>
      </c>
      <c r="C440" s="13" t="inlineStr">
        <is>
          <t>IMPORTE</t>
        </is>
      </c>
      <c r="D440" s="49" t="n">
        <v>112808014</v>
      </c>
      <c r="E440" s="14" t="n">
        <v>112808128</v>
      </c>
      <c r="G440" s="9" t="n"/>
      <c r="I440" s="10" t="n"/>
      <c r="J440" s="8" t="n"/>
    </row>
    <row r="441">
      <c r="D441" s="57" t="inlineStr">
        <is>
          <t>BOOT</t>
        </is>
      </c>
    </row>
    <row r="442"/>
    <row r="443">
      <c r="A443" s="1" t="inlineStr">
        <is>
          <t>Cierre Caja</t>
        </is>
      </c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</row>
    <row r="444">
      <c r="A444" s="3" t="inlineStr">
        <is>
          <t>Del 20/02/2023</t>
        </is>
      </c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</row>
    <row r="445">
      <c r="A445" s="74" t="inlineStr">
        <is>
          <t>Cierre Caja</t>
        </is>
      </c>
      <c r="B445" s="74" t="inlineStr">
        <is>
          <t>Fecha</t>
        </is>
      </c>
      <c r="C445" s="74" t="inlineStr">
        <is>
          <t>Cajero</t>
        </is>
      </c>
      <c r="D445" s="74" t="inlineStr">
        <is>
          <t>Nro Voucher</t>
        </is>
      </c>
      <c r="E445" s="74" t="inlineStr">
        <is>
          <t>Nro Cuenta</t>
        </is>
      </c>
      <c r="F445" s="74" t="inlineStr">
        <is>
          <t>Tipo Ingreso</t>
        </is>
      </c>
      <c r="G445" s="75" t="n"/>
      <c r="H445" s="76" t="n"/>
      <c r="I445" s="74" t="inlineStr">
        <is>
          <t>TIPO DE INGRESO</t>
        </is>
      </c>
      <c r="J445" s="74" t="inlineStr">
        <is>
          <t>Cobrador</t>
        </is>
      </c>
    </row>
    <row r="446">
      <c r="A446" s="77" t="n"/>
      <c r="B446" s="77" t="n"/>
      <c r="C446" s="77" t="n"/>
      <c r="D446" s="77" t="n"/>
      <c r="E446" s="77" t="n"/>
      <c r="F446" s="4" t="inlineStr">
        <is>
          <t>EFECTIVO</t>
        </is>
      </c>
      <c r="G446" s="4" t="inlineStr">
        <is>
          <t>CHEQUE</t>
        </is>
      </c>
      <c r="H446" s="4" t="inlineStr">
        <is>
          <t>TRANSFERENCIA</t>
        </is>
      </c>
      <c r="I446" s="77" t="n"/>
      <c r="J446" s="77" t="n"/>
    </row>
    <row r="447">
      <c r="A447" s="34" t="inlineStr">
        <is>
          <t>NO HUBO CIERRES DE CAJA DEBIDO A FERIADO NACIONAL POR CARNAVALES</t>
        </is>
      </c>
      <c r="B447" s="39" t="n"/>
      <c r="C447" s="34" t="n"/>
      <c r="D447" s="21" t="n"/>
      <c r="E447" s="8" t="n"/>
      <c r="H447" s="9" t="n"/>
      <c r="I447" s="5" t="n"/>
      <c r="J447" s="8" t="n"/>
    </row>
    <row r="448">
      <c r="A448" s="11" t="inlineStr">
        <is>
          <t>SAP</t>
        </is>
      </c>
      <c r="B448" s="3" t="n"/>
      <c r="C448" s="3" t="n"/>
      <c r="D448" s="7" t="n"/>
      <c r="E448" s="8" t="n"/>
      <c r="G448" s="9" t="n"/>
      <c r="I448" s="10" t="n"/>
      <c r="J448" s="8" t="n"/>
    </row>
    <row r="449">
      <c r="A449" s="13" t="inlineStr">
        <is>
          <t>FECHA</t>
        </is>
      </c>
      <c r="B449" s="13" t="inlineStr">
        <is>
          <t>CIERRE DE CAJA</t>
        </is>
      </c>
      <c r="C449" s="13" t="inlineStr">
        <is>
          <t>IMPORTE</t>
        </is>
      </c>
      <c r="D449" s="7" t="n"/>
      <c r="E449" s="8" t="n"/>
      <c r="G449" s="9" t="n"/>
      <c r="I449" s="10" t="n"/>
      <c r="J449" s="8" t="n"/>
    </row>
    <row r="450"/>
    <row r="451">
      <c r="A451" s="1" t="inlineStr">
        <is>
          <t>Cierre Caja</t>
        </is>
      </c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</row>
    <row r="452">
      <c r="A452" s="3" t="inlineStr">
        <is>
          <t>Del 21/02/2023</t>
        </is>
      </c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</row>
    <row r="453">
      <c r="A453" s="74" t="inlineStr">
        <is>
          <t>Cierre Caja</t>
        </is>
      </c>
      <c r="B453" s="74" t="inlineStr">
        <is>
          <t>Fecha</t>
        </is>
      </c>
      <c r="C453" s="74" t="inlineStr">
        <is>
          <t>Cajero</t>
        </is>
      </c>
      <c r="D453" s="74" t="inlineStr">
        <is>
          <t>Nro Voucher</t>
        </is>
      </c>
      <c r="E453" s="74" t="inlineStr">
        <is>
          <t>Nro Cuenta</t>
        </is>
      </c>
      <c r="F453" s="74" t="inlineStr">
        <is>
          <t>Tipo Ingreso</t>
        </is>
      </c>
      <c r="G453" s="75" t="n"/>
      <c r="H453" s="76" t="n"/>
      <c r="I453" s="74" t="inlineStr">
        <is>
          <t>TIPO DE INGRESO</t>
        </is>
      </c>
      <c r="J453" s="74" t="inlineStr">
        <is>
          <t>Cobrador</t>
        </is>
      </c>
    </row>
    <row r="454">
      <c r="A454" s="77" t="n"/>
      <c r="B454" s="77" t="n"/>
      <c r="C454" s="77" t="n"/>
      <c r="D454" s="77" t="n"/>
      <c r="E454" s="77" t="n"/>
      <c r="F454" s="4" t="inlineStr">
        <is>
          <t>EFECTIVO</t>
        </is>
      </c>
      <c r="G454" s="4" t="inlineStr">
        <is>
          <t>CHEQUE</t>
        </is>
      </c>
      <c r="H454" s="4" t="inlineStr">
        <is>
          <t>TRANSFERENCIA</t>
        </is>
      </c>
      <c r="I454" s="77" t="n"/>
      <c r="J454" s="77" t="n"/>
    </row>
    <row r="455">
      <c r="A455" s="34" t="inlineStr">
        <is>
          <t>NO HUBO CIERRES DE CAJA DEBIDO A FERIADO NACIONAL POR CARNAVALES</t>
        </is>
      </c>
      <c r="B455" s="39" t="n"/>
      <c r="C455" s="34" t="n"/>
      <c r="D455" s="21" t="n"/>
      <c r="E455" s="8" t="n"/>
      <c r="H455" s="9" t="n"/>
      <c r="I455" s="5" t="n"/>
      <c r="J455" s="8" t="n"/>
    </row>
    <row r="456">
      <c r="A456" s="11" t="inlineStr">
        <is>
          <t>SAP</t>
        </is>
      </c>
      <c r="B456" s="3" t="n"/>
      <c r="C456" s="3" t="n"/>
      <c r="D456" s="7" t="n"/>
      <c r="E456" s="8" t="n"/>
      <c r="G456" s="9" t="n"/>
      <c r="I456" s="10" t="n"/>
      <c r="J456" s="8" t="n"/>
    </row>
    <row r="457">
      <c r="A457" s="13" t="inlineStr">
        <is>
          <t>FECHA</t>
        </is>
      </c>
      <c r="B457" s="13" t="inlineStr">
        <is>
          <t>CIERRE DE CAJA</t>
        </is>
      </c>
      <c r="C457" s="13" t="inlineStr">
        <is>
          <t>IMPORTE</t>
        </is>
      </c>
      <c r="D457" s="7" t="n"/>
      <c r="E457" s="8" t="n"/>
      <c r="G457" s="9" t="n"/>
      <c r="I457" s="10" t="n"/>
      <c r="J457" s="8" t="n"/>
    </row>
    <row r="458"/>
    <row r="459"/>
    <row r="460">
      <c r="A460" s="1" t="inlineStr">
        <is>
          <t>Cierre Caja</t>
        </is>
      </c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</row>
    <row r="461">
      <c r="A461" s="3" t="inlineStr">
        <is>
          <t>Del 22/02/2023</t>
        </is>
      </c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</row>
    <row r="462">
      <c r="A462" s="74" t="inlineStr">
        <is>
          <t>Cierre Caja</t>
        </is>
      </c>
      <c r="B462" s="74" t="inlineStr">
        <is>
          <t>Fecha</t>
        </is>
      </c>
      <c r="C462" s="74" t="inlineStr">
        <is>
          <t>Cajero</t>
        </is>
      </c>
      <c r="D462" s="74" t="inlineStr">
        <is>
          <t>Nro Voucher</t>
        </is>
      </c>
      <c r="E462" s="74" t="inlineStr">
        <is>
          <t>Nro Cuenta</t>
        </is>
      </c>
      <c r="F462" s="74" t="inlineStr">
        <is>
          <t>Tipo Ingreso</t>
        </is>
      </c>
      <c r="G462" s="75" t="n"/>
      <c r="H462" s="76" t="n"/>
      <c r="I462" s="74" t="inlineStr">
        <is>
          <t>TIPO DE INGRESO</t>
        </is>
      </c>
      <c r="J462" s="74" t="inlineStr">
        <is>
          <t>Cobrador</t>
        </is>
      </c>
    </row>
    <row r="463">
      <c r="A463" s="77" t="n"/>
      <c r="B463" s="77" t="n"/>
      <c r="C463" s="77" t="n"/>
      <c r="D463" s="77" t="n"/>
      <c r="E463" s="77" t="n"/>
      <c r="F463" s="4" t="inlineStr">
        <is>
          <t>EFECTIVO</t>
        </is>
      </c>
      <c r="G463" s="4" t="inlineStr">
        <is>
          <t>CHEQUE</t>
        </is>
      </c>
      <c r="H463" s="4" t="inlineStr">
        <is>
          <t>TRANSFERENCIA</t>
        </is>
      </c>
      <c r="I463" s="77" t="n"/>
      <c r="J463" s="77" t="n"/>
    </row>
    <row r="464">
      <c r="A464" s="5" t="inlineStr">
        <is>
          <t>CCAJ-LP08/41/23</t>
        </is>
      </c>
      <c r="B464" s="6" t="n">
        <v>44979.79521575232</v>
      </c>
      <c r="C464" s="5" t="inlineStr">
        <is>
          <t>199 IBANA SOLIZ CUENTAS</t>
        </is>
      </c>
      <c r="D464" s="7" t="n"/>
      <c r="E464" s="8" t="n"/>
      <c r="F464" s="9" t="n">
        <v>4269</v>
      </c>
      <c r="I464" s="10" t="inlineStr">
        <is>
          <t>EFECTIVO</t>
        </is>
      </c>
      <c r="J464" s="8" t="inlineStr">
        <is>
          <t>199 IBANA SOLIZ CUENTAS</t>
        </is>
      </c>
    </row>
    <row r="465">
      <c r="A465" s="5" t="inlineStr">
        <is>
          <t>CCAJ-LP08/41/23</t>
        </is>
      </c>
      <c r="B465" s="6" t="n">
        <v>44979.79521575232</v>
      </c>
      <c r="C465" s="5" t="inlineStr">
        <is>
          <t>199 IBANA SOLIZ CUENTAS</t>
        </is>
      </c>
      <c r="D465" s="7" t="n"/>
      <c r="E465" s="8" t="n"/>
      <c r="H465" s="9" t="n">
        <v>1313.05</v>
      </c>
      <c r="I465" s="5" t="inlineStr">
        <is>
          <t>TARJETA DE DÉBITO/CRÉDITO</t>
        </is>
      </c>
      <c r="J465" s="8" t="inlineStr">
        <is>
          <t>199 IBANA SOLIZ CUENTAS</t>
        </is>
      </c>
    </row>
    <row r="466">
      <c r="A466" s="11" t="inlineStr">
        <is>
          <t>SAP</t>
        </is>
      </c>
      <c r="B466" s="3" t="n"/>
      <c r="C466" s="3" t="n"/>
      <c r="D466" s="7" t="n"/>
      <c r="E466" s="8" t="n"/>
      <c r="H466" s="9" t="n"/>
      <c r="I466" s="10" t="n"/>
      <c r="J466" s="5" t="n"/>
    </row>
    <row r="467" ht="15.75" customHeight="1">
      <c r="A467" s="13" t="inlineStr">
        <is>
          <t>FECHA</t>
        </is>
      </c>
      <c r="B467" s="13" t="inlineStr">
        <is>
          <t>CIERRE DE CAJA</t>
        </is>
      </c>
      <c r="C467" s="13" t="inlineStr">
        <is>
          <t>IMPORTE</t>
        </is>
      </c>
      <c r="D467" s="49" t="n">
        <v>112814214</v>
      </c>
      <c r="E467" s="14" t="n">
        <v>112814307</v>
      </c>
      <c r="H467" s="9" t="n"/>
      <c r="I467" s="10" t="n"/>
      <c r="J467" s="5" t="n"/>
    </row>
    <row r="468">
      <c r="D468" s="57" t="inlineStr">
        <is>
          <t>BOOT</t>
        </is>
      </c>
    </row>
    <row r="469"/>
    <row r="470">
      <c r="A470" s="1" t="inlineStr">
        <is>
          <t>Cierre Caja</t>
        </is>
      </c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</row>
    <row r="471">
      <c r="A471" s="3" t="inlineStr">
        <is>
          <t>Del 23/02/2023</t>
        </is>
      </c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</row>
    <row r="472">
      <c r="A472" s="74" t="inlineStr">
        <is>
          <t>Cierre Caja</t>
        </is>
      </c>
      <c r="B472" s="74" t="inlineStr">
        <is>
          <t>Fecha</t>
        </is>
      </c>
      <c r="C472" s="74" t="inlineStr">
        <is>
          <t>Cajero</t>
        </is>
      </c>
      <c r="D472" s="74" t="inlineStr">
        <is>
          <t>Nro Voucher</t>
        </is>
      </c>
      <c r="E472" s="74" t="inlineStr">
        <is>
          <t>Nro Cuenta</t>
        </is>
      </c>
      <c r="F472" s="74" t="inlineStr">
        <is>
          <t>Tipo Ingreso</t>
        </is>
      </c>
      <c r="G472" s="75" t="n"/>
      <c r="H472" s="76" t="n"/>
      <c r="I472" s="74" t="inlineStr">
        <is>
          <t>TIPO DE INGRESO</t>
        </is>
      </c>
      <c r="J472" s="74" t="inlineStr">
        <is>
          <t>Cobrador</t>
        </is>
      </c>
    </row>
    <row r="473">
      <c r="A473" s="77" t="n"/>
      <c r="B473" s="77" t="n"/>
      <c r="C473" s="77" t="n"/>
      <c r="D473" s="77" t="n"/>
      <c r="E473" s="77" t="n"/>
      <c r="F473" s="4" t="inlineStr">
        <is>
          <t>EFECTIVO</t>
        </is>
      </c>
      <c r="G473" s="4" t="inlineStr">
        <is>
          <t>CHEQUE</t>
        </is>
      </c>
      <c r="H473" s="4" t="inlineStr">
        <is>
          <t>TRANSFERENCIA</t>
        </is>
      </c>
      <c r="I473" s="77" t="n"/>
      <c r="J473" s="77" t="n"/>
    </row>
    <row r="474">
      <c r="A474" s="5" t="inlineStr">
        <is>
          <t>CCAJ-LP08/42/23</t>
        </is>
      </c>
      <c r="B474" s="6" t="n">
        <v>44980.79172709491</v>
      </c>
      <c r="C474" s="5" t="inlineStr">
        <is>
          <t>199 IBANA SOLIZ CUENTAS</t>
        </is>
      </c>
      <c r="D474" s="7" t="n"/>
      <c r="E474" s="8" t="n"/>
      <c r="F474" s="9" t="n">
        <v>5294.68</v>
      </c>
      <c r="I474" s="10" t="inlineStr">
        <is>
          <t>EFECTIVO</t>
        </is>
      </c>
      <c r="J474" s="8" t="inlineStr">
        <is>
          <t>199 IBANA SOLIZ CUENTAS</t>
        </is>
      </c>
    </row>
    <row r="475">
      <c r="A475" s="5" t="inlineStr">
        <is>
          <t>CCAJ-LP08/42/23</t>
        </is>
      </c>
      <c r="B475" s="6" t="n">
        <v>44980.79172709491</v>
      </c>
      <c r="C475" s="5" t="inlineStr">
        <is>
          <t>199 IBANA SOLIZ CUENTAS</t>
        </is>
      </c>
      <c r="D475" s="7" t="n"/>
      <c r="E475" s="8" t="n"/>
      <c r="H475" s="9" t="n">
        <v>1014.2</v>
      </c>
      <c r="I475" s="5" t="inlineStr">
        <is>
          <t>TARJETA DE DÉBITO/CRÉDITO</t>
        </is>
      </c>
      <c r="J475" s="8" t="inlineStr">
        <is>
          <t>199 IBANA SOLIZ CUENTAS</t>
        </is>
      </c>
    </row>
    <row r="476">
      <c r="A476" s="11" t="inlineStr">
        <is>
          <t>SAP</t>
        </is>
      </c>
      <c r="B476" s="3" t="n"/>
      <c r="C476" s="3" t="n"/>
      <c r="D476" s="7" t="n"/>
      <c r="E476" s="8" t="n"/>
      <c r="H476" s="9" t="n"/>
      <c r="I476" s="10" t="n"/>
      <c r="J476" s="8" t="n"/>
    </row>
    <row r="477" ht="15.75" customHeight="1">
      <c r="A477" s="13" t="inlineStr">
        <is>
          <t>FECHA</t>
        </is>
      </c>
      <c r="B477" s="13" t="inlineStr">
        <is>
          <t>CIERRE DE CAJA</t>
        </is>
      </c>
      <c r="C477" s="13" t="inlineStr">
        <is>
          <t>IMPORTE</t>
        </is>
      </c>
      <c r="D477" s="49" t="inlineStr">
        <is>
          <t>112825659</t>
        </is>
      </c>
      <c r="E477" s="14" t="n">
        <v>112826018</v>
      </c>
      <c r="H477" s="9" t="n"/>
      <c r="I477" s="10" t="n"/>
      <c r="J477" s="8" t="n"/>
    </row>
    <row r="478">
      <c r="A478" s="5" t="n"/>
      <c r="B478" s="6" t="n"/>
      <c r="C478" s="5" t="n"/>
      <c r="D478" s="57" t="inlineStr">
        <is>
          <t>BOOT</t>
        </is>
      </c>
      <c r="E478" s="8" t="n"/>
      <c r="H478" s="9" t="n"/>
      <c r="I478" s="10" t="n"/>
      <c r="J478" s="8" t="n"/>
    </row>
    <row r="479"/>
    <row r="480">
      <c r="A480" s="1" t="inlineStr">
        <is>
          <t>Cierre Caja</t>
        </is>
      </c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</row>
    <row r="481">
      <c r="A481" s="3" t="inlineStr">
        <is>
          <t>Del 24/02/2023</t>
        </is>
      </c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</row>
    <row r="482">
      <c r="A482" s="74" t="inlineStr">
        <is>
          <t>Cierre Caja</t>
        </is>
      </c>
      <c r="B482" s="74" t="inlineStr">
        <is>
          <t>Fecha</t>
        </is>
      </c>
      <c r="C482" s="74" t="inlineStr">
        <is>
          <t>Cajero</t>
        </is>
      </c>
      <c r="D482" s="74" t="inlineStr">
        <is>
          <t>Nro Voucher</t>
        </is>
      </c>
      <c r="E482" s="74" t="inlineStr">
        <is>
          <t>Nro Cuenta</t>
        </is>
      </c>
      <c r="F482" s="74" t="inlineStr">
        <is>
          <t>Tipo Ingreso</t>
        </is>
      </c>
      <c r="G482" s="75" t="n"/>
      <c r="H482" s="76" t="n"/>
      <c r="I482" s="74" t="inlineStr">
        <is>
          <t>TIPO DE INGRESO</t>
        </is>
      </c>
      <c r="J482" s="74" t="inlineStr">
        <is>
          <t>Cobrador</t>
        </is>
      </c>
    </row>
    <row r="483">
      <c r="A483" s="77" t="n"/>
      <c r="B483" s="77" t="n"/>
      <c r="C483" s="77" t="n"/>
      <c r="D483" s="77" t="n"/>
      <c r="E483" s="77" t="n"/>
      <c r="F483" s="4" t="inlineStr">
        <is>
          <t>EFECTIVO</t>
        </is>
      </c>
      <c r="G483" s="4" t="inlineStr">
        <is>
          <t>CHEQUE</t>
        </is>
      </c>
      <c r="H483" s="4" t="inlineStr">
        <is>
          <t>TRANSFERENCIA</t>
        </is>
      </c>
      <c r="I483" s="77" t="n"/>
      <c r="J483" s="77" t="n"/>
    </row>
    <row r="484">
      <c r="A484" s="5" t="inlineStr">
        <is>
          <t>CCAJ-LP08/43/23</t>
        </is>
      </c>
      <c r="B484" s="6" t="n">
        <v>44981.75028193287</v>
      </c>
      <c r="C484" s="5" t="inlineStr">
        <is>
          <t>199 IBANA SOLIZ CUENTAS</t>
        </is>
      </c>
      <c r="D484" s="7" t="n"/>
      <c r="E484" s="8" t="n"/>
      <c r="F484" s="9" t="n">
        <v>4410.11</v>
      </c>
      <c r="I484" s="10" t="inlineStr">
        <is>
          <t>EFECTIVO</t>
        </is>
      </c>
      <c r="J484" s="8" t="inlineStr">
        <is>
          <t>199 IBANA SOLIZ CUENTAS</t>
        </is>
      </c>
    </row>
    <row r="485">
      <c r="A485" s="5" t="inlineStr">
        <is>
          <t>CCAJ-LP08/43/23</t>
        </is>
      </c>
      <c r="B485" s="6" t="n">
        <v>44981.75028193287</v>
      </c>
      <c r="C485" s="5" t="inlineStr">
        <is>
          <t>199 IBANA SOLIZ CUENTAS</t>
        </is>
      </c>
      <c r="D485" s="7" t="n"/>
      <c r="E485" s="8" t="n"/>
      <c r="H485" s="9" t="n">
        <v>1160.52</v>
      </c>
      <c r="I485" s="5" t="inlineStr">
        <is>
          <t>TARJETA DE DÉBITO/CRÉDITO</t>
        </is>
      </c>
      <c r="J485" s="8" t="inlineStr">
        <is>
          <t>199 IBANA SOLIZ CUENTAS</t>
        </is>
      </c>
    </row>
    <row r="486">
      <c r="A486" s="11" t="inlineStr">
        <is>
          <t>SAP</t>
        </is>
      </c>
      <c r="B486" s="3" t="n"/>
      <c r="C486" s="3" t="n"/>
      <c r="D486" s="7" t="n"/>
      <c r="E486" s="8" t="n"/>
      <c r="H486" s="9" t="n"/>
      <c r="I486" s="10" t="n"/>
      <c r="J486" s="8" t="n"/>
    </row>
    <row r="487" ht="15.75" customHeight="1">
      <c r="A487" s="13" t="inlineStr">
        <is>
          <t>FECHA</t>
        </is>
      </c>
      <c r="B487" s="13" t="inlineStr">
        <is>
          <t>CIERRE DE CAJA</t>
        </is>
      </c>
      <c r="C487" s="13" t="inlineStr">
        <is>
          <t>IMPORTE</t>
        </is>
      </c>
      <c r="D487" s="49" t="inlineStr">
        <is>
          <t>112825658</t>
        </is>
      </c>
      <c r="E487" s="14" t="n">
        <v>112826019</v>
      </c>
      <c r="H487" s="9" t="n"/>
      <c r="I487" s="10" t="n"/>
      <c r="J487" s="8" t="n"/>
    </row>
    <row r="488">
      <c r="D488" s="57" t="inlineStr">
        <is>
          <t>BOOT</t>
        </is>
      </c>
    </row>
    <row r="489"/>
    <row r="490">
      <c r="A490" s="1" t="inlineStr">
        <is>
          <t>Cierre Caja</t>
        </is>
      </c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</row>
    <row r="491">
      <c r="A491" s="3" t="inlineStr">
        <is>
          <t>Del 25/02/2023</t>
        </is>
      </c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</row>
    <row r="492">
      <c r="A492" s="74" t="inlineStr">
        <is>
          <t>Cierre Caja</t>
        </is>
      </c>
      <c r="B492" s="74" t="inlineStr">
        <is>
          <t>Fecha</t>
        </is>
      </c>
      <c r="C492" s="74" t="inlineStr">
        <is>
          <t>Cajero</t>
        </is>
      </c>
      <c r="D492" s="74" t="inlineStr">
        <is>
          <t>Nro Voucher</t>
        </is>
      </c>
      <c r="E492" s="74" t="inlineStr">
        <is>
          <t>Nro Cuenta</t>
        </is>
      </c>
      <c r="F492" s="74" t="inlineStr">
        <is>
          <t>Tipo Ingreso</t>
        </is>
      </c>
      <c r="G492" s="75" t="n"/>
      <c r="H492" s="76" t="n"/>
      <c r="I492" s="74" t="inlineStr">
        <is>
          <t>TIPO DE INGRESO</t>
        </is>
      </c>
      <c r="J492" s="74" t="inlineStr">
        <is>
          <t>Cobrador</t>
        </is>
      </c>
    </row>
    <row r="493">
      <c r="A493" s="77" t="n"/>
      <c r="B493" s="77" t="n"/>
      <c r="C493" s="77" t="n"/>
      <c r="D493" s="77" t="n"/>
      <c r="E493" s="77" t="n"/>
      <c r="F493" s="4" t="inlineStr">
        <is>
          <t>EFECTIVO</t>
        </is>
      </c>
      <c r="G493" s="4" t="inlineStr">
        <is>
          <t>CHEQUE</t>
        </is>
      </c>
      <c r="H493" s="4" t="inlineStr">
        <is>
          <t>TRANSFERENCIA</t>
        </is>
      </c>
      <c r="I493" s="77" t="n"/>
      <c r="J493" s="77" t="n"/>
    </row>
    <row r="494">
      <c r="A494" s="5" t="inlineStr">
        <is>
          <t>CCAJ-LP08/44/23</t>
        </is>
      </c>
      <c r="B494" s="6" t="n">
        <v>44982.58669934027</v>
      </c>
      <c r="C494" s="5" t="inlineStr">
        <is>
          <t>199 IBANA SOLIZ CUENTAS</t>
        </is>
      </c>
      <c r="D494" s="7" t="n"/>
      <c r="E494" s="8" t="n"/>
      <c r="F494" s="9" t="n">
        <v>3794.16</v>
      </c>
      <c r="I494" s="10" t="inlineStr">
        <is>
          <t>EFECTIVO</t>
        </is>
      </c>
      <c r="J494" s="8" t="inlineStr">
        <is>
          <t>199 IBANA SOLIZ CUENTAS</t>
        </is>
      </c>
    </row>
    <row r="495">
      <c r="A495" s="5" t="inlineStr">
        <is>
          <t>CCAJ-LP08/44/23</t>
        </is>
      </c>
      <c r="B495" s="6" t="n">
        <v>44982.58669934027</v>
      </c>
      <c r="C495" s="5" t="inlineStr">
        <is>
          <t>199 IBANA SOLIZ CUENTAS</t>
        </is>
      </c>
      <c r="D495" s="7" t="n"/>
      <c r="E495" s="8" t="n"/>
      <c r="H495" s="9" t="n">
        <v>3232.45</v>
      </c>
      <c r="I495" s="5" t="inlineStr">
        <is>
          <t>TARJETA DE DÉBITO/CRÉDITO</t>
        </is>
      </c>
      <c r="J495" s="8" t="inlineStr">
        <is>
          <t>199 IBANA SOLIZ CUENTAS</t>
        </is>
      </c>
    </row>
    <row r="496">
      <c r="A496" s="11" t="inlineStr">
        <is>
          <t>SAP</t>
        </is>
      </c>
      <c r="B496" s="3" t="n"/>
      <c r="C496" s="3" t="n"/>
      <c r="D496" s="7" t="n"/>
      <c r="E496" s="8" t="n"/>
      <c r="H496" s="9" t="n"/>
      <c r="I496" s="10" t="n"/>
      <c r="J496" s="8" t="n"/>
    </row>
    <row r="497" ht="15.75" customHeight="1">
      <c r="A497" s="13" t="inlineStr">
        <is>
          <t>FECHA</t>
        </is>
      </c>
      <c r="B497" s="13" t="inlineStr">
        <is>
          <t>CIERRE DE CAJA</t>
        </is>
      </c>
      <c r="C497" s="13" t="inlineStr">
        <is>
          <t>IMPORTE</t>
        </is>
      </c>
      <c r="D497" s="49" t="inlineStr">
        <is>
          <t>112835211</t>
        </is>
      </c>
      <c r="E497" s="14" t="n">
        <v>112835299</v>
      </c>
      <c r="H497" s="9" t="n"/>
      <c r="I497" s="10" t="n"/>
      <c r="J497" s="8" t="n"/>
    </row>
    <row r="498">
      <c r="D498" s="57" t="inlineStr">
        <is>
          <t>BOOT</t>
        </is>
      </c>
    </row>
    <row r="499"/>
    <row r="500">
      <c r="A500" s="1" t="inlineStr">
        <is>
          <t>Cierre Caja</t>
        </is>
      </c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</row>
    <row r="501">
      <c r="A501" s="3" t="inlineStr">
        <is>
          <t>Del 27/02/2023</t>
        </is>
      </c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</row>
    <row r="502">
      <c r="A502" s="74" t="inlineStr">
        <is>
          <t>Cierre Caja</t>
        </is>
      </c>
      <c r="B502" s="74" t="inlineStr">
        <is>
          <t>Fecha</t>
        </is>
      </c>
      <c r="C502" s="74" t="inlineStr">
        <is>
          <t>Cajero</t>
        </is>
      </c>
      <c r="D502" s="74" t="inlineStr">
        <is>
          <t>Nro Voucher</t>
        </is>
      </c>
      <c r="E502" s="74" t="inlineStr">
        <is>
          <t>Nro Cuenta</t>
        </is>
      </c>
      <c r="F502" s="74" t="inlineStr">
        <is>
          <t>Tipo Ingreso</t>
        </is>
      </c>
      <c r="G502" s="75" t="n"/>
      <c r="H502" s="76" t="n"/>
      <c r="I502" s="74" t="inlineStr">
        <is>
          <t>TIPO DE INGRESO</t>
        </is>
      </c>
      <c r="J502" s="74" t="inlineStr">
        <is>
          <t>Cobrador</t>
        </is>
      </c>
    </row>
    <row r="503">
      <c r="A503" s="77" t="n"/>
      <c r="B503" s="77" t="n"/>
      <c r="C503" s="77" t="n"/>
      <c r="D503" s="77" t="n"/>
      <c r="E503" s="77" t="n"/>
      <c r="F503" s="4" t="inlineStr">
        <is>
          <t>EFECTIVO</t>
        </is>
      </c>
      <c r="G503" s="4" t="inlineStr">
        <is>
          <t>CHEQUE</t>
        </is>
      </c>
      <c r="H503" s="4" t="inlineStr">
        <is>
          <t>TRANSFERENCIA</t>
        </is>
      </c>
      <c r="I503" s="77" t="n"/>
      <c r="J503" s="77" t="n"/>
    </row>
    <row r="504">
      <c r="A504" s="5" t="inlineStr">
        <is>
          <t>CCAJ-LP08/45/23</t>
        </is>
      </c>
      <c r="B504" s="6" t="n">
        <v>44984.7922689699</v>
      </c>
      <c r="C504" s="5" t="inlineStr">
        <is>
          <t>199 IBANA SOLIZ CUENTAS</t>
        </is>
      </c>
      <c r="D504" s="7" t="n"/>
      <c r="E504" s="8" t="n"/>
      <c r="F504" s="9" t="n">
        <v>2967.21</v>
      </c>
      <c r="I504" s="10" t="inlineStr">
        <is>
          <t>EFECTIVO</t>
        </is>
      </c>
      <c r="J504" s="8" t="inlineStr">
        <is>
          <t>199 IBANA SOLIZ CUENTAS</t>
        </is>
      </c>
    </row>
    <row r="505">
      <c r="A505" s="5" t="inlineStr">
        <is>
          <t>CCAJ-LP08/45/23</t>
        </is>
      </c>
      <c r="B505" s="6" t="n">
        <v>44984.7922689699</v>
      </c>
      <c r="C505" s="5" t="inlineStr">
        <is>
          <t>199 IBANA SOLIZ CUENTAS</t>
        </is>
      </c>
      <c r="D505" s="7" t="n"/>
      <c r="E505" s="8" t="n"/>
      <c r="H505" s="9" t="n">
        <v>1613.27</v>
      </c>
      <c r="I505" s="5" t="inlineStr">
        <is>
          <t>TARJETA DE DÉBITO/CRÉDITO</t>
        </is>
      </c>
      <c r="J505" s="8" t="inlineStr">
        <is>
          <t>199 IBANA SOLIZ CUENTAS</t>
        </is>
      </c>
    </row>
    <row r="506">
      <c r="A506" s="11" t="inlineStr">
        <is>
          <t>SAP</t>
        </is>
      </c>
      <c r="B506" s="3" t="n"/>
      <c r="C506" s="3" t="n"/>
      <c r="D506" s="7" t="n"/>
      <c r="E506" s="8" t="n"/>
      <c r="H506" s="9" t="n"/>
      <c r="I506" s="10" t="n"/>
      <c r="J506" s="8" t="n"/>
    </row>
    <row r="507">
      <c r="A507" s="13" t="inlineStr">
        <is>
          <t>FECHA</t>
        </is>
      </c>
      <c r="B507" s="13" t="inlineStr">
        <is>
          <t>CIERRE DE CAJA</t>
        </is>
      </c>
      <c r="C507" s="13" t="inlineStr">
        <is>
          <t>IMPORTE</t>
        </is>
      </c>
      <c r="D507" s="7" t="inlineStr">
        <is>
          <t>112846574</t>
        </is>
      </c>
      <c r="E507" s="8" t="n"/>
      <c r="H507" s="9" t="n"/>
      <c r="I507" s="10" t="n"/>
      <c r="J507" s="8" t="n"/>
    </row>
  </sheetData>
  <mergeCells count="400">
    <mergeCell ref="I502:I503"/>
    <mergeCell ref="J502:J503"/>
    <mergeCell ref="A502:A503"/>
    <mergeCell ref="B502:B503"/>
    <mergeCell ref="C502:C503"/>
    <mergeCell ref="D502:D503"/>
    <mergeCell ref="E502:E503"/>
    <mergeCell ref="F502:H502"/>
    <mergeCell ref="I482:I483"/>
    <mergeCell ref="J482:J483"/>
    <mergeCell ref="A482:A483"/>
    <mergeCell ref="B482:B483"/>
    <mergeCell ref="C482:C483"/>
    <mergeCell ref="D482:D483"/>
    <mergeCell ref="E482:E483"/>
    <mergeCell ref="F482:H482"/>
    <mergeCell ref="A492:A493"/>
    <mergeCell ref="B492:B493"/>
    <mergeCell ref="C492:C493"/>
    <mergeCell ref="D492:D493"/>
    <mergeCell ref="E492:E493"/>
    <mergeCell ref="F492:H492"/>
    <mergeCell ref="I492:I493"/>
    <mergeCell ref="J492:J493"/>
    <mergeCell ref="I415:I416"/>
    <mergeCell ref="J415:J416"/>
    <mergeCell ref="A415:A416"/>
    <mergeCell ref="B415:B416"/>
    <mergeCell ref="C415:C416"/>
    <mergeCell ref="D415:D416"/>
    <mergeCell ref="E415:E416"/>
    <mergeCell ref="F415:H415"/>
    <mergeCell ref="I435:I436"/>
    <mergeCell ref="J435:J436"/>
    <mergeCell ref="A435:A436"/>
    <mergeCell ref="B435:B436"/>
    <mergeCell ref="C435:C436"/>
    <mergeCell ref="D435:D436"/>
    <mergeCell ref="E435:E436"/>
    <mergeCell ref="F435:H435"/>
    <mergeCell ref="A425:A426"/>
    <mergeCell ref="B425:B426"/>
    <mergeCell ref="C425:C426"/>
    <mergeCell ref="D425:D426"/>
    <mergeCell ref="E425:E426"/>
    <mergeCell ref="F425:H425"/>
    <mergeCell ref="I425:I426"/>
    <mergeCell ref="J425:J426"/>
    <mergeCell ref="I385:I386"/>
    <mergeCell ref="J385:J386"/>
    <mergeCell ref="A385:A386"/>
    <mergeCell ref="B385:B386"/>
    <mergeCell ref="C385:C386"/>
    <mergeCell ref="D385:D386"/>
    <mergeCell ref="E385:E386"/>
    <mergeCell ref="F385:H385"/>
    <mergeCell ref="I405:I406"/>
    <mergeCell ref="J405:J406"/>
    <mergeCell ref="A405:A406"/>
    <mergeCell ref="B405:B406"/>
    <mergeCell ref="C405:C406"/>
    <mergeCell ref="D405:D406"/>
    <mergeCell ref="E405:E406"/>
    <mergeCell ref="F405:H405"/>
    <mergeCell ref="I395:I396"/>
    <mergeCell ref="J395:J396"/>
    <mergeCell ref="A395:A396"/>
    <mergeCell ref="B395:B396"/>
    <mergeCell ref="C395:C396"/>
    <mergeCell ref="D395:D396"/>
    <mergeCell ref="E395:E396"/>
    <mergeCell ref="F395:H395"/>
    <mergeCell ref="I325:I326"/>
    <mergeCell ref="J325:J326"/>
    <mergeCell ref="A325:A326"/>
    <mergeCell ref="B325:B326"/>
    <mergeCell ref="C325:C326"/>
    <mergeCell ref="D325:D326"/>
    <mergeCell ref="E325:E326"/>
    <mergeCell ref="F325:H325"/>
    <mergeCell ref="I375:I376"/>
    <mergeCell ref="J375:J376"/>
    <mergeCell ref="A375:A376"/>
    <mergeCell ref="B375:B376"/>
    <mergeCell ref="C375:C376"/>
    <mergeCell ref="D375:D376"/>
    <mergeCell ref="E375:E376"/>
    <mergeCell ref="F375:H375"/>
    <mergeCell ref="I365:I366"/>
    <mergeCell ref="J365:J366"/>
    <mergeCell ref="A365:A366"/>
    <mergeCell ref="B365:B366"/>
    <mergeCell ref="C365:C366"/>
    <mergeCell ref="D365:D366"/>
    <mergeCell ref="E365:E366"/>
    <mergeCell ref="F365:H365"/>
    <mergeCell ref="I230:I231"/>
    <mergeCell ref="J230:J231"/>
    <mergeCell ref="A230:A231"/>
    <mergeCell ref="B230:B231"/>
    <mergeCell ref="C230:C231"/>
    <mergeCell ref="D230:D231"/>
    <mergeCell ref="E230:E231"/>
    <mergeCell ref="F230:H230"/>
    <mergeCell ref="A285:A286"/>
    <mergeCell ref="B285:B286"/>
    <mergeCell ref="C285:C286"/>
    <mergeCell ref="D285:D286"/>
    <mergeCell ref="E285:E286"/>
    <mergeCell ref="F285:H285"/>
    <mergeCell ref="I285:I286"/>
    <mergeCell ref="J285:J286"/>
    <mergeCell ref="I252:I253"/>
    <mergeCell ref="J252:J253"/>
    <mergeCell ref="A252:A253"/>
    <mergeCell ref="B252:B253"/>
    <mergeCell ref="C252:C253"/>
    <mergeCell ref="D252:D253"/>
    <mergeCell ref="E252:E253"/>
    <mergeCell ref="F252:H252"/>
    <mergeCell ref="I147:I148"/>
    <mergeCell ref="J147:J148"/>
    <mergeCell ref="A147:A148"/>
    <mergeCell ref="B147:B148"/>
    <mergeCell ref="C147:C148"/>
    <mergeCell ref="D147:D148"/>
    <mergeCell ref="E147:E148"/>
    <mergeCell ref="F147:H147"/>
    <mergeCell ref="I167:I168"/>
    <mergeCell ref="J167:J168"/>
    <mergeCell ref="A167:A168"/>
    <mergeCell ref="B167:B168"/>
    <mergeCell ref="C167:C168"/>
    <mergeCell ref="D167:D168"/>
    <mergeCell ref="E167:E168"/>
    <mergeCell ref="F167:H167"/>
    <mergeCell ref="I157:I158"/>
    <mergeCell ref="J157:J158"/>
    <mergeCell ref="A157:A158"/>
    <mergeCell ref="B157:B158"/>
    <mergeCell ref="C157:C158"/>
    <mergeCell ref="D157:D158"/>
    <mergeCell ref="E157:E158"/>
    <mergeCell ref="F157:H157"/>
    <mergeCell ref="A116:A117"/>
    <mergeCell ref="B116:B117"/>
    <mergeCell ref="C116:C117"/>
    <mergeCell ref="D116:D117"/>
    <mergeCell ref="E116:E117"/>
    <mergeCell ref="F127:H127"/>
    <mergeCell ref="I127:I128"/>
    <mergeCell ref="J127:J128"/>
    <mergeCell ref="I116:I117"/>
    <mergeCell ref="J116:J117"/>
    <mergeCell ref="F116:H116"/>
    <mergeCell ref="A127:A128"/>
    <mergeCell ref="B127:B128"/>
    <mergeCell ref="C127:C128"/>
    <mergeCell ref="D127:D128"/>
    <mergeCell ref="E127:E128"/>
    <mergeCell ref="I75:I76"/>
    <mergeCell ref="J75:J76"/>
    <mergeCell ref="A75:A76"/>
    <mergeCell ref="B75:B76"/>
    <mergeCell ref="C75:C76"/>
    <mergeCell ref="D75:D76"/>
    <mergeCell ref="E75:E76"/>
    <mergeCell ref="F75:H75"/>
    <mergeCell ref="E86:E87"/>
    <mergeCell ref="F86:H86"/>
    <mergeCell ref="I86:I87"/>
    <mergeCell ref="J86:J87"/>
    <mergeCell ref="A86:A87"/>
    <mergeCell ref="B86:B87"/>
    <mergeCell ref="C86:C87"/>
    <mergeCell ref="D86:D87"/>
    <mergeCell ref="I55:I56"/>
    <mergeCell ref="J55:J56"/>
    <mergeCell ref="A55:A56"/>
    <mergeCell ref="B55:B56"/>
    <mergeCell ref="C55:C56"/>
    <mergeCell ref="D55:D56"/>
    <mergeCell ref="E55:E56"/>
    <mergeCell ref="F55:H55"/>
    <mergeCell ref="I65:I66"/>
    <mergeCell ref="J65:J66"/>
    <mergeCell ref="A65:A66"/>
    <mergeCell ref="B65:B66"/>
    <mergeCell ref="C65:C66"/>
    <mergeCell ref="D65:D66"/>
    <mergeCell ref="E65:E66"/>
    <mergeCell ref="F65:H65"/>
    <mergeCell ref="F45:H45"/>
    <mergeCell ref="I45:I46"/>
    <mergeCell ref="J45:J46"/>
    <mergeCell ref="A45:A46"/>
    <mergeCell ref="B45:B46"/>
    <mergeCell ref="C45:C46"/>
    <mergeCell ref="D45:D46"/>
    <mergeCell ref="E45:E46"/>
    <mergeCell ref="I14:I15"/>
    <mergeCell ref="J14:J15"/>
    <mergeCell ref="A14:A15"/>
    <mergeCell ref="B14:B15"/>
    <mergeCell ref="C14:C15"/>
    <mergeCell ref="D14:D15"/>
    <mergeCell ref="E14:E15"/>
    <mergeCell ref="F14:H14"/>
    <mergeCell ref="E34:E35"/>
    <mergeCell ref="F34:H34"/>
    <mergeCell ref="I34:I35"/>
    <mergeCell ref="J34:J35"/>
    <mergeCell ref="A34:A35"/>
    <mergeCell ref="B34:B35"/>
    <mergeCell ref="C34:C35"/>
    <mergeCell ref="D34:D35"/>
    <mergeCell ref="I3:I4"/>
    <mergeCell ref="J3:J4"/>
    <mergeCell ref="I23:I24"/>
    <mergeCell ref="J23:J24"/>
    <mergeCell ref="A23:A24"/>
    <mergeCell ref="B23:B24"/>
    <mergeCell ref="C23:C24"/>
    <mergeCell ref="D23:D24"/>
    <mergeCell ref="E23:E24"/>
    <mergeCell ref="F23:H23"/>
    <mergeCell ref="A3:A4"/>
    <mergeCell ref="B3:B4"/>
    <mergeCell ref="C3:C4"/>
    <mergeCell ref="D3:D4"/>
    <mergeCell ref="E3:E4"/>
    <mergeCell ref="F3:H3"/>
    <mergeCell ref="I96:I97"/>
    <mergeCell ref="J96:J97"/>
    <mergeCell ref="A96:A97"/>
    <mergeCell ref="B96:B97"/>
    <mergeCell ref="C96:C97"/>
    <mergeCell ref="D96:D97"/>
    <mergeCell ref="E96:E97"/>
    <mergeCell ref="F96:H96"/>
    <mergeCell ref="I137:I138"/>
    <mergeCell ref="J137:J138"/>
    <mergeCell ref="A137:A138"/>
    <mergeCell ref="B137:B138"/>
    <mergeCell ref="C137:C138"/>
    <mergeCell ref="D137:D138"/>
    <mergeCell ref="E137:E138"/>
    <mergeCell ref="F137:H137"/>
    <mergeCell ref="I106:I107"/>
    <mergeCell ref="J106:J107"/>
    <mergeCell ref="A106:A107"/>
    <mergeCell ref="B106:B107"/>
    <mergeCell ref="C106:C107"/>
    <mergeCell ref="D106:D107"/>
    <mergeCell ref="E106:E107"/>
    <mergeCell ref="F106:H106"/>
    <mergeCell ref="A188:A189"/>
    <mergeCell ref="B188:B189"/>
    <mergeCell ref="C188:C189"/>
    <mergeCell ref="D188:D189"/>
    <mergeCell ref="E188:E189"/>
    <mergeCell ref="F188:H188"/>
    <mergeCell ref="I188:I189"/>
    <mergeCell ref="J188:J189"/>
    <mergeCell ref="I178:I179"/>
    <mergeCell ref="J178:J179"/>
    <mergeCell ref="A178:A179"/>
    <mergeCell ref="B178:B179"/>
    <mergeCell ref="C178:C179"/>
    <mergeCell ref="D178:D179"/>
    <mergeCell ref="E178:E179"/>
    <mergeCell ref="F178:H178"/>
    <mergeCell ref="A199:A200"/>
    <mergeCell ref="B199:B200"/>
    <mergeCell ref="C199:C200"/>
    <mergeCell ref="D199:D200"/>
    <mergeCell ref="E199:E200"/>
    <mergeCell ref="F199:H199"/>
    <mergeCell ref="I199:I200"/>
    <mergeCell ref="J199:J200"/>
    <mergeCell ref="I219:I220"/>
    <mergeCell ref="J219:J220"/>
    <mergeCell ref="A219:A220"/>
    <mergeCell ref="B219:B220"/>
    <mergeCell ref="C219:C220"/>
    <mergeCell ref="D219:D220"/>
    <mergeCell ref="E219:E220"/>
    <mergeCell ref="F219:H219"/>
    <mergeCell ref="I208:I209"/>
    <mergeCell ref="J208:J209"/>
    <mergeCell ref="A208:A209"/>
    <mergeCell ref="B208:B209"/>
    <mergeCell ref="C208:C209"/>
    <mergeCell ref="D208:D209"/>
    <mergeCell ref="E208:E209"/>
    <mergeCell ref="F208:H208"/>
    <mergeCell ref="J295:J296"/>
    <mergeCell ref="A295:A296"/>
    <mergeCell ref="B295:B296"/>
    <mergeCell ref="D295:D296"/>
    <mergeCell ref="E295:E296"/>
    <mergeCell ref="F295:H295"/>
    <mergeCell ref="I295:I296"/>
    <mergeCell ref="C295:C296"/>
    <mergeCell ref="I262:I263"/>
    <mergeCell ref="J262:J263"/>
    <mergeCell ref="A262:A263"/>
    <mergeCell ref="B262:B263"/>
    <mergeCell ref="C262:C263"/>
    <mergeCell ref="D262:D263"/>
    <mergeCell ref="E262:E263"/>
    <mergeCell ref="F262:H262"/>
    <mergeCell ref="A241:A242"/>
    <mergeCell ref="B241:B242"/>
    <mergeCell ref="C241:C242"/>
    <mergeCell ref="D241:D242"/>
    <mergeCell ref="E241:E242"/>
    <mergeCell ref="F241:H241"/>
    <mergeCell ref="I241:I242"/>
    <mergeCell ref="J241:J242"/>
    <mergeCell ref="I274:I275"/>
    <mergeCell ref="J274:J275"/>
    <mergeCell ref="A274:A275"/>
    <mergeCell ref="B274:B275"/>
    <mergeCell ref="C274:C275"/>
    <mergeCell ref="D274:D275"/>
    <mergeCell ref="E274:E275"/>
    <mergeCell ref="F274:H274"/>
    <mergeCell ref="I335:I336"/>
    <mergeCell ref="J335:J336"/>
    <mergeCell ref="A335:A336"/>
    <mergeCell ref="B335:B336"/>
    <mergeCell ref="C335:C336"/>
    <mergeCell ref="D335:D336"/>
    <mergeCell ref="E335:E336"/>
    <mergeCell ref="F335:H335"/>
    <mergeCell ref="I305:I306"/>
    <mergeCell ref="J305:J306"/>
    <mergeCell ref="A305:A306"/>
    <mergeCell ref="B305:B306"/>
    <mergeCell ref="C305:C306"/>
    <mergeCell ref="D305:D306"/>
    <mergeCell ref="E305:E306"/>
    <mergeCell ref="F305:H305"/>
    <mergeCell ref="I315:I316"/>
    <mergeCell ref="J315:J316"/>
    <mergeCell ref="A315:A316"/>
    <mergeCell ref="B315:B316"/>
    <mergeCell ref="C315:C316"/>
    <mergeCell ref="D315:D316"/>
    <mergeCell ref="E315:E316"/>
    <mergeCell ref="F315:H315"/>
    <mergeCell ref="I355:I356"/>
    <mergeCell ref="J355:J356"/>
    <mergeCell ref="A355:A356"/>
    <mergeCell ref="B355:B356"/>
    <mergeCell ref="C355:C356"/>
    <mergeCell ref="D355:D356"/>
    <mergeCell ref="E355:E356"/>
    <mergeCell ref="F355:H355"/>
    <mergeCell ref="I345:I346"/>
    <mergeCell ref="J345:J346"/>
    <mergeCell ref="A345:A346"/>
    <mergeCell ref="B345:B346"/>
    <mergeCell ref="C345:C346"/>
    <mergeCell ref="D345:D346"/>
    <mergeCell ref="E345:E346"/>
    <mergeCell ref="F345:H345"/>
    <mergeCell ref="A445:A446"/>
    <mergeCell ref="B445:B446"/>
    <mergeCell ref="C445:C446"/>
    <mergeCell ref="D445:D446"/>
    <mergeCell ref="E445:E446"/>
    <mergeCell ref="F445:H445"/>
    <mergeCell ref="I445:I446"/>
    <mergeCell ref="J445:J446"/>
    <mergeCell ref="A453:A454"/>
    <mergeCell ref="B453:B454"/>
    <mergeCell ref="C453:C454"/>
    <mergeCell ref="D453:D454"/>
    <mergeCell ref="E453:E454"/>
    <mergeCell ref="F453:H453"/>
    <mergeCell ref="I453:I454"/>
    <mergeCell ref="J453:J454"/>
    <mergeCell ref="A472:A473"/>
    <mergeCell ref="B472:B473"/>
    <mergeCell ref="C472:C473"/>
    <mergeCell ref="D472:D473"/>
    <mergeCell ref="E472:E473"/>
    <mergeCell ref="F472:H472"/>
    <mergeCell ref="I472:I473"/>
    <mergeCell ref="J472:J473"/>
    <mergeCell ref="I462:I463"/>
    <mergeCell ref="J462:J463"/>
    <mergeCell ref="A462:A463"/>
    <mergeCell ref="B462:B463"/>
    <mergeCell ref="C462:C463"/>
    <mergeCell ref="D462:D463"/>
    <mergeCell ref="E462:E463"/>
    <mergeCell ref="F462:H462"/>
  </mergeCells>
  <pageMargins left="0.7" right="0.7" top="0.75" bottom="0.75" header="0.3" footer="0.3"/>
  <pageSetup orientation="portrait"/>
  <drawing r:id="rId1"/>
</worksheet>
</file>

<file path=xl/worksheets/sheet20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207"/>
  <sheetViews>
    <sheetView topLeftCell="A193" workbookViewId="0">
      <selection activeCell="E198" sqref="E198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855468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01/02/2023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74" t="inlineStr">
        <is>
          <t>Cierre Caja</t>
        </is>
      </c>
      <c r="B3" s="74" t="inlineStr">
        <is>
          <t>Fecha</t>
        </is>
      </c>
      <c r="C3" s="74" t="inlineStr">
        <is>
          <t>Cajero</t>
        </is>
      </c>
      <c r="D3" s="74" t="inlineStr">
        <is>
          <t>Nro Voucher</t>
        </is>
      </c>
      <c r="E3" s="74" t="inlineStr">
        <is>
          <t>Nro Cuenta</t>
        </is>
      </c>
      <c r="F3" s="74" t="inlineStr">
        <is>
          <t>Tipo Ingreso</t>
        </is>
      </c>
      <c r="G3" s="75" t="n"/>
      <c r="H3" s="76" t="n"/>
      <c r="I3" s="74" t="inlineStr">
        <is>
          <t>TIPO DE INGRESO</t>
        </is>
      </c>
      <c r="J3" s="74" t="inlineStr">
        <is>
          <t>Cobrador</t>
        </is>
      </c>
    </row>
    <row r="4">
      <c r="A4" s="77" t="n"/>
      <c r="B4" s="77" t="n"/>
      <c r="C4" s="77" t="n"/>
      <c r="D4" s="77" t="n"/>
      <c r="E4" s="77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77" t="n"/>
      <c r="J4" s="77" t="n"/>
    </row>
    <row r="5">
      <c r="A5" s="5" t="inlineStr">
        <is>
          <t>CCAJ-PT18/25/23</t>
        </is>
      </c>
      <c r="B5" s="6" t="n">
        <v>44958.75216684028</v>
      </c>
      <c r="C5" s="5" t="inlineStr">
        <is>
          <t>3344 GUNNAR VICTOR PORTUGAL MURGUIA</t>
        </is>
      </c>
      <c r="D5" s="7" t="n"/>
      <c r="E5" s="8" t="n"/>
      <c r="F5" s="9" t="n">
        <v>7601.85</v>
      </c>
      <c r="I5" s="10" t="inlineStr">
        <is>
          <t>EFECTIVO</t>
        </is>
      </c>
      <c r="J5" s="5" t="inlineStr">
        <is>
          <t>3344 GUNNAR VICTOR PORTUGAL MURGUIA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8" t="n"/>
    </row>
    <row r="7" ht="15.75" customHeight="1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D7" s="49" t="n">
        <v>112695145</v>
      </c>
      <c r="E7" s="14" t="n">
        <v>112695383</v>
      </c>
      <c r="H7" s="9" t="n"/>
      <c r="I7" s="10" t="n"/>
      <c r="J7" s="8" t="n"/>
    </row>
    <row r="8">
      <c r="A8" s="5" t="n"/>
      <c r="B8" s="6" t="n"/>
      <c r="C8" s="5" t="n"/>
      <c r="D8" s="29" t="inlineStr">
        <is>
          <t>BOOT</t>
        </is>
      </c>
      <c r="E8" s="8" t="n"/>
      <c r="H8" s="9" t="n"/>
      <c r="I8" s="10" t="n"/>
      <c r="J8" s="8" t="n"/>
    </row>
    <row r="10">
      <c r="A10" s="1" t="inlineStr">
        <is>
          <t>Cierre Caja</t>
        </is>
      </c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</row>
    <row r="11">
      <c r="A11" s="3" t="inlineStr">
        <is>
          <t>Del 02/02/2023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74" t="inlineStr">
        <is>
          <t>Cierre Caja</t>
        </is>
      </c>
      <c r="B12" s="74" t="inlineStr">
        <is>
          <t>Fecha</t>
        </is>
      </c>
      <c r="C12" s="74" t="inlineStr">
        <is>
          <t>Cajero</t>
        </is>
      </c>
      <c r="D12" s="74" t="inlineStr">
        <is>
          <t>Nro Voucher</t>
        </is>
      </c>
      <c r="E12" s="74" t="inlineStr">
        <is>
          <t>Nro Cuenta</t>
        </is>
      </c>
      <c r="F12" s="74" t="inlineStr">
        <is>
          <t>Tipo Ingreso</t>
        </is>
      </c>
      <c r="G12" s="75" t="n"/>
      <c r="H12" s="76" t="n"/>
      <c r="I12" s="74" t="inlineStr">
        <is>
          <t>TIPO DE INGRESO</t>
        </is>
      </c>
      <c r="J12" s="74" t="inlineStr">
        <is>
          <t>Cobrador</t>
        </is>
      </c>
    </row>
    <row r="13">
      <c r="A13" s="77" t="n"/>
      <c r="B13" s="77" t="n"/>
      <c r="C13" s="77" t="n"/>
      <c r="D13" s="77" t="n"/>
      <c r="E13" s="77" t="n"/>
      <c r="F13" s="4" t="inlineStr">
        <is>
          <t>EFECTIVO</t>
        </is>
      </c>
      <c r="G13" s="4" t="inlineStr">
        <is>
          <t>CHEQUE</t>
        </is>
      </c>
      <c r="H13" s="4" t="inlineStr">
        <is>
          <t>TRANSFERENCIA</t>
        </is>
      </c>
      <c r="I13" s="77" t="n"/>
      <c r="J13" s="77" t="n"/>
    </row>
    <row r="14">
      <c r="A14" s="5" t="inlineStr">
        <is>
          <t>CCAJ-PT18/26/23</t>
        </is>
      </c>
      <c r="B14" s="6" t="n">
        <v>44959.75843769676</v>
      </c>
      <c r="C14" s="5" t="inlineStr">
        <is>
          <t>3344 GUNNAR VICTOR PORTUGAL MURGUIA</t>
        </is>
      </c>
      <c r="D14" s="7" t="n"/>
      <c r="E14" s="8" t="n"/>
      <c r="F14" s="9" t="n">
        <v>3454.98</v>
      </c>
      <c r="I14" s="10" t="inlineStr">
        <is>
          <t>EFECTIVO</t>
        </is>
      </c>
      <c r="J14" s="5" t="inlineStr">
        <is>
          <t>3344 GUNNAR VICTOR PORTUGAL MURGUIA</t>
        </is>
      </c>
    </row>
    <row r="15">
      <c r="A15" s="11" t="inlineStr">
        <is>
          <t>SAP</t>
        </is>
      </c>
      <c r="B15" s="3" t="n"/>
      <c r="C15" s="3" t="n"/>
      <c r="D15" s="7" t="n"/>
      <c r="E15" s="8" t="n"/>
      <c r="H15" s="9" t="n"/>
      <c r="I15" s="10" t="n"/>
      <c r="J15" s="5" t="n"/>
    </row>
    <row r="16" ht="15.75" customHeight="1">
      <c r="A16" s="13" t="inlineStr">
        <is>
          <t>FECHA</t>
        </is>
      </c>
      <c r="B16" s="13" t="inlineStr">
        <is>
          <t>CIERRE DE CAJA</t>
        </is>
      </c>
      <c r="C16" s="13" t="inlineStr">
        <is>
          <t>IMPORTE</t>
        </is>
      </c>
      <c r="D16" s="49" t="n">
        <v>112728651</v>
      </c>
      <c r="E16" s="14" t="n">
        <v>112729022</v>
      </c>
      <c r="H16" s="9" t="n"/>
      <c r="I16" s="10" t="n"/>
      <c r="J16" s="5" t="n"/>
    </row>
    <row r="17">
      <c r="D17" s="29" t="inlineStr">
        <is>
          <t>BOOT</t>
        </is>
      </c>
    </row>
    <row r="19">
      <c r="A19" s="1" t="inlineStr">
        <is>
          <t>Cierre Caja</t>
        </is>
      </c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3" t="inlineStr">
        <is>
          <t>Del 03/02/2023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74" t="inlineStr">
        <is>
          <t>Cierre Caja</t>
        </is>
      </c>
      <c r="B21" s="74" t="inlineStr">
        <is>
          <t>Fecha</t>
        </is>
      </c>
      <c r="C21" s="74" t="inlineStr">
        <is>
          <t>Cajero</t>
        </is>
      </c>
      <c r="D21" s="74" t="inlineStr">
        <is>
          <t>Nro Voucher</t>
        </is>
      </c>
      <c r="E21" s="74" t="inlineStr">
        <is>
          <t>Nro Cuenta</t>
        </is>
      </c>
      <c r="F21" s="74" t="inlineStr">
        <is>
          <t>Tipo Ingreso</t>
        </is>
      </c>
      <c r="G21" s="75" t="n"/>
      <c r="H21" s="76" t="n"/>
      <c r="I21" s="74" t="inlineStr">
        <is>
          <t>TIPO DE INGRESO</t>
        </is>
      </c>
      <c r="J21" s="74" t="inlineStr">
        <is>
          <t>Cobrador</t>
        </is>
      </c>
    </row>
    <row r="22">
      <c r="A22" s="77" t="n"/>
      <c r="B22" s="77" t="n"/>
      <c r="C22" s="77" t="n"/>
      <c r="D22" s="77" t="n"/>
      <c r="E22" s="77" t="n"/>
      <c r="F22" s="4" t="inlineStr">
        <is>
          <t>EFECTIVO</t>
        </is>
      </c>
      <c r="G22" s="4" t="inlineStr">
        <is>
          <t>CHEQUE</t>
        </is>
      </c>
      <c r="H22" s="4" t="inlineStr">
        <is>
          <t>TRANSFERENCIA</t>
        </is>
      </c>
      <c r="I22" s="77" t="n"/>
      <c r="J22" s="77" t="n"/>
    </row>
    <row r="23">
      <c r="A23" s="5" t="inlineStr">
        <is>
          <t>CCAJ-PT18/27/23</t>
        </is>
      </c>
      <c r="B23" s="6" t="n">
        <v>44960.75216133102</v>
      </c>
      <c r="C23" s="5" t="inlineStr">
        <is>
          <t>3344 GUNNAR VICTOR PORTUGAL MURGUIA</t>
        </is>
      </c>
      <c r="D23" s="7" t="n"/>
      <c r="E23" s="8" t="n"/>
      <c r="F23" s="9" t="n">
        <v>2616.42</v>
      </c>
      <c r="I23" s="10" t="inlineStr">
        <is>
          <t>EFECTIVO</t>
        </is>
      </c>
      <c r="J23" s="5" t="inlineStr">
        <is>
          <t>3344 GUNNAR VICTOR PORTUGAL MURGUIA</t>
        </is>
      </c>
    </row>
    <row r="24">
      <c r="A24" s="11" t="inlineStr">
        <is>
          <t>SAP</t>
        </is>
      </c>
      <c r="B24" s="3" t="n"/>
      <c r="C24" s="3" t="n"/>
      <c r="D24" s="7" t="n"/>
      <c r="E24" s="8" t="n"/>
      <c r="H24" s="9" t="n"/>
      <c r="I24" s="10" t="n"/>
      <c r="J24" s="5" t="n"/>
    </row>
    <row r="25" ht="15.75" customHeight="1">
      <c r="A25" s="13" t="inlineStr">
        <is>
          <t>FECHA</t>
        </is>
      </c>
      <c r="B25" s="13" t="inlineStr">
        <is>
          <t>CIERRE DE CAJA</t>
        </is>
      </c>
      <c r="C25" s="13" t="inlineStr">
        <is>
          <t>IMPORTE</t>
        </is>
      </c>
      <c r="D25" s="49" t="n">
        <v>112728719</v>
      </c>
      <c r="E25" s="14" t="n">
        <v>112729024</v>
      </c>
      <c r="H25" s="9" t="n"/>
      <c r="I25" s="10" t="n"/>
      <c r="J25" s="5" t="n"/>
    </row>
    <row r="26">
      <c r="A26" s="5" t="n"/>
      <c r="B26" s="6" t="n"/>
      <c r="C26" s="5" t="n"/>
      <c r="D26" s="29" t="inlineStr">
        <is>
          <t>BOOT</t>
        </is>
      </c>
      <c r="E26" s="8" t="n"/>
      <c r="H26" s="9" t="n"/>
      <c r="I26" s="10" t="n"/>
      <c r="J26" s="5" t="n"/>
    </row>
    <row r="27">
      <c r="A27" s="5" t="n"/>
      <c r="B27" s="6" t="n"/>
      <c r="C27" s="5" t="n"/>
      <c r="D27" s="7" t="n"/>
      <c r="E27" s="8" t="n"/>
      <c r="H27" s="9" t="n"/>
      <c r="I27" s="10" t="n"/>
      <c r="J27" s="5" t="n"/>
    </row>
    <row r="28">
      <c r="A28" s="1" t="inlineStr">
        <is>
          <t>Cierre Caja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" t="inlineStr">
        <is>
          <t>Del 04/02/2023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74" t="inlineStr">
        <is>
          <t>Cierre Caja</t>
        </is>
      </c>
      <c r="B30" s="74" t="inlineStr">
        <is>
          <t>Fecha</t>
        </is>
      </c>
      <c r="C30" s="74" t="inlineStr">
        <is>
          <t>Cajero</t>
        </is>
      </c>
      <c r="D30" s="74" t="inlineStr">
        <is>
          <t>Nro Voucher</t>
        </is>
      </c>
      <c r="E30" s="74" t="inlineStr">
        <is>
          <t>Nro Cuenta</t>
        </is>
      </c>
      <c r="F30" s="74" t="inlineStr">
        <is>
          <t>Tipo Ingreso</t>
        </is>
      </c>
      <c r="G30" s="75" t="n"/>
      <c r="H30" s="76" t="n"/>
      <c r="I30" s="74" t="inlineStr">
        <is>
          <t>TIPO DE INGRESO</t>
        </is>
      </c>
      <c r="J30" s="74" t="inlineStr">
        <is>
          <t>Cobrador</t>
        </is>
      </c>
    </row>
    <row r="31">
      <c r="A31" s="77" t="n"/>
      <c r="B31" s="77" t="n"/>
      <c r="C31" s="77" t="n"/>
      <c r="D31" s="77" t="n"/>
      <c r="E31" s="77" t="n"/>
      <c r="F31" s="4" t="inlineStr">
        <is>
          <t>EFECTIVO</t>
        </is>
      </c>
      <c r="G31" s="4" t="inlineStr">
        <is>
          <t>CHEQUE</t>
        </is>
      </c>
      <c r="H31" s="4" t="inlineStr">
        <is>
          <t>TRANSFERENCIA</t>
        </is>
      </c>
      <c r="I31" s="77" t="n"/>
      <c r="J31" s="77" t="n"/>
    </row>
    <row r="32">
      <c r="A32" s="5" t="inlineStr">
        <is>
          <t>CCAJ-PT18/28/23</t>
        </is>
      </c>
      <c r="B32" s="6" t="n">
        <v>44961.54491563657</v>
      </c>
      <c r="C32" s="5" t="inlineStr">
        <is>
          <t>3344 GUNNAR VICTOR PORTUGAL MURGUIA</t>
        </is>
      </c>
      <c r="D32" s="7" t="n"/>
      <c r="E32" s="8" t="n"/>
      <c r="F32" s="9" t="n">
        <v>5623.96</v>
      </c>
      <c r="I32" s="10" t="inlineStr">
        <is>
          <t>EFECTIVO</t>
        </is>
      </c>
      <c r="J32" s="5" t="inlineStr">
        <is>
          <t>3344 GUNNAR VICTOR PORTUGAL MURGUIA</t>
        </is>
      </c>
    </row>
    <row r="33">
      <c r="A33" s="11" t="inlineStr">
        <is>
          <t>SAP</t>
        </is>
      </c>
      <c r="B33" s="3" t="n"/>
      <c r="C33" s="3" t="n"/>
      <c r="D33" s="7" t="n"/>
      <c r="E33" s="8" t="n"/>
      <c r="H33" s="9" t="n"/>
      <c r="I33" s="10" t="n"/>
      <c r="J33" s="5" t="n"/>
    </row>
    <row r="34" ht="15.75" customHeight="1">
      <c r="A34" s="13" t="inlineStr">
        <is>
          <t>FECHA</t>
        </is>
      </c>
      <c r="B34" s="13" t="inlineStr">
        <is>
          <t>CIERRE DE CAJA</t>
        </is>
      </c>
      <c r="C34" s="13" t="inlineStr">
        <is>
          <t>IMPORTE</t>
        </is>
      </c>
      <c r="D34" s="49" t="n">
        <v>112728622</v>
      </c>
      <c r="E34" s="14" t="n">
        <v>112729025</v>
      </c>
      <c r="H34" s="9" t="n"/>
      <c r="I34" s="10" t="n"/>
      <c r="J34" s="5" t="n"/>
    </row>
    <row r="35">
      <c r="D35" s="29" t="inlineStr">
        <is>
          <t>BOOT</t>
        </is>
      </c>
    </row>
    <row r="37">
      <c r="A37" s="1" t="inlineStr">
        <is>
          <t>Cierre Caja</t>
        </is>
      </c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</row>
    <row r="38">
      <c r="A38" s="3" t="inlineStr">
        <is>
          <t>Del 06/02/2023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74" t="inlineStr">
        <is>
          <t>Cierre Caja</t>
        </is>
      </c>
      <c r="B39" s="74" t="inlineStr">
        <is>
          <t>Fecha</t>
        </is>
      </c>
      <c r="C39" s="74" t="inlineStr">
        <is>
          <t>Cajero</t>
        </is>
      </c>
      <c r="D39" s="74" t="inlineStr">
        <is>
          <t>Nro Voucher</t>
        </is>
      </c>
      <c r="E39" s="74" t="inlineStr">
        <is>
          <t>Nro Cuenta</t>
        </is>
      </c>
      <c r="F39" s="74" t="inlineStr">
        <is>
          <t>Tipo Ingreso</t>
        </is>
      </c>
      <c r="G39" s="75" t="n"/>
      <c r="H39" s="76" t="n"/>
      <c r="I39" s="74" t="inlineStr">
        <is>
          <t>TIPO DE INGRESO</t>
        </is>
      </c>
      <c r="J39" s="74" t="inlineStr">
        <is>
          <t>Cobrador</t>
        </is>
      </c>
    </row>
    <row r="40">
      <c r="A40" s="77" t="n"/>
      <c r="B40" s="77" t="n"/>
      <c r="C40" s="77" t="n"/>
      <c r="D40" s="77" t="n"/>
      <c r="E40" s="77" t="n"/>
      <c r="F40" s="4" t="inlineStr">
        <is>
          <t>EFECTIVO</t>
        </is>
      </c>
      <c r="G40" s="4" t="inlineStr">
        <is>
          <t>CHEQUE</t>
        </is>
      </c>
      <c r="H40" s="4" t="inlineStr">
        <is>
          <t>TRANSFERENCIA</t>
        </is>
      </c>
      <c r="I40" s="77" t="n"/>
      <c r="J40" s="77" t="n"/>
    </row>
    <row r="41">
      <c r="A41" s="5" t="inlineStr">
        <is>
          <t>CCAJ-PT18/29/23</t>
        </is>
      </c>
      <c r="B41" s="6" t="n">
        <v>44963.7540022338</v>
      </c>
      <c r="C41" s="5" t="inlineStr">
        <is>
          <t>3344 GUNNAR VICTOR PORTUGAL MURGUIA</t>
        </is>
      </c>
      <c r="D41" s="7" t="n"/>
      <c r="E41" s="8" t="n"/>
      <c r="F41" s="9" t="n">
        <v>3798.43</v>
      </c>
      <c r="I41" s="10" t="inlineStr">
        <is>
          <t>EFECTIVO</t>
        </is>
      </c>
      <c r="J41" s="5" t="inlineStr">
        <is>
          <t>3344 GUNNAR VICTOR PORTUGAL MURGUIA</t>
        </is>
      </c>
    </row>
    <row r="42">
      <c r="A42" s="11" t="inlineStr">
        <is>
          <t>SAP</t>
        </is>
      </c>
      <c r="B42" s="3" t="n"/>
      <c r="C42" s="3" t="n"/>
      <c r="D42" s="7" t="n"/>
      <c r="E42" s="8" t="n"/>
      <c r="H42" s="9" t="n"/>
      <c r="I42" s="10" t="n"/>
      <c r="J42" s="5" t="n"/>
    </row>
    <row r="43" ht="15.75" customHeight="1">
      <c r="A43" s="13" t="inlineStr">
        <is>
          <t>FECHA</t>
        </is>
      </c>
      <c r="B43" s="13" t="inlineStr">
        <is>
          <t>CIERRE DE CAJA</t>
        </is>
      </c>
      <c r="C43" s="13" t="inlineStr">
        <is>
          <t>IMPORTE</t>
        </is>
      </c>
      <c r="D43" s="49" t="n">
        <v>112730363</v>
      </c>
      <c r="E43" s="14" t="n">
        <v>112730492</v>
      </c>
      <c r="H43" s="9" t="n"/>
      <c r="I43" s="10" t="n"/>
      <c r="J43" s="5" t="n"/>
    </row>
    <row r="44">
      <c r="A44" s="5" t="n"/>
      <c r="B44" s="6" t="n"/>
      <c r="C44" s="5" t="n"/>
      <c r="D44" s="29" t="inlineStr">
        <is>
          <t>BOOT</t>
        </is>
      </c>
      <c r="E44" s="8" t="n"/>
      <c r="H44" s="9" t="n"/>
      <c r="I44" s="10" t="n"/>
      <c r="J44" s="5" t="n"/>
    </row>
    <row r="46">
      <c r="A46" s="1" t="inlineStr">
        <is>
          <t>Cierre Caja</t>
        </is>
      </c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</row>
    <row r="47">
      <c r="A47" s="3" t="inlineStr">
        <is>
          <t>Del 07/02/2023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74" t="inlineStr">
        <is>
          <t>Cierre Caja</t>
        </is>
      </c>
      <c r="B48" s="74" t="inlineStr">
        <is>
          <t>Fecha</t>
        </is>
      </c>
      <c r="C48" s="74" t="inlineStr">
        <is>
          <t>Cajero</t>
        </is>
      </c>
      <c r="D48" s="74" t="inlineStr">
        <is>
          <t>Nro Voucher</t>
        </is>
      </c>
      <c r="E48" s="74" t="inlineStr">
        <is>
          <t>Nro Cuenta</t>
        </is>
      </c>
      <c r="F48" s="74" t="inlineStr">
        <is>
          <t>Tipo Ingreso</t>
        </is>
      </c>
      <c r="G48" s="75" t="n"/>
      <c r="H48" s="76" t="n"/>
      <c r="I48" s="74" t="inlineStr">
        <is>
          <t>TIPO DE INGRESO</t>
        </is>
      </c>
      <c r="J48" s="74" t="inlineStr">
        <is>
          <t>Cobrador</t>
        </is>
      </c>
    </row>
    <row r="49">
      <c r="A49" s="77" t="n"/>
      <c r="B49" s="77" t="n"/>
      <c r="C49" s="77" t="n"/>
      <c r="D49" s="77" t="n"/>
      <c r="E49" s="77" t="n"/>
      <c r="F49" s="4" t="inlineStr">
        <is>
          <t>EFECTIVO</t>
        </is>
      </c>
      <c r="G49" s="4" t="inlineStr">
        <is>
          <t>CHEQUE</t>
        </is>
      </c>
      <c r="H49" s="4" t="inlineStr">
        <is>
          <t>TRANSFERENCIA</t>
        </is>
      </c>
      <c r="I49" s="77" t="n"/>
      <c r="J49" s="77" t="n"/>
    </row>
    <row r="50">
      <c r="A50" s="5" t="inlineStr">
        <is>
          <t>CCAJ-PT18/30/23</t>
        </is>
      </c>
      <c r="B50" s="6" t="n">
        <v>44964.75432158565</v>
      </c>
      <c r="C50" s="5" t="inlineStr">
        <is>
          <t>3344 GUNNAR VICTOR PORTUGAL MURGUIA</t>
        </is>
      </c>
      <c r="D50" s="7" t="n"/>
      <c r="E50" s="8" t="n"/>
      <c r="F50" s="9" t="n">
        <v>6470.83</v>
      </c>
      <c r="I50" s="10" t="inlineStr">
        <is>
          <t>EFECTIVO</t>
        </is>
      </c>
      <c r="J50" s="5" t="inlineStr">
        <is>
          <t>3344 GUNNAR VICTOR PORTUGAL MURGUIA</t>
        </is>
      </c>
    </row>
    <row r="51">
      <c r="A51" s="11" t="inlineStr">
        <is>
          <t>SAP</t>
        </is>
      </c>
      <c r="B51" s="3" t="n"/>
      <c r="C51" s="3" t="n"/>
      <c r="D51" s="7" t="n"/>
      <c r="E51" s="8" t="n"/>
      <c r="H51" s="9" t="n"/>
      <c r="I51" s="10" t="n"/>
      <c r="J51" s="5" t="n"/>
    </row>
    <row r="52" ht="15.75" customHeight="1">
      <c r="A52" s="13" t="inlineStr">
        <is>
          <t>FECHA</t>
        </is>
      </c>
      <c r="B52" s="13" t="inlineStr">
        <is>
          <t>CIERRE DE CAJA</t>
        </is>
      </c>
      <c r="C52" s="13" t="inlineStr">
        <is>
          <t>IMPORTE</t>
        </is>
      </c>
      <c r="D52" s="49" t="n">
        <v>112732213</v>
      </c>
      <c r="E52" s="14" t="n">
        <v>112732554</v>
      </c>
      <c r="H52" s="9" t="n"/>
      <c r="I52" s="10" t="n"/>
      <c r="J52" s="5" t="n"/>
    </row>
    <row r="53">
      <c r="A53" s="5" t="n"/>
      <c r="B53" s="6" t="n"/>
      <c r="C53" s="5" t="n"/>
      <c r="D53" s="29" t="inlineStr">
        <is>
          <t>BOOT</t>
        </is>
      </c>
      <c r="E53" s="8" t="n"/>
      <c r="H53" s="9" t="n"/>
      <c r="I53" s="10" t="n"/>
      <c r="J53" s="5" t="n"/>
    </row>
    <row r="55">
      <c r="A55" s="1" t="inlineStr">
        <is>
          <t>Cierre Caja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3" t="inlineStr">
        <is>
          <t>Del 08/02/2023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74" t="inlineStr">
        <is>
          <t>Cierre Caja</t>
        </is>
      </c>
      <c r="B57" s="74" t="inlineStr">
        <is>
          <t>Fecha</t>
        </is>
      </c>
      <c r="C57" s="74" t="inlineStr">
        <is>
          <t>Cajero</t>
        </is>
      </c>
      <c r="D57" s="74" t="inlineStr">
        <is>
          <t>Nro Voucher</t>
        </is>
      </c>
      <c r="E57" s="74" t="inlineStr">
        <is>
          <t>Nro Cuenta</t>
        </is>
      </c>
      <c r="F57" s="74" t="inlineStr">
        <is>
          <t>Tipo Ingreso</t>
        </is>
      </c>
      <c r="G57" s="75" t="n"/>
      <c r="H57" s="76" t="n"/>
      <c r="I57" s="74" t="inlineStr">
        <is>
          <t>TIPO DE INGRESO</t>
        </is>
      </c>
      <c r="J57" s="74" t="inlineStr">
        <is>
          <t>Cobrador</t>
        </is>
      </c>
    </row>
    <row r="58">
      <c r="A58" s="77" t="n"/>
      <c r="B58" s="77" t="n"/>
      <c r="C58" s="77" t="n"/>
      <c r="D58" s="77" t="n"/>
      <c r="E58" s="77" t="n"/>
      <c r="F58" s="4" t="inlineStr">
        <is>
          <t>EFECTIVO</t>
        </is>
      </c>
      <c r="G58" s="4" t="inlineStr">
        <is>
          <t>CHEQUE</t>
        </is>
      </c>
      <c r="H58" s="4" t="inlineStr">
        <is>
          <t>TRANSFERENCIA</t>
        </is>
      </c>
      <c r="I58" s="77" t="n"/>
      <c r="J58" s="77" t="n"/>
    </row>
    <row r="59">
      <c r="A59" s="5" t="inlineStr">
        <is>
          <t>CCAJ-PT18/31/23</t>
        </is>
      </c>
      <c r="B59" s="6" t="n">
        <v>44965.7554590162</v>
      </c>
      <c r="C59" s="5" t="inlineStr">
        <is>
          <t>3344 GUNNAR VICTOR PORTUGAL MURGUIA</t>
        </is>
      </c>
      <c r="D59" s="7" t="n"/>
      <c r="E59" s="8" t="n"/>
      <c r="F59" s="9" t="n">
        <v>5030.09</v>
      </c>
      <c r="I59" s="10" t="inlineStr">
        <is>
          <t>EFECTIVO</t>
        </is>
      </c>
      <c r="J59" s="5" t="inlineStr">
        <is>
          <t>3344 GUNNAR VICTOR PORTUGAL MURGUIA</t>
        </is>
      </c>
    </row>
    <row r="60">
      <c r="A60" s="5" t="inlineStr">
        <is>
          <t>CCAJ-PT18/31/23</t>
        </is>
      </c>
      <c r="B60" s="6" t="n">
        <v>44965.7554590162</v>
      </c>
      <c r="C60" s="5" t="inlineStr">
        <is>
          <t>3344 GUNNAR VICTOR PORTUGAL MURGUIA</t>
        </is>
      </c>
      <c r="D60" s="7" t="n"/>
      <c r="E60" s="8" t="n"/>
      <c r="H60" s="9" t="n">
        <v>66.16</v>
      </c>
      <c r="I60" s="5" t="inlineStr">
        <is>
          <t>TARJETA DE DÉBITO/CRÉDITO</t>
        </is>
      </c>
      <c r="J60" s="5" t="inlineStr">
        <is>
          <t>3344 GUNNAR VICTOR PORTUGAL MURGUIA</t>
        </is>
      </c>
    </row>
    <row r="61">
      <c r="A61" s="11" t="inlineStr">
        <is>
          <t>SAP</t>
        </is>
      </c>
      <c r="B61" s="3" t="n"/>
      <c r="C61" s="3" t="n"/>
      <c r="D61" s="7" t="n"/>
      <c r="E61" s="8" t="n"/>
      <c r="F61" s="9" t="n"/>
      <c r="I61" s="10" t="n"/>
      <c r="J61" s="5" t="n"/>
    </row>
    <row r="62" ht="15.75" customHeight="1">
      <c r="A62" s="13" t="inlineStr">
        <is>
          <t>FECHA</t>
        </is>
      </c>
      <c r="B62" s="13" t="inlineStr">
        <is>
          <t>CIERRE DE CAJA</t>
        </is>
      </c>
      <c r="C62" s="13" t="inlineStr">
        <is>
          <t>IMPORTE</t>
        </is>
      </c>
      <c r="D62" s="49" t="n">
        <v>112733923</v>
      </c>
      <c r="E62" s="14" t="n">
        <v>112734095</v>
      </c>
      <c r="F62" s="9" t="n"/>
      <c r="I62" s="10" t="n"/>
      <c r="J62" s="5" t="n"/>
    </row>
    <row r="63">
      <c r="D63" s="29" t="inlineStr">
        <is>
          <t>BOOT</t>
        </is>
      </c>
    </row>
    <row r="65">
      <c r="A65" s="1" t="inlineStr">
        <is>
          <t>Cierre Caja</t>
        </is>
      </c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</row>
    <row r="66">
      <c r="A66" s="3" t="inlineStr">
        <is>
          <t>Del 09/02/2023</t>
        </is>
      </c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</row>
    <row r="67">
      <c r="A67" s="74" t="inlineStr">
        <is>
          <t>Cierre Caja</t>
        </is>
      </c>
      <c r="B67" s="74" t="inlineStr">
        <is>
          <t>Fecha</t>
        </is>
      </c>
      <c r="C67" s="74" t="inlineStr">
        <is>
          <t>Cajero</t>
        </is>
      </c>
      <c r="D67" s="74" t="inlineStr">
        <is>
          <t>Nro Voucher</t>
        </is>
      </c>
      <c r="E67" s="74" t="inlineStr">
        <is>
          <t>Nro Cuenta</t>
        </is>
      </c>
      <c r="F67" s="74" t="inlineStr">
        <is>
          <t>Tipo Ingreso</t>
        </is>
      </c>
      <c r="G67" s="75" t="n"/>
      <c r="H67" s="76" t="n"/>
      <c r="I67" s="74" t="inlineStr">
        <is>
          <t>TIPO DE INGRESO</t>
        </is>
      </c>
      <c r="J67" s="74" t="inlineStr">
        <is>
          <t>Cobrador</t>
        </is>
      </c>
    </row>
    <row r="68">
      <c r="A68" s="77" t="n"/>
      <c r="B68" s="77" t="n"/>
      <c r="C68" s="77" t="n"/>
      <c r="D68" s="77" t="n"/>
      <c r="E68" s="77" t="n"/>
      <c r="F68" s="4" t="inlineStr">
        <is>
          <t>EFECTIVO</t>
        </is>
      </c>
      <c r="G68" s="4" t="inlineStr">
        <is>
          <t>CHEQUE</t>
        </is>
      </c>
      <c r="H68" s="4" t="inlineStr">
        <is>
          <t>TRANSFERENCIA</t>
        </is>
      </c>
      <c r="I68" s="77" t="n"/>
      <c r="J68" s="77" t="n"/>
    </row>
    <row r="69">
      <c r="A69" s="5" t="inlineStr">
        <is>
          <t>CCAJ-PT18/32/23</t>
        </is>
      </c>
      <c r="B69" s="6" t="n">
        <v>44966.75368069444</v>
      </c>
      <c r="C69" s="5" t="inlineStr">
        <is>
          <t>3344 GUNNAR VICTOR PORTUGAL MURGUIA</t>
        </is>
      </c>
      <c r="D69" s="7" t="n"/>
      <c r="E69" s="8" t="n"/>
      <c r="F69" s="9" t="n">
        <v>5283.82</v>
      </c>
      <c r="I69" s="10" t="inlineStr">
        <is>
          <t>EFECTIVO</t>
        </is>
      </c>
      <c r="J69" s="5" t="inlineStr">
        <is>
          <t>3344 GUNNAR VICTOR PORTUGAL MURGUIA</t>
        </is>
      </c>
    </row>
    <row r="70">
      <c r="A70" s="11" t="inlineStr">
        <is>
          <t>SAP</t>
        </is>
      </c>
      <c r="B70" s="3" t="n"/>
      <c r="C70" s="3" t="n"/>
      <c r="D70" s="7" t="n"/>
      <c r="E70" s="8" t="n"/>
      <c r="G70" s="9" t="n"/>
      <c r="I70" s="10" t="n"/>
      <c r="J70" s="8" t="n"/>
    </row>
    <row r="71" ht="15.75" customHeight="1">
      <c r="A71" s="13" t="inlineStr">
        <is>
          <t>FECHA</t>
        </is>
      </c>
      <c r="B71" s="13" t="inlineStr">
        <is>
          <t>CIERRE DE CAJA</t>
        </is>
      </c>
      <c r="C71" s="13" t="inlineStr">
        <is>
          <t>IMPORTE</t>
        </is>
      </c>
      <c r="D71" s="49" t="n">
        <v>112736199</v>
      </c>
      <c r="E71" s="14" t="n">
        <v>112736404</v>
      </c>
      <c r="G71" s="9" t="n"/>
      <c r="I71" s="10" t="n"/>
      <c r="J71" s="8" t="n"/>
    </row>
    <row r="72">
      <c r="D72" s="29" t="inlineStr">
        <is>
          <t>BOOT</t>
        </is>
      </c>
    </row>
    <row r="74">
      <c r="A74" s="1" t="inlineStr">
        <is>
          <t>Cierre Caja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3" t="inlineStr">
        <is>
          <t>Del 10/02/2023</t>
        </is>
      </c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</row>
    <row r="76">
      <c r="A76" s="74" t="inlineStr">
        <is>
          <t>Cierre Caja</t>
        </is>
      </c>
      <c r="B76" s="74" t="inlineStr">
        <is>
          <t>Fecha</t>
        </is>
      </c>
      <c r="C76" s="74" t="inlineStr">
        <is>
          <t>Cajero</t>
        </is>
      </c>
      <c r="D76" s="74" t="inlineStr">
        <is>
          <t>Nro Voucher</t>
        </is>
      </c>
      <c r="E76" s="74" t="inlineStr">
        <is>
          <t>Nro Cuenta</t>
        </is>
      </c>
      <c r="F76" s="74" t="inlineStr">
        <is>
          <t>Tipo Ingreso</t>
        </is>
      </c>
      <c r="G76" s="75" t="n"/>
      <c r="H76" s="76" t="n"/>
      <c r="I76" s="74" t="inlineStr">
        <is>
          <t>TIPO DE INGRESO</t>
        </is>
      </c>
      <c r="J76" s="74" t="inlineStr">
        <is>
          <t>Cobrador</t>
        </is>
      </c>
    </row>
    <row r="77">
      <c r="A77" s="77" t="n"/>
      <c r="B77" s="77" t="n"/>
      <c r="C77" s="77" t="n"/>
      <c r="D77" s="77" t="n"/>
      <c r="E77" s="77" t="n"/>
      <c r="F77" s="4" t="inlineStr">
        <is>
          <t>EFECTIVO</t>
        </is>
      </c>
      <c r="G77" s="4" t="inlineStr">
        <is>
          <t>CHEQUE</t>
        </is>
      </c>
      <c r="H77" s="4" t="inlineStr">
        <is>
          <t>TRANSFERENCIA</t>
        </is>
      </c>
      <c r="I77" s="77" t="n"/>
      <c r="J77" s="77" t="n"/>
    </row>
    <row r="78">
      <c r="A78" s="5" t="inlineStr">
        <is>
          <t>CCAJ-PT18/33/23</t>
        </is>
      </c>
      <c r="B78" s="6" t="n">
        <v>44967.75488886574</v>
      </c>
      <c r="C78" s="5" t="inlineStr">
        <is>
          <t>3344 GUNNAR VICTOR PORTUGAL MURGUIA</t>
        </is>
      </c>
      <c r="D78" s="7" t="n"/>
      <c r="E78" s="8" t="n"/>
      <c r="F78" s="9" t="n">
        <v>3386.47</v>
      </c>
      <c r="I78" s="10" t="inlineStr">
        <is>
          <t>EFECTIVO</t>
        </is>
      </c>
      <c r="J78" s="5" t="inlineStr">
        <is>
          <t>3344 GUNNAR VICTOR PORTUGAL MURGUIA</t>
        </is>
      </c>
    </row>
    <row r="79">
      <c r="A79" s="11" t="inlineStr">
        <is>
          <t>SAP</t>
        </is>
      </c>
      <c r="B79" s="3" t="n"/>
      <c r="C79" s="3" t="n"/>
      <c r="D79" s="7" t="n"/>
      <c r="E79" s="8" t="n"/>
      <c r="H79" s="9" t="n"/>
      <c r="I79" s="10" t="n"/>
      <c r="J79" s="5" t="n"/>
    </row>
    <row r="80" ht="15.75" customHeight="1">
      <c r="A80" s="13" t="inlineStr">
        <is>
          <t>FECHA</t>
        </is>
      </c>
      <c r="B80" s="13" t="inlineStr">
        <is>
          <t>CIERRE DE CAJA</t>
        </is>
      </c>
      <c r="C80" s="13" t="inlineStr">
        <is>
          <t>IMPORTE</t>
        </is>
      </c>
      <c r="D80" s="49" t="n">
        <v>112736216</v>
      </c>
      <c r="E80" s="14" t="n">
        <v>112736405</v>
      </c>
      <c r="H80" s="9" t="n"/>
      <c r="I80" s="10" t="n"/>
      <c r="J80" s="5" t="n"/>
    </row>
    <row r="81">
      <c r="D81" s="29" t="inlineStr">
        <is>
          <t>BOOT</t>
        </is>
      </c>
    </row>
    <row r="83">
      <c r="A83" s="1" t="inlineStr">
        <is>
          <t>Cierre Caja</t>
        </is>
      </c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</row>
    <row r="84">
      <c r="A84" s="3" t="inlineStr">
        <is>
          <t>Del 11/02/2023</t>
        </is>
      </c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</row>
    <row r="85">
      <c r="A85" s="74" t="inlineStr">
        <is>
          <t>Cierre Caja</t>
        </is>
      </c>
      <c r="B85" s="74" t="inlineStr">
        <is>
          <t>Fecha</t>
        </is>
      </c>
      <c r="C85" s="74" t="inlineStr">
        <is>
          <t>Cajero</t>
        </is>
      </c>
      <c r="D85" s="74" t="inlineStr">
        <is>
          <t>Nro Voucher</t>
        </is>
      </c>
      <c r="E85" s="74" t="inlineStr">
        <is>
          <t>Nro Cuenta</t>
        </is>
      </c>
      <c r="F85" s="74" t="inlineStr">
        <is>
          <t>Tipo Ingreso</t>
        </is>
      </c>
      <c r="G85" s="75" t="n"/>
      <c r="H85" s="76" t="n"/>
      <c r="I85" s="74" t="inlineStr">
        <is>
          <t>TIPO DE INGRESO</t>
        </is>
      </c>
      <c r="J85" s="74" t="inlineStr">
        <is>
          <t>Cobrador</t>
        </is>
      </c>
    </row>
    <row r="86">
      <c r="A86" s="77" t="n"/>
      <c r="B86" s="77" t="n"/>
      <c r="C86" s="77" t="n"/>
      <c r="D86" s="77" t="n"/>
      <c r="E86" s="77" t="n"/>
      <c r="F86" s="4" t="inlineStr">
        <is>
          <t>EFECTIVO</t>
        </is>
      </c>
      <c r="G86" s="4" t="inlineStr">
        <is>
          <t>CHEQUE</t>
        </is>
      </c>
      <c r="H86" s="4" t="inlineStr">
        <is>
          <t>TRANSFERENCIA</t>
        </is>
      </c>
      <c r="I86" s="77" t="n"/>
      <c r="J86" s="77" t="n"/>
    </row>
    <row r="87">
      <c r="A87" s="5" t="inlineStr">
        <is>
          <t>CCAJ-PT18/34/23</t>
        </is>
      </c>
      <c r="B87" s="6" t="n">
        <v>44968.56212453703</v>
      </c>
      <c r="C87" s="5" t="inlineStr">
        <is>
          <t>3344 GUNNAR VICTOR PORTUGAL MURGUIA</t>
        </is>
      </c>
      <c r="D87" s="7" t="n"/>
      <c r="E87" s="8" t="n"/>
      <c r="F87" s="9" t="n">
        <v>6910.39</v>
      </c>
      <c r="I87" s="10" t="inlineStr">
        <is>
          <t>EFECTIVO</t>
        </is>
      </c>
      <c r="J87" s="5" t="inlineStr">
        <is>
          <t>3344 GUNNAR VICTOR PORTUGAL MURGUIA</t>
        </is>
      </c>
    </row>
    <row r="88">
      <c r="A88" s="11" t="inlineStr">
        <is>
          <t>SAP</t>
        </is>
      </c>
      <c r="B88" s="3" t="n"/>
      <c r="C88" s="3" t="n"/>
      <c r="D88" s="7" t="n"/>
      <c r="E88" s="8" t="n"/>
      <c r="H88" s="9" t="n"/>
      <c r="I88" s="10" t="n"/>
      <c r="J88" s="5" t="n"/>
    </row>
    <row r="89" ht="15.75" customHeight="1">
      <c r="A89" s="13" t="inlineStr">
        <is>
          <t>FECHA</t>
        </is>
      </c>
      <c r="B89" s="13" t="inlineStr">
        <is>
          <t>CIERRE DE CAJA</t>
        </is>
      </c>
      <c r="C89" s="13" t="inlineStr">
        <is>
          <t>IMPORTE</t>
        </is>
      </c>
      <c r="D89" s="49" t="n">
        <v>112744838</v>
      </c>
      <c r="E89" s="14" t="n">
        <v>112761150</v>
      </c>
      <c r="H89" s="9" t="n"/>
      <c r="I89" s="10" t="n"/>
      <c r="J89" s="5" t="n"/>
    </row>
    <row r="90">
      <c r="D90" s="29" t="inlineStr">
        <is>
          <t>BOOT</t>
        </is>
      </c>
    </row>
    <row r="93">
      <c r="A93" s="16" t="inlineStr">
        <is>
          <t>CIERRE 34 SE ENCONTRABA "POR REVISAR" Y SE CONFIRMO EL MISMO DIA</t>
        </is>
      </c>
      <c r="B93" s="26" t="n"/>
      <c r="C93" s="26" t="n"/>
    </row>
    <row r="94">
      <c r="A94" s="1" t="inlineStr">
        <is>
          <t>Cierre Caja</t>
        </is>
      </c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3" t="inlineStr">
        <is>
          <t>Del 13/02/2023</t>
        </is>
      </c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</row>
    <row r="96">
      <c r="A96" s="74" t="inlineStr">
        <is>
          <t>Cierre Caja</t>
        </is>
      </c>
      <c r="B96" s="74" t="inlineStr">
        <is>
          <t>Fecha</t>
        </is>
      </c>
      <c r="C96" s="74" t="inlineStr">
        <is>
          <t>Cajero</t>
        </is>
      </c>
      <c r="D96" s="74" t="inlineStr">
        <is>
          <t>Nro Voucher</t>
        </is>
      </c>
      <c r="E96" s="74" t="inlineStr">
        <is>
          <t>Nro Cuenta</t>
        </is>
      </c>
      <c r="F96" s="74" t="inlineStr">
        <is>
          <t>Tipo Ingreso</t>
        </is>
      </c>
      <c r="G96" s="75" t="n"/>
      <c r="H96" s="76" t="n"/>
      <c r="I96" s="74" t="inlineStr">
        <is>
          <t>TIPO DE INGRESO</t>
        </is>
      </c>
      <c r="J96" s="74" t="inlineStr">
        <is>
          <t>Cobrador</t>
        </is>
      </c>
    </row>
    <row r="97">
      <c r="A97" s="77" t="n"/>
      <c r="B97" s="77" t="n"/>
      <c r="C97" s="77" t="n"/>
      <c r="D97" s="77" t="n"/>
      <c r="E97" s="77" t="n"/>
      <c r="F97" s="4" t="inlineStr">
        <is>
          <t>EFECTIVO</t>
        </is>
      </c>
      <c r="G97" s="4" t="inlineStr">
        <is>
          <t>CHEQUE</t>
        </is>
      </c>
      <c r="H97" s="4" t="inlineStr">
        <is>
          <t>TRANSFERENCIA</t>
        </is>
      </c>
      <c r="I97" s="77" t="n"/>
      <c r="J97" s="77" t="n"/>
    </row>
    <row r="98">
      <c r="A98" s="5" t="inlineStr">
        <is>
          <t>CCAJ-PT18/35/23</t>
        </is>
      </c>
      <c r="B98" s="6" t="n">
        <v>44970.75741545139</v>
      </c>
      <c r="C98" s="5" t="inlineStr">
        <is>
          <t>3344 GUNNAR VICTOR PORTUGAL MURGUIA</t>
        </is>
      </c>
      <c r="D98" s="7" t="n"/>
      <c r="E98" s="8" t="n"/>
      <c r="F98" s="9" t="n">
        <v>137.1</v>
      </c>
      <c r="I98" s="10" t="inlineStr">
        <is>
          <t>EFECTIVO</t>
        </is>
      </c>
      <c r="J98" s="5" t="inlineStr">
        <is>
          <t>3344 GUNNAR VICTOR PORTUGAL MURGUIA</t>
        </is>
      </c>
    </row>
    <row r="99">
      <c r="A99" s="11" t="inlineStr">
        <is>
          <t>SAP</t>
        </is>
      </c>
      <c r="B99" s="3" t="n"/>
      <c r="C99" s="3" t="n"/>
      <c r="D99" s="7" t="n"/>
      <c r="E99" s="8" t="n"/>
      <c r="H99" s="9" t="n"/>
      <c r="I99" s="10" t="n"/>
      <c r="J99" s="5" t="n"/>
    </row>
    <row r="100" ht="15.75" customHeight="1">
      <c r="A100" s="13" t="inlineStr">
        <is>
          <t>FECHA</t>
        </is>
      </c>
      <c r="B100" s="13" t="inlineStr">
        <is>
          <t>CIERRE DE CAJA</t>
        </is>
      </c>
      <c r="C100" s="13" t="inlineStr">
        <is>
          <t>IMPORTE</t>
        </is>
      </c>
      <c r="D100" s="49" t="n">
        <v>112774016</v>
      </c>
      <c r="E100" s="14" t="n">
        <v>112774155</v>
      </c>
      <c r="H100" s="9" t="n"/>
      <c r="I100" s="10" t="n"/>
      <c r="J100" s="5" t="n"/>
    </row>
    <row r="101">
      <c r="D101" s="29" t="inlineStr">
        <is>
          <t>BOOT</t>
        </is>
      </c>
    </row>
    <row r="103">
      <c r="A103" s="1" t="inlineStr">
        <is>
          <t>Cierre Caja</t>
        </is>
      </c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</row>
    <row r="104">
      <c r="A104" s="3" t="inlineStr">
        <is>
          <t>Del 14/02/2023</t>
        </is>
      </c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</row>
    <row r="105">
      <c r="A105" s="74" t="inlineStr">
        <is>
          <t>Cierre Caja</t>
        </is>
      </c>
      <c r="B105" s="74" t="inlineStr">
        <is>
          <t>Fecha</t>
        </is>
      </c>
      <c r="C105" s="74" t="inlineStr">
        <is>
          <t>Cajero</t>
        </is>
      </c>
      <c r="D105" s="74" t="inlineStr">
        <is>
          <t>Nro Voucher</t>
        </is>
      </c>
      <c r="E105" s="74" t="inlineStr">
        <is>
          <t>Nro Cuenta</t>
        </is>
      </c>
      <c r="F105" s="74" t="inlineStr">
        <is>
          <t>Tipo Ingreso</t>
        </is>
      </c>
      <c r="G105" s="75" t="n"/>
      <c r="H105" s="76" t="n"/>
      <c r="I105" s="74" t="inlineStr">
        <is>
          <t>TIPO DE INGRESO</t>
        </is>
      </c>
      <c r="J105" s="74" t="inlineStr">
        <is>
          <t>Cobrador</t>
        </is>
      </c>
    </row>
    <row r="106">
      <c r="A106" s="77" t="n"/>
      <c r="B106" s="77" t="n"/>
      <c r="C106" s="77" t="n"/>
      <c r="D106" s="77" t="n"/>
      <c r="E106" s="77" t="n"/>
      <c r="F106" s="4" t="inlineStr">
        <is>
          <t>EFECTIVO</t>
        </is>
      </c>
      <c r="G106" s="4" t="inlineStr">
        <is>
          <t>CHEQUE</t>
        </is>
      </c>
      <c r="H106" s="4" t="inlineStr">
        <is>
          <t>TRANSFERENCIA</t>
        </is>
      </c>
      <c r="I106" s="77" t="n"/>
      <c r="J106" s="77" t="n"/>
    </row>
    <row r="107">
      <c r="A107" s="5" t="inlineStr">
        <is>
          <t>CCAJ-PT18/36/23</t>
        </is>
      </c>
      <c r="B107" s="6" t="n">
        <v>44971.75382518519</v>
      </c>
      <c r="C107" s="5" t="inlineStr">
        <is>
          <t>3344 GUNNAR VICTOR PORTUGAL MURGUIA</t>
        </is>
      </c>
      <c r="D107" s="7" t="n"/>
      <c r="E107" s="8" t="n"/>
      <c r="F107" s="9" t="n">
        <v>2344.36</v>
      </c>
      <c r="I107" s="10" t="inlineStr">
        <is>
          <t>EFECTIVO</t>
        </is>
      </c>
      <c r="J107" s="5" t="inlineStr">
        <is>
          <t>3344 GUNNAR VICTOR PORTUGAL MURGUIA</t>
        </is>
      </c>
    </row>
    <row r="108">
      <c r="A108" s="11" t="inlineStr">
        <is>
          <t>SAP</t>
        </is>
      </c>
      <c r="B108" s="3" t="n"/>
      <c r="C108" s="3" t="n"/>
      <c r="D108" s="7" t="n"/>
      <c r="E108" s="8" t="n"/>
      <c r="H108" s="9" t="n"/>
      <c r="I108" s="10" t="n"/>
      <c r="J108" s="5" t="n"/>
    </row>
    <row r="109" ht="15.75" customHeight="1">
      <c r="A109" s="13" t="inlineStr">
        <is>
          <t>FECHA</t>
        </is>
      </c>
      <c r="B109" s="13" t="inlineStr">
        <is>
          <t>CIERRE DE CAJA</t>
        </is>
      </c>
      <c r="C109" s="13" t="inlineStr">
        <is>
          <t>IMPORTE</t>
        </is>
      </c>
      <c r="D109" s="49" t="n">
        <v>112775853</v>
      </c>
      <c r="E109" s="14" t="n">
        <v>112782344</v>
      </c>
      <c r="H109" s="9" t="n"/>
      <c r="I109" s="10" t="n"/>
      <c r="J109" s="5" t="n"/>
    </row>
    <row r="110">
      <c r="D110" s="29" t="inlineStr">
        <is>
          <t>BOOT</t>
        </is>
      </c>
    </row>
    <row r="112">
      <c r="A112" s="1" t="inlineStr">
        <is>
          <t>Cierre Caja</t>
        </is>
      </c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</row>
    <row r="113">
      <c r="A113" s="3" t="inlineStr">
        <is>
          <t>Del 15/02/2023</t>
        </is>
      </c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</row>
    <row r="114">
      <c r="A114" s="74" t="inlineStr">
        <is>
          <t>Cierre Caja</t>
        </is>
      </c>
      <c r="B114" s="74" t="inlineStr">
        <is>
          <t>Fecha</t>
        </is>
      </c>
      <c r="C114" s="74" t="inlineStr">
        <is>
          <t>Cajero</t>
        </is>
      </c>
      <c r="D114" s="74" t="inlineStr">
        <is>
          <t>Nro Voucher</t>
        </is>
      </c>
      <c r="E114" s="74" t="inlineStr">
        <is>
          <t>Nro Cuenta</t>
        </is>
      </c>
      <c r="F114" s="74" t="inlineStr">
        <is>
          <t>Tipo Ingreso</t>
        </is>
      </c>
      <c r="G114" s="75" t="n"/>
      <c r="H114" s="76" t="n"/>
      <c r="I114" s="74" t="inlineStr">
        <is>
          <t>TIPO DE INGRESO</t>
        </is>
      </c>
      <c r="J114" s="74" t="inlineStr">
        <is>
          <t>Cobrador</t>
        </is>
      </c>
    </row>
    <row r="115">
      <c r="A115" s="77" t="n"/>
      <c r="B115" s="77" t="n"/>
      <c r="C115" s="77" t="n"/>
      <c r="D115" s="77" t="n"/>
      <c r="E115" s="77" t="n"/>
      <c r="F115" s="4" t="inlineStr">
        <is>
          <t>EFECTIVO</t>
        </is>
      </c>
      <c r="G115" s="4" t="inlineStr">
        <is>
          <t>CHEQUE</t>
        </is>
      </c>
      <c r="H115" s="4" t="inlineStr">
        <is>
          <t>TRANSFERENCIA</t>
        </is>
      </c>
      <c r="I115" s="77" t="n"/>
      <c r="J115" s="77" t="n"/>
    </row>
    <row r="116">
      <c r="A116" s="5" t="inlineStr">
        <is>
          <t>CCAJ-PT18/37/23</t>
        </is>
      </c>
      <c r="B116" s="6" t="n">
        <v>44972.75572011574</v>
      </c>
      <c r="C116" s="5" t="inlineStr">
        <is>
          <t>3344 GUNNAR VICTOR PORTUGAL MURGUIA</t>
        </is>
      </c>
      <c r="D116" s="7" t="n"/>
      <c r="E116" s="8" t="n"/>
      <c r="F116" s="9" t="n">
        <v>3323.33</v>
      </c>
      <c r="I116" s="10" t="inlineStr">
        <is>
          <t>EFECTIVO</t>
        </is>
      </c>
      <c r="J116" s="5" t="inlineStr">
        <is>
          <t>3344 GUNNAR VICTOR PORTUGAL MURGUIA</t>
        </is>
      </c>
    </row>
    <row r="117">
      <c r="A117" s="11" t="inlineStr">
        <is>
          <t>SAP</t>
        </is>
      </c>
      <c r="B117" s="3" t="n"/>
      <c r="C117" s="3" t="n"/>
      <c r="D117" s="7" t="n"/>
      <c r="E117" s="8" t="n"/>
      <c r="H117" s="9" t="n"/>
      <c r="I117" s="10" t="n"/>
      <c r="J117" s="5" t="n"/>
    </row>
    <row r="118" ht="15.75" customHeight="1">
      <c r="A118" s="13" t="inlineStr">
        <is>
          <t>FECHA</t>
        </is>
      </c>
      <c r="B118" s="13" t="inlineStr">
        <is>
          <t>CIERRE DE CAJA</t>
        </is>
      </c>
      <c r="C118" s="13" t="inlineStr">
        <is>
          <t>IMPORTE</t>
        </is>
      </c>
      <c r="D118" s="49" t="n">
        <v>112790252</v>
      </c>
      <c r="E118" s="14" t="n">
        <v>112790562</v>
      </c>
      <c r="H118" s="9" t="n"/>
      <c r="I118" s="10" t="n"/>
      <c r="J118" s="5" t="n"/>
    </row>
    <row r="119">
      <c r="D119" s="29" t="inlineStr">
        <is>
          <t>BOOT</t>
        </is>
      </c>
    </row>
    <row r="121">
      <c r="A121" s="1" t="inlineStr">
        <is>
          <t>Cierre Caja</t>
        </is>
      </c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</row>
    <row r="122">
      <c r="A122" s="3" t="inlineStr">
        <is>
          <t>Del 16/02/2023</t>
        </is>
      </c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</row>
    <row r="123">
      <c r="A123" s="74" t="inlineStr">
        <is>
          <t>Cierre Caja</t>
        </is>
      </c>
      <c r="B123" s="74" t="inlineStr">
        <is>
          <t>Fecha</t>
        </is>
      </c>
      <c r="C123" s="74" t="inlineStr">
        <is>
          <t>Cajero</t>
        </is>
      </c>
      <c r="D123" s="74" t="inlineStr">
        <is>
          <t>Nro Voucher</t>
        </is>
      </c>
      <c r="E123" s="74" t="inlineStr">
        <is>
          <t>Nro Cuenta</t>
        </is>
      </c>
      <c r="F123" s="74" t="inlineStr">
        <is>
          <t>Tipo Ingreso</t>
        </is>
      </c>
      <c r="G123" s="75" t="n"/>
      <c r="H123" s="76" t="n"/>
      <c r="I123" s="74" t="inlineStr">
        <is>
          <t>TIPO DE INGRESO</t>
        </is>
      </c>
      <c r="J123" s="74" t="inlineStr">
        <is>
          <t>Cobrador</t>
        </is>
      </c>
    </row>
    <row r="124">
      <c r="A124" s="77" t="n"/>
      <c r="B124" s="77" t="n"/>
      <c r="C124" s="77" t="n"/>
      <c r="D124" s="77" t="n"/>
      <c r="E124" s="77" t="n"/>
      <c r="F124" s="4" t="inlineStr">
        <is>
          <t>EFECTIVO</t>
        </is>
      </c>
      <c r="G124" s="4" t="inlineStr">
        <is>
          <t>CHEQUE</t>
        </is>
      </c>
      <c r="H124" s="4" t="inlineStr">
        <is>
          <t>TRANSFERENCIA</t>
        </is>
      </c>
      <c r="I124" s="77" t="n"/>
      <c r="J124" s="77" t="n"/>
    </row>
    <row r="125">
      <c r="A125" s="5" t="inlineStr">
        <is>
          <t>CCAJ-PT18/38/23</t>
        </is>
      </c>
      <c r="B125" s="6" t="n">
        <v>44973.7688082176</v>
      </c>
      <c r="C125" s="5" t="inlineStr">
        <is>
          <t>3344 GUNNAR VICTOR PORTUGAL MURGUIA</t>
        </is>
      </c>
      <c r="D125" s="7" t="n"/>
      <c r="E125" s="8" t="n"/>
      <c r="F125" s="9" t="n">
        <v>1724.54</v>
      </c>
      <c r="I125" s="10" t="inlineStr">
        <is>
          <t>EFECTIVO</t>
        </is>
      </c>
      <c r="J125" s="5" t="inlineStr">
        <is>
          <t>3344 GUNNAR VICTOR PORTUGAL MURGUIA</t>
        </is>
      </c>
    </row>
    <row r="126">
      <c r="A126" s="11" t="inlineStr">
        <is>
          <t>SAP</t>
        </is>
      </c>
      <c r="B126" s="3" t="n"/>
      <c r="C126" s="3" t="n"/>
      <c r="D126" s="7" t="n"/>
      <c r="E126" s="8" t="n"/>
      <c r="H126" s="9" t="n"/>
      <c r="I126" s="10" t="n"/>
      <c r="J126" s="8" t="n"/>
    </row>
    <row r="127" ht="15.75" customHeight="1">
      <c r="A127" s="13" t="inlineStr">
        <is>
          <t>FECHA</t>
        </is>
      </c>
      <c r="B127" s="13" t="inlineStr">
        <is>
          <t>CIERRE DE CAJA</t>
        </is>
      </c>
      <c r="C127" s="13" t="inlineStr">
        <is>
          <t>IMPORTE</t>
        </is>
      </c>
      <c r="D127" s="49" t="inlineStr">
        <is>
          <t>112799853</t>
        </is>
      </c>
      <c r="E127" s="14" t="n">
        <v>112800004</v>
      </c>
      <c r="H127" s="9" t="n"/>
      <c r="I127" s="10" t="n"/>
      <c r="J127" s="8" t="n"/>
    </row>
    <row r="128">
      <c r="D128" s="29" t="inlineStr">
        <is>
          <t>BOOT</t>
        </is>
      </c>
    </row>
    <row r="129"/>
    <row r="130">
      <c r="A130" s="1" t="inlineStr">
        <is>
          <t>Cierre Caja</t>
        </is>
      </c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</row>
    <row r="131">
      <c r="A131" s="3" t="inlineStr">
        <is>
          <t>Del 17/02/2023</t>
        </is>
      </c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</row>
    <row r="132">
      <c r="A132" s="74" t="inlineStr">
        <is>
          <t>Cierre Caja</t>
        </is>
      </c>
      <c r="B132" s="74" t="inlineStr">
        <is>
          <t>Fecha</t>
        </is>
      </c>
      <c r="C132" s="74" t="inlineStr">
        <is>
          <t>Cajero</t>
        </is>
      </c>
      <c r="D132" s="74" t="inlineStr">
        <is>
          <t>Nro Voucher</t>
        </is>
      </c>
      <c r="E132" s="74" t="inlineStr">
        <is>
          <t>Nro Cuenta</t>
        </is>
      </c>
      <c r="F132" s="74" t="inlineStr">
        <is>
          <t>Tipo Ingreso</t>
        </is>
      </c>
      <c r="G132" s="75" t="n"/>
      <c r="H132" s="76" t="n"/>
      <c r="I132" s="74" t="inlineStr">
        <is>
          <t>TIPO DE INGRESO</t>
        </is>
      </c>
      <c r="J132" s="74" t="inlineStr">
        <is>
          <t>Cobrador</t>
        </is>
      </c>
    </row>
    <row r="133">
      <c r="A133" s="77" t="n"/>
      <c r="B133" s="77" t="n"/>
      <c r="C133" s="77" t="n"/>
      <c r="D133" s="77" t="n"/>
      <c r="E133" s="77" t="n"/>
      <c r="F133" s="4" t="inlineStr">
        <is>
          <t>EFECTIVO</t>
        </is>
      </c>
      <c r="G133" s="4" t="inlineStr">
        <is>
          <t>CHEQUE</t>
        </is>
      </c>
      <c r="H133" s="4" t="inlineStr">
        <is>
          <t>TRANSFERENCIA</t>
        </is>
      </c>
      <c r="I133" s="77" t="n"/>
      <c r="J133" s="77" t="n"/>
    </row>
    <row r="134">
      <c r="A134" s="5" t="inlineStr">
        <is>
          <t>CCAJ-PT18/39/23</t>
        </is>
      </c>
      <c r="B134" s="6" t="n">
        <v>44974.75491059028</v>
      </c>
      <c r="C134" s="5" t="inlineStr">
        <is>
          <t>3344 GUNNAR VICTOR PORTUGAL MURGUIA</t>
        </is>
      </c>
      <c r="D134" s="7" t="n"/>
      <c r="E134" s="8" t="n"/>
      <c r="F134" s="9" t="n">
        <v>2004.11</v>
      </c>
      <c r="I134" s="10" t="inlineStr">
        <is>
          <t>EFECTIVO</t>
        </is>
      </c>
      <c r="J134" s="5" t="inlineStr">
        <is>
          <t>3344 GUNNAR VICTOR PORTUGAL MURGUIA</t>
        </is>
      </c>
    </row>
    <row r="135">
      <c r="A135" s="11" t="inlineStr">
        <is>
          <t>SAP</t>
        </is>
      </c>
      <c r="B135" s="3" t="n"/>
      <c r="C135" s="3" t="n"/>
      <c r="D135" s="7" t="n"/>
      <c r="E135" s="8" t="n"/>
      <c r="G135" s="9" t="n"/>
      <c r="I135" s="10" t="n"/>
      <c r="J135" s="8" t="n"/>
    </row>
    <row r="136" ht="15.75" customHeight="1">
      <c r="A136" s="13" t="inlineStr">
        <is>
          <t>FECHA</t>
        </is>
      </c>
      <c r="B136" s="13" t="inlineStr">
        <is>
          <t>CIERRE DE CAJA</t>
        </is>
      </c>
      <c r="C136" s="13" t="inlineStr">
        <is>
          <t>IMPORTE</t>
        </is>
      </c>
      <c r="D136" s="49" t="inlineStr">
        <is>
          <t>112799814</t>
        </is>
      </c>
      <c r="E136" s="14" t="n">
        <v>112800005</v>
      </c>
      <c r="G136" s="9" t="n"/>
      <c r="I136" s="10" t="n"/>
      <c r="J136" s="8" t="n"/>
    </row>
    <row r="137">
      <c r="A137" s="5" t="n"/>
      <c r="B137" s="6" t="n"/>
      <c r="C137" s="5" t="n"/>
      <c r="D137" s="29" t="inlineStr">
        <is>
          <t>BOOT</t>
        </is>
      </c>
      <c r="E137" s="8" t="n"/>
      <c r="G137" s="9" t="n"/>
      <c r="I137" s="10" t="n"/>
      <c r="J137" s="8" t="n"/>
    </row>
    <row r="138">
      <c r="A138" s="5" t="n"/>
      <c r="B138" s="6" t="n"/>
      <c r="C138" s="5" t="n"/>
      <c r="D138" s="7" t="n"/>
      <c r="E138" s="8" t="n"/>
      <c r="G138" s="9" t="n"/>
      <c r="I138" s="10" t="n"/>
      <c r="J138" s="8" t="n"/>
    </row>
    <row r="139">
      <c r="A139" s="1" t="inlineStr">
        <is>
          <t>Cierre Caja</t>
        </is>
      </c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</row>
    <row r="140">
      <c r="A140" s="3" t="inlineStr">
        <is>
          <t>Del 18/02/2023</t>
        </is>
      </c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</row>
    <row r="141">
      <c r="A141" s="74" t="inlineStr">
        <is>
          <t>Cierre Caja</t>
        </is>
      </c>
      <c r="B141" s="74" t="inlineStr">
        <is>
          <t>Fecha</t>
        </is>
      </c>
      <c r="C141" s="74" t="inlineStr">
        <is>
          <t>Cajero</t>
        </is>
      </c>
      <c r="D141" s="74" t="inlineStr">
        <is>
          <t>Nro Voucher</t>
        </is>
      </c>
      <c r="E141" s="74" t="inlineStr">
        <is>
          <t>Nro Cuenta</t>
        </is>
      </c>
      <c r="F141" s="74" t="inlineStr">
        <is>
          <t>Tipo Ingreso</t>
        </is>
      </c>
      <c r="G141" s="75" t="n"/>
      <c r="H141" s="76" t="n"/>
      <c r="I141" s="74" t="inlineStr">
        <is>
          <t>TIPO DE INGRESO</t>
        </is>
      </c>
      <c r="J141" s="74" t="inlineStr">
        <is>
          <t>Cobrador</t>
        </is>
      </c>
    </row>
    <row r="142">
      <c r="A142" s="77" t="n"/>
      <c r="B142" s="77" t="n"/>
      <c r="C142" s="77" t="n"/>
      <c r="D142" s="77" t="n"/>
      <c r="E142" s="77" t="n"/>
      <c r="F142" s="4" t="inlineStr">
        <is>
          <t>EFECTIVO</t>
        </is>
      </c>
      <c r="G142" s="4" t="inlineStr">
        <is>
          <t>CHEQUE</t>
        </is>
      </c>
      <c r="H142" s="4" t="inlineStr">
        <is>
          <t>TRANSFERENCIA</t>
        </is>
      </c>
      <c r="I142" s="77" t="n"/>
      <c r="J142" s="77" t="n"/>
    </row>
    <row r="143">
      <c r="A143" s="5" t="inlineStr">
        <is>
          <t>CCAJ-PT18/40/23</t>
        </is>
      </c>
      <c r="B143" s="6" t="n">
        <v>44975.54509431713</v>
      </c>
      <c r="C143" s="5" t="inlineStr">
        <is>
          <t xml:space="preserve">3344 GUNNAR VICTOR PORTUGAL </t>
        </is>
      </c>
      <c r="D143" s="7" t="n"/>
      <c r="E143" s="8" t="n"/>
      <c r="F143" s="9" t="n">
        <v>2480.61</v>
      </c>
      <c r="I143" s="10" t="inlineStr">
        <is>
          <t>EFECTIVO</t>
        </is>
      </c>
      <c r="J143" s="5" t="inlineStr">
        <is>
          <t>3344 GUNNAR VICTOR PORTUGAL MURGUIA</t>
        </is>
      </c>
    </row>
    <row r="144">
      <c r="A144" s="11" t="inlineStr">
        <is>
          <t>SAP</t>
        </is>
      </c>
      <c r="B144" s="3" t="n"/>
      <c r="C144" s="3" t="n"/>
      <c r="D144" s="7" t="n"/>
      <c r="E144" s="8" t="n"/>
      <c r="G144" s="9" t="n"/>
      <c r="I144" s="10" t="n"/>
      <c r="J144" s="8" t="n"/>
    </row>
    <row r="145" ht="15.75" customHeight="1">
      <c r="A145" s="13" t="inlineStr">
        <is>
          <t>FECHA</t>
        </is>
      </c>
      <c r="B145" s="13" t="inlineStr">
        <is>
          <t>CIERRE DE CAJA</t>
        </is>
      </c>
      <c r="C145" s="13" t="inlineStr">
        <is>
          <t>IMPORTE</t>
        </is>
      </c>
      <c r="D145" s="49" t="inlineStr">
        <is>
          <t>112808030</t>
        </is>
      </c>
      <c r="E145" s="14" t="n">
        <v>112808173</v>
      </c>
      <c r="G145" s="9" t="n"/>
      <c r="I145" s="10" t="n"/>
      <c r="J145" s="8" t="n"/>
    </row>
    <row r="146">
      <c r="A146" s="5" t="n"/>
      <c r="B146" s="6" t="n"/>
      <c r="C146" s="5" t="n"/>
      <c r="D146" s="29" t="inlineStr">
        <is>
          <t>BOOT</t>
        </is>
      </c>
      <c r="E146" s="8" t="n"/>
      <c r="G146" s="9" t="n"/>
      <c r="I146" s="10" t="n"/>
      <c r="J146" s="8" t="n"/>
    </row>
    <row r="147"/>
    <row r="148">
      <c r="A148" s="1" t="inlineStr">
        <is>
          <t>Cierre Caja</t>
        </is>
      </c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</row>
    <row r="149">
      <c r="A149" s="3" t="inlineStr">
        <is>
          <t>Del 20/02/2023</t>
        </is>
      </c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</row>
    <row r="150">
      <c r="A150" s="74" t="inlineStr">
        <is>
          <t>Cierre Caja</t>
        </is>
      </c>
      <c r="B150" s="74" t="inlineStr">
        <is>
          <t>Fecha</t>
        </is>
      </c>
      <c r="C150" s="74" t="inlineStr">
        <is>
          <t>Cajero</t>
        </is>
      </c>
      <c r="D150" s="74" t="inlineStr">
        <is>
          <t>Nro Voucher</t>
        </is>
      </c>
      <c r="E150" s="74" t="inlineStr">
        <is>
          <t>Nro Cuenta</t>
        </is>
      </c>
      <c r="F150" s="74" t="inlineStr">
        <is>
          <t>Tipo Ingreso</t>
        </is>
      </c>
      <c r="G150" s="75" t="n"/>
      <c r="H150" s="76" t="n"/>
      <c r="I150" s="74" t="inlineStr">
        <is>
          <t>TIPO DE INGRESO</t>
        </is>
      </c>
      <c r="J150" s="74" t="inlineStr">
        <is>
          <t>Cobrador</t>
        </is>
      </c>
    </row>
    <row r="151">
      <c r="A151" s="77" t="n"/>
      <c r="B151" s="77" t="n"/>
      <c r="C151" s="77" t="n"/>
      <c r="D151" s="77" t="n"/>
      <c r="E151" s="77" t="n"/>
      <c r="F151" s="4" t="inlineStr">
        <is>
          <t>EFECTIVO</t>
        </is>
      </c>
      <c r="G151" s="4" t="inlineStr">
        <is>
          <t>CHEQUE</t>
        </is>
      </c>
      <c r="H151" s="4" t="inlineStr">
        <is>
          <t>TRANSFERENCIA</t>
        </is>
      </c>
      <c r="I151" s="77" t="n"/>
      <c r="J151" s="77" t="n"/>
    </row>
    <row r="152">
      <c r="A152" s="34" t="inlineStr">
        <is>
          <t>NO HUBO CIERRES DE CAJA DEBIDO A FERIADO NACIONAL POR CARNAVALES</t>
        </is>
      </c>
      <c r="B152" s="39" t="n"/>
      <c r="C152" s="34" t="n"/>
      <c r="D152" s="21" t="n"/>
      <c r="E152" s="8" t="n"/>
      <c r="H152" s="9" t="n"/>
      <c r="I152" s="5" t="n"/>
      <c r="J152" s="8" t="n"/>
    </row>
    <row r="153">
      <c r="A153" s="11" t="inlineStr">
        <is>
          <t>SAP</t>
        </is>
      </c>
      <c r="B153" s="3" t="n"/>
      <c r="C153" s="3" t="n"/>
      <c r="D153" s="7" t="n"/>
      <c r="E153" s="8" t="n"/>
      <c r="G153" s="9" t="n"/>
      <c r="I153" s="10" t="n"/>
      <c r="J153" s="8" t="n"/>
    </row>
    <row r="154">
      <c r="A154" s="13" t="inlineStr">
        <is>
          <t>FECHA</t>
        </is>
      </c>
      <c r="B154" s="13" t="inlineStr">
        <is>
          <t>CIERRE DE CAJA</t>
        </is>
      </c>
      <c r="C154" s="13" t="inlineStr">
        <is>
          <t>IMPORTE</t>
        </is>
      </c>
      <c r="D154" s="7" t="n"/>
      <c r="E154" s="8" t="n"/>
      <c r="G154" s="9" t="n"/>
      <c r="I154" s="10" t="n"/>
      <c r="J154" s="8" t="n"/>
    </row>
    <row r="155"/>
    <row r="156">
      <c r="A156" s="1" t="inlineStr">
        <is>
          <t>Cierre Caja</t>
        </is>
      </c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</row>
    <row r="157">
      <c r="A157" s="3" t="inlineStr">
        <is>
          <t>Del 21/02/2023</t>
        </is>
      </c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</row>
    <row r="158">
      <c r="A158" s="74" t="inlineStr">
        <is>
          <t>Cierre Caja</t>
        </is>
      </c>
      <c r="B158" s="74" t="inlineStr">
        <is>
          <t>Fecha</t>
        </is>
      </c>
      <c r="C158" s="74" t="inlineStr">
        <is>
          <t>Cajero</t>
        </is>
      </c>
      <c r="D158" s="74" t="inlineStr">
        <is>
          <t>Nro Voucher</t>
        </is>
      </c>
      <c r="E158" s="74" t="inlineStr">
        <is>
          <t>Nro Cuenta</t>
        </is>
      </c>
      <c r="F158" s="74" t="inlineStr">
        <is>
          <t>Tipo Ingreso</t>
        </is>
      </c>
      <c r="G158" s="75" t="n"/>
      <c r="H158" s="76" t="n"/>
      <c r="I158" s="74" t="inlineStr">
        <is>
          <t>TIPO DE INGRESO</t>
        </is>
      </c>
      <c r="J158" s="74" t="inlineStr">
        <is>
          <t>Cobrador</t>
        </is>
      </c>
    </row>
    <row r="159">
      <c r="A159" s="77" t="n"/>
      <c r="B159" s="77" t="n"/>
      <c r="C159" s="77" t="n"/>
      <c r="D159" s="77" t="n"/>
      <c r="E159" s="77" t="n"/>
      <c r="F159" s="4" t="inlineStr">
        <is>
          <t>EFECTIVO</t>
        </is>
      </c>
      <c r="G159" s="4" t="inlineStr">
        <is>
          <t>CHEQUE</t>
        </is>
      </c>
      <c r="H159" s="4" t="inlineStr">
        <is>
          <t>TRANSFERENCIA</t>
        </is>
      </c>
      <c r="I159" s="77" t="n"/>
      <c r="J159" s="77" t="n"/>
    </row>
    <row r="160">
      <c r="A160" s="34" t="inlineStr">
        <is>
          <t>NO HUBO CIERRES DE CAJA DEBIDO A FERIADO NACIONAL POR CARNAVALES</t>
        </is>
      </c>
      <c r="B160" s="39" t="n"/>
      <c r="C160" s="34" t="n"/>
      <c r="D160" s="21" t="n"/>
      <c r="E160" s="8" t="n"/>
      <c r="H160" s="9" t="n"/>
      <c r="I160" s="5" t="n"/>
      <c r="J160" s="8" t="n"/>
    </row>
    <row r="161">
      <c r="A161" s="11" t="inlineStr">
        <is>
          <t>SAP</t>
        </is>
      </c>
      <c r="B161" s="3" t="n"/>
      <c r="C161" s="3" t="n"/>
      <c r="D161" s="7" t="n"/>
      <c r="E161" s="8" t="n"/>
      <c r="G161" s="9" t="n"/>
      <c r="I161" s="10" t="n"/>
      <c r="J161" s="8" t="n"/>
    </row>
    <row r="162">
      <c r="A162" s="13" t="inlineStr">
        <is>
          <t>FECHA</t>
        </is>
      </c>
      <c r="B162" s="13" t="inlineStr">
        <is>
          <t>CIERRE DE CAJA</t>
        </is>
      </c>
      <c r="C162" s="13" t="inlineStr">
        <is>
          <t>IMPORTE</t>
        </is>
      </c>
    </row>
    <row r="163"/>
    <row r="164"/>
    <row r="165">
      <c r="A165" s="1" t="inlineStr">
        <is>
          <t>Cierre Caja</t>
        </is>
      </c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</row>
    <row r="166">
      <c r="A166" s="3" t="inlineStr">
        <is>
          <t>Del 22/02/2023</t>
        </is>
      </c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</row>
    <row r="167">
      <c r="A167" s="74" t="inlineStr">
        <is>
          <t>Cierre Caja</t>
        </is>
      </c>
      <c r="B167" s="74" t="inlineStr">
        <is>
          <t>Fecha</t>
        </is>
      </c>
      <c r="C167" s="74" t="inlineStr">
        <is>
          <t>Cajero</t>
        </is>
      </c>
      <c r="D167" s="74" t="inlineStr">
        <is>
          <t>Nro Voucher</t>
        </is>
      </c>
      <c r="E167" s="74" t="inlineStr">
        <is>
          <t>Nro Cuenta</t>
        </is>
      </c>
      <c r="F167" s="74" t="inlineStr">
        <is>
          <t>Tipo Ingreso</t>
        </is>
      </c>
      <c r="G167" s="75" t="n"/>
      <c r="H167" s="76" t="n"/>
      <c r="I167" s="74" t="inlineStr">
        <is>
          <t>TIPO DE INGRESO</t>
        </is>
      </c>
      <c r="J167" s="74" t="inlineStr">
        <is>
          <t>Cobrador</t>
        </is>
      </c>
    </row>
    <row r="168">
      <c r="A168" s="77" t="n"/>
      <c r="B168" s="77" t="n"/>
      <c r="C168" s="77" t="n"/>
      <c r="D168" s="77" t="n"/>
      <c r="E168" s="77" t="n"/>
      <c r="F168" s="4" t="inlineStr">
        <is>
          <t>EFECTIVO</t>
        </is>
      </c>
      <c r="G168" s="4" t="inlineStr">
        <is>
          <t>CHEQUE</t>
        </is>
      </c>
      <c r="H168" s="4" t="inlineStr">
        <is>
          <t>TRANSFERENCIA</t>
        </is>
      </c>
      <c r="I168" s="77" t="n"/>
      <c r="J168" s="77" t="n"/>
    </row>
    <row r="169">
      <c r="A169" s="5" t="inlineStr">
        <is>
          <t>CCAJ-PT18/41/23</t>
        </is>
      </c>
      <c r="B169" s="6" t="n">
        <v>44979.75341262732</v>
      </c>
      <c r="C169" s="5" t="inlineStr">
        <is>
          <t>3344 GUNNAR VICTOR PORTUGAL MURGUIA</t>
        </is>
      </c>
      <c r="D169" s="7" t="n"/>
      <c r="E169" s="8" t="n"/>
      <c r="F169" s="9" t="n">
        <v>2243.25</v>
      </c>
      <c r="I169" s="10" t="inlineStr">
        <is>
          <t>EFECTIVO</t>
        </is>
      </c>
      <c r="J169" s="5" t="inlineStr">
        <is>
          <t>3344 GUNNAR VICTOR PORTUGAL MURGUIA</t>
        </is>
      </c>
    </row>
    <row r="170">
      <c r="A170" s="11" t="inlineStr">
        <is>
          <t>SAP</t>
        </is>
      </c>
      <c r="B170" s="3" t="n"/>
      <c r="C170" s="3" t="n"/>
      <c r="D170" s="7" t="n"/>
      <c r="E170" s="8" t="n"/>
      <c r="H170" s="9" t="n"/>
      <c r="I170" s="10" t="n"/>
      <c r="J170" s="5" t="n"/>
    </row>
    <row r="171" ht="15.75" customHeight="1">
      <c r="A171" s="13" t="inlineStr">
        <is>
          <t>FECHA</t>
        </is>
      </c>
      <c r="B171" s="13" t="inlineStr">
        <is>
          <t>CIERRE DE CAJA</t>
        </is>
      </c>
      <c r="C171" s="13" t="inlineStr">
        <is>
          <t>IMPORTE</t>
        </is>
      </c>
      <c r="D171" s="49" t="inlineStr">
        <is>
          <t>112814225</t>
        </is>
      </c>
      <c r="E171" s="14" t="n">
        <v>112814370</v>
      </c>
      <c r="H171" s="9" t="n"/>
      <c r="I171" s="10" t="n"/>
      <c r="J171" s="5" t="n"/>
    </row>
    <row r="172">
      <c r="A172" s="5" t="n"/>
      <c r="B172" s="6" t="n"/>
      <c r="C172" s="5" t="n"/>
      <c r="D172" s="29" t="inlineStr">
        <is>
          <t>BOOT</t>
        </is>
      </c>
      <c r="E172" s="8" t="n"/>
      <c r="H172" s="9" t="n"/>
      <c r="I172" s="10" t="n"/>
      <c r="J172" s="5" t="n"/>
    </row>
    <row r="173">
      <c r="A173" s="5" t="n"/>
      <c r="B173" s="6" t="n"/>
      <c r="C173" s="5" t="n"/>
      <c r="D173" s="7" t="n"/>
      <c r="E173" s="8" t="n"/>
      <c r="H173" s="9" t="n"/>
      <c r="I173" s="10" t="n"/>
      <c r="J173" s="5" t="n"/>
    </row>
    <row r="174">
      <c r="A174" s="1" t="inlineStr">
        <is>
          <t>Cierre Caja</t>
        </is>
      </c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</row>
    <row r="175">
      <c r="A175" s="3" t="inlineStr">
        <is>
          <t>Del 23/02/2023</t>
        </is>
      </c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</row>
    <row r="176">
      <c r="A176" s="74" t="inlineStr">
        <is>
          <t>Cierre Caja</t>
        </is>
      </c>
      <c r="B176" s="74" t="inlineStr">
        <is>
          <t>Fecha</t>
        </is>
      </c>
      <c r="C176" s="74" t="inlineStr">
        <is>
          <t>Cajero</t>
        </is>
      </c>
      <c r="D176" s="74" t="inlineStr">
        <is>
          <t>Nro Voucher</t>
        </is>
      </c>
      <c r="E176" s="74" t="inlineStr">
        <is>
          <t>Nro Cuenta</t>
        </is>
      </c>
      <c r="F176" s="74" t="inlineStr">
        <is>
          <t>Tipo Ingreso</t>
        </is>
      </c>
      <c r="G176" s="75" t="n"/>
      <c r="H176" s="76" t="n"/>
      <c r="I176" s="74" t="inlineStr">
        <is>
          <t>TIPO DE INGRESO</t>
        </is>
      </c>
      <c r="J176" s="74" t="inlineStr">
        <is>
          <t>Cobrador</t>
        </is>
      </c>
    </row>
    <row r="177">
      <c r="A177" s="77" t="n"/>
      <c r="B177" s="77" t="n"/>
      <c r="C177" s="77" t="n"/>
      <c r="D177" s="77" t="n"/>
      <c r="E177" s="77" t="n"/>
      <c r="F177" s="4" t="inlineStr">
        <is>
          <t>EFECTIVO</t>
        </is>
      </c>
      <c r="G177" s="4" t="inlineStr">
        <is>
          <t>CHEQUE</t>
        </is>
      </c>
      <c r="H177" s="4" t="inlineStr">
        <is>
          <t>TRANSFERENCIA</t>
        </is>
      </c>
      <c r="I177" s="77" t="n"/>
      <c r="J177" s="77" t="n"/>
    </row>
    <row r="178">
      <c r="A178" s="5" t="inlineStr">
        <is>
          <t>CCAJ-PT18/42/23</t>
        </is>
      </c>
      <c r="B178" s="6" t="n">
        <v>44980.75808021991</v>
      </c>
      <c r="C178" s="5" t="inlineStr">
        <is>
          <t>3344 GUNNAR VICTOR PORTUGAL MURGUIA</t>
        </is>
      </c>
      <c r="D178" s="7" t="n"/>
      <c r="E178" s="8" t="n"/>
      <c r="F178" s="9" t="n">
        <v>3049.78</v>
      </c>
      <c r="I178" s="10" t="inlineStr">
        <is>
          <t>EFECTIVO</t>
        </is>
      </c>
      <c r="J178" s="5" t="inlineStr">
        <is>
          <t>3344 GUNNAR VICTOR PORTUGAL MURGUIA</t>
        </is>
      </c>
    </row>
    <row r="179">
      <c r="A179" s="11" t="inlineStr">
        <is>
          <t>SAP</t>
        </is>
      </c>
      <c r="B179" s="3" t="n"/>
      <c r="C179" s="3" t="n"/>
      <c r="D179" s="7" t="n"/>
      <c r="E179" s="8" t="n"/>
      <c r="H179" s="9" t="n"/>
      <c r="I179" s="10" t="n"/>
      <c r="J179" s="8" t="n"/>
    </row>
    <row r="180" ht="15.75" customHeight="1">
      <c r="A180" s="13" t="inlineStr">
        <is>
          <t>FECHA</t>
        </is>
      </c>
      <c r="B180" s="13" t="inlineStr">
        <is>
          <t>CIERRE DE CAJA</t>
        </is>
      </c>
      <c r="C180" s="13" t="inlineStr">
        <is>
          <t>IMPORTE</t>
        </is>
      </c>
      <c r="D180" s="49" t="inlineStr">
        <is>
          <t>112825686</t>
        </is>
      </c>
      <c r="E180" s="14" t="n">
        <v>112826104</v>
      </c>
      <c r="H180" s="9" t="n"/>
      <c r="I180" s="10" t="n"/>
      <c r="J180" s="8" t="n"/>
    </row>
    <row r="181">
      <c r="A181" s="5" t="n"/>
      <c r="B181" s="6" t="n"/>
      <c r="C181" s="5" t="n"/>
      <c r="D181" s="29" t="inlineStr">
        <is>
          <t>BOOT</t>
        </is>
      </c>
      <c r="E181" s="8" t="n"/>
      <c r="H181" s="9" t="n"/>
      <c r="I181" s="10" t="n"/>
      <c r="J181" s="8" t="n"/>
    </row>
    <row r="182"/>
    <row r="183">
      <c r="A183" s="1" t="inlineStr">
        <is>
          <t>Cierre Caja</t>
        </is>
      </c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</row>
    <row r="184">
      <c r="A184" s="3" t="inlineStr">
        <is>
          <t>Del 24/02/2023</t>
        </is>
      </c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</row>
    <row r="185">
      <c r="A185" s="74" t="inlineStr">
        <is>
          <t>Cierre Caja</t>
        </is>
      </c>
      <c r="B185" s="74" t="inlineStr">
        <is>
          <t>Fecha</t>
        </is>
      </c>
      <c r="C185" s="74" t="inlineStr">
        <is>
          <t>Cajero</t>
        </is>
      </c>
      <c r="D185" s="74" t="inlineStr">
        <is>
          <t>Nro Voucher</t>
        </is>
      </c>
      <c r="E185" s="74" t="inlineStr">
        <is>
          <t>Nro Cuenta</t>
        </is>
      </c>
      <c r="F185" s="74" t="inlineStr">
        <is>
          <t>Tipo Ingreso</t>
        </is>
      </c>
      <c r="G185" s="75" t="n"/>
      <c r="H185" s="76" t="n"/>
      <c r="I185" s="74" t="inlineStr">
        <is>
          <t>TIPO DE INGRESO</t>
        </is>
      </c>
      <c r="J185" s="74" t="inlineStr">
        <is>
          <t>Cobrador</t>
        </is>
      </c>
    </row>
    <row r="186">
      <c r="A186" s="77" t="n"/>
      <c r="B186" s="77" t="n"/>
      <c r="C186" s="77" t="n"/>
      <c r="D186" s="77" t="n"/>
      <c r="E186" s="77" t="n"/>
      <c r="F186" s="4" t="inlineStr">
        <is>
          <t>EFECTIVO</t>
        </is>
      </c>
      <c r="G186" s="4" t="inlineStr">
        <is>
          <t>CHEQUE</t>
        </is>
      </c>
      <c r="H186" s="4" t="inlineStr">
        <is>
          <t>TRANSFERENCIA</t>
        </is>
      </c>
      <c r="I186" s="77" t="n"/>
      <c r="J186" s="77" t="n"/>
    </row>
    <row r="187">
      <c r="A187" s="5" t="inlineStr">
        <is>
          <t>CCAJ-PT18/43/23</t>
        </is>
      </c>
      <c r="B187" s="6" t="n">
        <v>44981.75673719907</v>
      </c>
      <c r="C187" s="5" t="inlineStr">
        <is>
          <t>3344 GUNNAR VICTOR PORTUGAL MURGUIA</t>
        </is>
      </c>
      <c r="D187" s="7" t="n"/>
      <c r="E187" s="8" t="n"/>
      <c r="F187" s="9" t="n">
        <v>2965.33</v>
      </c>
      <c r="I187" s="10" t="inlineStr">
        <is>
          <t>EFECTIVO</t>
        </is>
      </c>
      <c r="J187" s="5" t="inlineStr">
        <is>
          <t>3344 GUNNAR VICTOR PORTUGAL MURGUIA</t>
        </is>
      </c>
    </row>
    <row r="188">
      <c r="A188" s="11" t="inlineStr">
        <is>
          <t>SAP</t>
        </is>
      </c>
      <c r="B188" s="3" t="n"/>
      <c r="C188" s="3" t="n"/>
      <c r="D188" s="7" t="n"/>
      <c r="E188" s="8" t="n"/>
      <c r="H188" s="9" t="n"/>
      <c r="I188" s="10" t="n"/>
      <c r="J188" s="8" t="n"/>
    </row>
    <row r="189" ht="15.75" customHeight="1">
      <c r="A189" s="13" t="inlineStr">
        <is>
          <t>FECHA</t>
        </is>
      </c>
      <c r="B189" s="13" t="inlineStr">
        <is>
          <t>CIERRE DE CAJA</t>
        </is>
      </c>
      <c r="C189" s="13" t="inlineStr">
        <is>
          <t>IMPORTE</t>
        </is>
      </c>
      <c r="D189" s="49" t="inlineStr">
        <is>
          <t>112825685</t>
        </is>
      </c>
      <c r="E189" s="14" t="n">
        <v>112826105</v>
      </c>
      <c r="H189" s="9" t="n"/>
      <c r="I189" s="10" t="n"/>
      <c r="J189" s="8" t="n"/>
    </row>
    <row r="190">
      <c r="A190" s="5" t="n"/>
      <c r="B190" s="6" t="n"/>
      <c r="C190" s="5" t="n"/>
      <c r="D190" s="29" t="inlineStr">
        <is>
          <t>BOOT</t>
        </is>
      </c>
      <c r="E190" s="8" t="n"/>
      <c r="H190" s="9" t="n"/>
      <c r="I190" s="10" t="n"/>
      <c r="J190" s="8" t="n"/>
    </row>
    <row r="191">
      <c r="A191" s="5" t="n"/>
      <c r="B191" s="6" t="n"/>
      <c r="C191" s="5" t="n"/>
      <c r="D191" s="7" t="n"/>
      <c r="E191" s="8" t="n"/>
      <c r="H191" s="9" t="n"/>
      <c r="I191" s="10" t="n"/>
      <c r="J191" s="8" t="n"/>
    </row>
    <row r="192">
      <c r="A192" s="1" t="inlineStr">
        <is>
          <t>Cierre Caja</t>
        </is>
      </c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</row>
    <row r="193">
      <c r="A193" s="3" t="inlineStr">
        <is>
          <t>Del 25/02/2023</t>
        </is>
      </c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</row>
    <row r="194">
      <c r="A194" s="74" t="inlineStr">
        <is>
          <t>Cierre Caja</t>
        </is>
      </c>
      <c r="B194" s="74" t="inlineStr">
        <is>
          <t>Fecha</t>
        </is>
      </c>
      <c r="C194" s="74" t="inlineStr">
        <is>
          <t>Cajero</t>
        </is>
      </c>
      <c r="D194" s="74" t="inlineStr">
        <is>
          <t>Nro Voucher</t>
        </is>
      </c>
      <c r="E194" s="74" t="inlineStr">
        <is>
          <t>Nro Cuenta</t>
        </is>
      </c>
      <c r="F194" s="74" t="inlineStr">
        <is>
          <t>Tipo Ingreso</t>
        </is>
      </c>
      <c r="G194" s="75" t="n"/>
      <c r="H194" s="76" t="n"/>
      <c r="I194" s="74" t="inlineStr">
        <is>
          <t>TIPO DE INGRESO</t>
        </is>
      </c>
      <c r="J194" s="74" t="inlineStr">
        <is>
          <t>Cobrador</t>
        </is>
      </c>
    </row>
    <row r="195">
      <c r="A195" s="77" t="n"/>
      <c r="B195" s="77" t="n"/>
      <c r="C195" s="77" t="n"/>
      <c r="D195" s="77" t="n"/>
      <c r="E195" s="77" t="n"/>
      <c r="F195" s="4" t="inlineStr">
        <is>
          <t>EFECTIVO</t>
        </is>
      </c>
      <c r="G195" s="4" t="inlineStr">
        <is>
          <t>CHEQUE</t>
        </is>
      </c>
      <c r="H195" s="4" t="inlineStr">
        <is>
          <t>TRANSFERENCIA</t>
        </is>
      </c>
      <c r="I195" s="77" t="n"/>
      <c r="J195" s="77" t="n"/>
    </row>
    <row r="196">
      <c r="A196" s="5" t="inlineStr">
        <is>
          <t>CCAJ-PT18/44/23</t>
        </is>
      </c>
      <c r="B196" s="6" t="n">
        <v>44982.54390931713</v>
      </c>
      <c r="C196" s="5" t="inlineStr">
        <is>
          <t>3344 GUNNAR VICTOR PORTUGAL MURGUIA</t>
        </is>
      </c>
      <c r="D196" s="7" t="n"/>
      <c r="E196" s="8" t="n"/>
      <c r="F196" s="9" t="n">
        <v>1054.95</v>
      </c>
      <c r="I196" s="10" t="inlineStr">
        <is>
          <t>EFECTIVO</t>
        </is>
      </c>
      <c r="J196" s="5" t="inlineStr">
        <is>
          <t>3344 GUNNAR VICTOR PORTUGAL MURGUIA</t>
        </is>
      </c>
    </row>
    <row r="197">
      <c r="A197" s="11" t="inlineStr">
        <is>
          <t>SAP</t>
        </is>
      </c>
      <c r="B197" s="3" t="n"/>
      <c r="C197" s="3" t="n"/>
      <c r="D197" s="7" t="n"/>
      <c r="E197" s="8" t="n"/>
      <c r="H197" s="9" t="n"/>
      <c r="I197" s="10" t="n"/>
      <c r="J197" s="8" t="n"/>
    </row>
    <row r="198" ht="15.75" customHeight="1">
      <c r="A198" s="13" t="inlineStr">
        <is>
          <t>FECHA</t>
        </is>
      </c>
      <c r="B198" s="13" t="inlineStr">
        <is>
          <t>CIERRE DE CAJA</t>
        </is>
      </c>
      <c r="C198" s="13" t="inlineStr">
        <is>
          <t>IMPORTE</t>
        </is>
      </c>
      <c r="D198" s="49" t="inlineStr">
        <is>
          <t>112835221</t>
        </is>
      </c>
      <c r="E198" s="14" t="n">
        <v>112835430</v>
      </c>
      <c r="H198" s="9" t="n"/>
      <c r="I198" s="10" t="n"/>
      <c r="J198" s="8" t="n"/>
    </row>
    <row r="199">
      <c r="A199" s="5" t="n"/>
      <c r="B199" s="6" t="n"/>
      <c r="C199" s="5" t="n"/>
      <c r="D199" s="29" t="inlineStr">
        <is>
          <t>BOOT</t>
        </is>
      </c>
      <c r="E199" s="8" t="n"/>
      <c r="H199" s="9" t="n"/>
      <c r="I199" s="10" t="n"/>
      <c r="J199" s="8" t="n"/>
    </row>
    <row r="200"/>
    <row r="201">
      <c r="A201" s="1" t="inlineStr">
        <is>
          <t>Cierre Caja</t>
        </is>
      </c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</row>
    <row r="202">
      <c r="A202" s="3" t="inlineStr">
        <is>
          <t>Del 27/02/2023</t>
        </is>
      </c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</row>
    <row r="203">
      <c r="A203" s="74" t="inlineStr">
        <is>
          <t>Cierre Caja</t>
        </is>
      </c>
      <c r="B203" s="74" t="inlineStr">
        <is>
          <t>Fecha</t>
        </is>
      </c>
      <c r="C203" s="74" t="inlineStr">
        <is>
          <t>Cajero</t>
        </is>
      </c>
      <c r="D203" s="74" t="inlineStr">
        <is>
          <t>Nro Voucher</t>
        </is>
      </c>
      <c r="E203" s="74" t="inlineStr">
        <is>
          <t>Nro Cuenta</t>
        </is>
      </c>
      <c r="F203" s="74" t="inlineStr">
        <is>
          <t>Tipo Ingreso</t>
        </is>
      </c>
      <c r="G203" s="75" t="n"/>
      <c r="H203" s="76" t="n"/>
      <c r="I203" s="74" t="inlineStr">
        <is>
          <t>TIPO DE INGRESO</t>
        </is>
      </c>
      <c r="J203" s="74" t="inlineStr">
        <is>
          <t>Cobrador</t>
        </is>
      </c>
    </row>
    <row r="204">
      <c r="A204" s="77" t="n"/>
      <c r="B204" s="77" t="n"/>
      <c r="C204" s="77" t="n"/>
      <c r="D204" s="77" t="n"/>
      <c r="E204" s="77" t="n"/>
      <c r="F204" s="4" t="inlineStr">
        <is>
          <t>EFECTIVO</t>
        </is>
      </c>
      <c r="G204" s="4" t="inlineStr">
        <is>
          <t>CHEQUE</t>
        </is>
      </c>
      <c r="H204" s="4" t="inlineStr">
        <is>
          <t>TRANSFERENCIA</t>
        </is>
      </c>
      <c r="I204" s="77" t="n"/>
      <c r="J204" s="77" t="n"/>
    </row>
    <row r="205">
      <c r="A205" s="5" t="inlineStr">
        <is>
          <t>CCAJ-PT18/45/23</t>
        </is>
      </c>
      <c r="B205" s="6" t="n">
        <v>44984.75333836806</v>
      </c>
      <c r="C205" s="5" t="inlineStr">
        <is>
          <t>3344 GUNNAR VICTOR PORTUGAL MURGUIA</t>
        </is>
      </c>
      <c r="D205" s="7" t="n"/>
      <c r="E205" s="8" t="n"/>
      <c r="F205" s="9" t="n">
        <v>2315.45</v>
      </c>
      <c r="I205" s="10" t="inlineStr">
        <is>
          <t>EFECTIVO</t>
        </is>
      </c>
      <c r="J205" s="5" t="inlineStr">
        <is>
          <t>3344 GUNNAR VICTOR PORTUGAL MURGUIA</t>
        </is>
      </c>
    </row>
    <row r="206">
      <c r="A206" s="11" t="inlineStr">
        <is>
          <t>SAP</t>
        </is>
      </c>
      <c r="B206" s="3" t="n"/>
      <c r="C206" s="3" t="n"/>
      <c r="D206" s="7" t="n"/>
      <c r="E206" s="8" t="n"/>
      <c r="H206" s="9" t="n"/>
      <c r="I206" s="10" t="n"/>
      <c r="J206" s="8" t="n"/>
    </row>
    <row r="207">
      <c r="A207" s="13" t="inlineStr">
        <is>
          <t>FECHA</t>
        </is>
      </c>
      <c r="B207" s="13" t="inlineStr">
        <is>
          <t>CIERRE DE CAJA</t>
        </is>
      </c>
      <c r="C207" s="13" t="inlineStr">
        <is>
          <t>IMPORTE</t>
        </is>
      </c>
      <c r="D207" s="7" t="inlineStr">
        <is>
          <t>112846588</t>
        </is>
      </c>
      <c r="E207" s="8" t="n"/>
      <c r="H207" s="9" t="n"/>
      <c r="I207" s="10" t="n"/>
      <c r="J207" s="8" t="n"/>
    </row>
  </sheetData>
  <mergeCells count="184">
    <mergeCell ref="I203:I204"/>
    <mergeCell ref="J203:J204"/>
    <mergeCell ref="A203:A204"/>
    <mergeCell ref="B203:B204"/>
    <mergeCell ref="C203:C204"/>
    <mergeCell ref="D203:D204"/>
    <mergeCell ref="E203:E204"/>
    <mergeCell ref="F203:H203"/>
    <mergeCell ref="I185:I186"/>
    <mergeCell ref="J185:J186"/>
    <mergeCell ref="A194:A195"/>
    <mergeCell ref="B194:B195"/>
    <mergeCell ref="C194:C195"/>
    <mergeCell ref="D194:D195"/>
    <mergeCell ref="E194:E195"/>
    <mergeCell ref="F194:H194"/>
    <mergeCell ref="I194:I195"/>
    <mergeCell ref="J194:J195"/>
    <mergeCell ref="A185:A186"/>
    <mergeCell ref="B185:B186"/>
    <mergeCell ref="C185:C186"/>
    <mergeCell ref="D185:D186"/>
    <mergeCell ref="E185:E186"/>
    <mergeCell ref="F185:H185"/>
    <mergeCell ref="I167:I168"/>
    <mergeCell ref="J167:J168"/>
    <mergeCell ref="A167:A168"/>
    <mergeCell ref="B167:B168"/>
    <mergeCell ref="C167:C168"/>
    <mergeCell ref="D167:D168"/>
    <mergeCell ref="E167:E168"/>
    <mergeCell ref="F167:H167"/>
    <mergeCell ref="A85:A86"/>
    <mergeCell ref="B85:B86"/>
    <mergeCell ref="C85:C86"/>
    <mergeCell ref="D85:D86"/>
    <mergeCell ref="E85:E86"/>
    <mergeCell ref="F85:H85"/>
    <mergeCell ref="I85:I86"/>
    <mergeCell ref="J85:J86"/>
    <mergeCell ref="I123:I124"/>
    <mergeCell ref="J123:J124"/>
    <mergeCell ref="A123:A124"/>
    <mergeCell ref="B123:B124"/>
    <mergeCell ref="C123:C124"/>
    <mergeCell ref="D123:D124"/>
    <mergeCell ref="E123:E124"/>
    <mergeCell ref="F123:H123"/>
    <mergeCell ref="I114:I115"/>
    <mergeCell ref="J114:J115"/>
    <mergeCell ref="A114:A115"/>
    <mergeCell ref="B114:B115"/>
    <mergeCell ref="C114:C115"/>
    <mergeCell ref="D114:D115"/>
    <mergeCell ref="E114:E115"/>
    <mergeCell ref="F114:H114"/>
    <mergeCell ref="A3:A4"/>
    <mergeCell ref="B3:B4"/>
    <mergeCell ref="C3:C4"/>
    <mergeCell ref="D3:D4"/>
    <mergeCell ref="E3:E4"/>
    <mergeCell ref="F3:H3"/>
    <mergeCell ref="I3:I4"/>
    <mergeCell ref="J3:J4"/>
    <mergeCell ref="I21:I22"/>
    <mergeCell ref="J21:J22"/>
    <mergeCell ref="A21:A22"/>
    <mergeCell ref="B21:B22"/>
    <mergeCell ref="C21:C22"/>
    <mergeCell ref="D21:D22"/>
    <mergeCell ref="E21:E22"/>
    <mergeCell ref="F21:H21"/>
    <mergeCell ref="A12:A13"/>
    <mergeCell ref="B12:B13"/>
    <mergeCell ref="D12:D13"/>
    <mergeCell ref="E12:E13"/>
    <mergeCell ref="F12:H12"/>
    <mergeCell ref="I12:I13"/>
    <mergeCell ref="J12:J13"/>
    <mergeCell ref="C12:C13"/>
    <mergeCell ref="I30:I31"/>
    <mergeCell ref="J30:J31"/>
    <mergeCell ref="A30:A31"/>
    <mergeCell ref="B30:B31"/>
    <mergeCell ref="C30:C31"/>
    <mergeCell ref="D30:D31"/>
    <mergeCell ref="E30:E31"/>
    <mergeCell ref="F30:H30"/>
    <mergeCell ref="I39:I40"/>
    <mergeCell ref="J39:J40"/>
    <mergeCell ref="A39:A40"/>
    <mergeCell ref="B39:B40"/>
    <mergeCell ref="C39:C40"/>
    <mergeCell ref="D39:D40"/>
    <mergeCell ref="E39:E40"/>
    <mergeCell ref="F39:H39"/>
    <mergeCell ref="I48:I49"/>
    <mergeCell ref="J48:J49"/>
    <mergeCell ref="A48:A49"/>
    <mergeCell ref="B48:B49"/>
    <mergeCell ref="C48:C49"/>
    <mergeCell ref="D48:D49"/>
    <mergeCell ref="E48:E49"/>
    <mergeCell ref="F48:H48"/>
    <mergeCell ref="I57:I58"/>
    <mergeCell ref="J57:J58"/>
    <mergeCell ref="A57:A58"/>
    <mergeCell ref="B57:B58"/>
    <mergeCell ref="C57:C58"/>
    <mergeCell ref="D57:D58"/>
    <mergeCell ref="E57:E58"/>
    <mergeCell ref="F57:H57"/>
    <mergeCell ref="I67:I68"/>
    <mergeCell ref="J67:J68"/>
    <mergeCell ref="A67:A68"/>
    <mergeCell ref="B67:B68"/>
    <mergeCell ref="C67:C68"/>
    <mergeCell ref="D67:D68"/>
    <mergeCell ref="E67:E68"/>
    <mergeCell ref="F67:H67"/>
    <mergeCell ref="I96:I97"/>
    <mergeCell ref="J96:J97"/>
    <mergeCell ref="A96:A97"/>
    <mergeCell ref="B96:B97"/>
    <mergeCell ref="C96:C97"/>
    <mergeCell ref="D96:D97"/>
    <mergeCell ref="E96:E97"/>
    <mergeCell ref="F96:H96"/>
    <mergeCell ref="I76:I77"/>
    <mergeCell ref="J76:J77"/>
    <mergeCell ref="A76:A77"/>
    <mergeCell ref="B76:B77"/>
    <mergeCell ref="C76:C77"/>
    <mergeCell ref="D76:D77"/>
    <mergeCell ref="E76:E77"/>
    <mergeCell ref="F76:H76"/>
    <mergeCell ref="I105:I106"/>
    <mergeCell ref="J105:J106"/>
    <mergeCell ref="A105:A106"/>
    <mergeCell ref="B105:B106"/>
    <mergeCell ref="C105:C106"/>
    <mergeCell ref="D105:D106"/>
    <mergeCell ref="E105:E106"/>
    <mergeCell ref="F105:H105"/>
    <mergeCell ref="I141:I142"/>
    <mergeCell ref="J141:J142"/>
    <mergeCell ref="A141:A142"/>
    <mergeCell ref="B141:B142"/>
    <mergeCell ref="C141:C142"/>
    <mergeCell ref="D141:D142"/>
    <mergeCell ref="E141:E142"/>
    <mergeCell ref="F141:H141"/>
    <mergeCell ref="A132:A133"/>
    <mergeCell ref="B132:B133"/>
    <mergeCell ref="C132:C133"/>
    <mergeCell ref="D132:D133"/>
    <mergeCell ref="E132:E133"/>
    <mergeCell ref="F132:H132"/>
    <mergeCell ref="I132:I133"/>
    <mergeCell ref="J132:J133"/>
    <mergeCell ref="I176:I177"/>
    <mergeCell ref="J176:J177"/>
    <mergeCell ref="A176:A177"/>
    <mergeCell ref="B176:B177"/>
    <mergeCell ref="C176:C177"/>
    <mergeCell ref="D176:D177"/>
    <mergeCell ref="E176:E177"/>
    <mergeCell ref="F176:H176"/>
    <mergeCell ref="A150:A151"/>
    <mergeCell ref="B150:B151"/>
    <mergeCell ref="C150:C151"/>
    <mergeCell ref="D150:D151"/>
    <mergeCell ref="E150:E151"/>
    <mergeCell ref="F150:H150"/>
    <mergeCell ref="I150:I151"/>
    <mergeCell ref="J150:J151"/>
    <mergeCell ref="A158:A159"/>
    <mergeCell ref="B158:B159"/>
    <mergeCell ref="C158:C159"/>
    <mergeCell ref="D158:D159"/>
    <mergeCell ref="E158:E159"/>
    <mergeCell ref="F158:H158"/>
    <mergeCell ref="I158:I159"/>
    <mergeCell ref="J158:J159"/>
  </mergeCells>
  <pageMargins left="0.7" right="0.7" top="0.75" bottom="0.75" header="0.3" footer="0.3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306"/>
  <sheetViews>
    <sheetView topLeftCell="A268" workbookViewId="0">
      <selection activeCell="C287" sqref="C287:C288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4"/>
    <col width="12.7109375" customWidth="1" min="5" max="5"/>
    <col width="10.710937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01/02/2023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74" t="inlineStr">
        <is>
          <t>Cierre Caja</t>
        </is>
      </c>
      <c r="B3" s="74" t="inlineStr">
        <is>
          <t>Fecha</t>
        </is>
      </c>
      <c r="C3" s="74" t="inlineStr">
        <is>
          <t>Cajero</t>
        </is>
      </c>
      <c r="D3" s="74" t="inlineStr">
        <is>
          <t>Nro Voucher</t>
        </is>
      </c>
      <c r="E3" s="74" t="inlineStr">
        <is>
          <t>Nro Cuenta</t>
        </is>
      </c>
      <c r="F3" s="74" t="inlineStr">
        <is>
          <t>Tipo Ingreso</t>
        </is>
      </c>
      <c r="G3" s="75" t="n"/>
      <c r="H3" s="76" t="n"/>
      <c r="I3" s="74" t="inlineStr">
        <is>
          <t>TIPO DE INGRESO</t>
        </is>
      </c>
      <c r="J3" s="74" t="inlineStr">
        <is>
          <t>Cobrador</t>
        </is>
      </c>
    </row>
    <row r="4">
      <c r="A4" s="77" t="n"/>
      <c r="B4" s="77" t="n"/>
      <c r="C4" s="77" t="n"/>
      <c r="D4" s="77" t="n"/>
      <c r="E4" s="77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77" t="n"/>
      <c r="J4" s="77" t="n"/>
    </row>
    <row r="5">
      <c r="A5" s="5" t="inlineStr">
        <is>
          <t>CCAJ-OR52/22/202</t>
        </is>
      </c>
      <c r="B5" s="6" t="n">
        <v>44958.72563520834</v>
      </c>
      <c r="C5" s="5" t="inlineStr">
        <is>
          <t>0 ADMINISTRADOR-</t>
        </is>
      </c>
      <c r="D5" s="7" t="n">
        <v>541106</v>
      </c>
      <c r="E5" s="8" t="inlineStr">
        <is>
          <t>BISA-100070057</t>
        </is>
      </c>
      <c r="H5" s="9" t="n">
        <v>35349.5</v>
      </c>
      <c r="I5" s="5" t="inlineStr">
        <is>
          <t>DEPÓSITO BANCARIO</t>
        </is>
      </c>
      <c r="J5" s="5" t="inlineStr">
        <is>
          <t>3090 DAVID RODRIGO CHUMACERO VEGA</t>
        </is>
      </c>
    </row>
    <row r="6">
      <c r="A6" s="5" t="inlineStr">
        <is>
          <t>CCAJ-OR52/22/2023</t>
        </is>
      </c>
      <c r="B6" s="6" t="n">
        <v>44958.72563520834</v>
      </c>
      <c r="C6" s="5" t="inlineStr">
        <is>
          <t>0 ADMINISTRADOR-ORURO</t>
        </is>
      </c>
      <c r="D6" s="15" t="n">
        <v>41133143920</v>
      </c>
      <c r="E6" s="8" t="inlineStr">
        <is>
          <t>BISA-100070057</t>
        </is>
      </c>
      <c r="H6" s="9" t="n">
        <v>12155.73</v>
      </c>
      <c r="I6" s="5" t="inlineStr">
        <is>
          <t>DEPÓSITO BANCARIO</t>
        </is>
      </c>
      <c r="J6" s="5" t="inlineStr">
        <is>
          <t>3090 DAVID RODRIGO CHUMACERO VEGA</t>
        </is>
      </c>
    </row>
    <row r="7">
      <c r="A7" s="5" t="inlineStr">
        <is>
          <t>CCAJ-OR52/22/2023</t>
        </is>
      </c>
      <c r="B7" s="6" t="n">
        <v>44958.72563520834</v>
      </c>
      <c r="C7" s="5" t="inlineStr">
        <is>
          <t>0 ADMINISTRADOR-ORURO</t>
        </is>
      </c>
      <c r="D7" s="7" t="n">
        <v>453082</v>
      </c>
      <c r="E7" s="8" t="inlineStr">
        <is>
          <t>BISA-100070057</t>
        </is>
      </c>
      <c r="H7" s="9" t="n">
        <v>52900.8</v>
      </c>
      <c r="I7" s="5" t="inlineStr">
        <is>
          <t>DEPÓSITO BANCARIO</t>
        </is>
      </c>
      <c r="J7" s="5" t="inlineStr">
        <is>
          <t>3091 ISRAEL LUIS OCAMPO CAYOJA</t>
        </is>
      </c>
    </row>
    <row r="8">
      <c r="A8" s="5" t="inlineStr">
        <is>
          <t>CCAJ-OR52/22/2023</t>
        </is>
      </c>
      <c r="B8" s="6" t="n">
        <v>44958.72563520834</v>
      </c>
      <c r="C8" s="5" t="inlineStr">
        <is>
          <t>0 ADMINISTRADOR-ORURO</t>
        </is>
      </c>
      <c r="D8" s="7" t="n">
        <v>453083</v>
      </c>
      <c r="E8" s="8" t="inlineStr">
        <is>
          <t>BISA-100072017</t>
        </is>
      </c>
      <c r="H8" s="9" t="n">
        <v>2088</v>
      </c>
      <c r="I8" s="5" t="inlineStr">
        <is>
          <t>DEPÓSITO BANCARIO</t>
        </is>
      </c>
      <c r="J8" s="5" t="inlineStr">
        <is>
          <t>3091 ISRAEL LUIS OCAMPO CAYOJA</t>
        </is>
      </c>
    </row>
    <row r="9">
      <c r="A9" s="11" t="inlineStr">
        <is>
          <t>SAP</t>
        </is>
      </c>
      <c r="B9" s="3" t="n"/>
      <c r="C9" s="3" t="n"/>
      <c r="D9" s="7" t="n"/>
      <c r="E9" s="8" t="n"/>
      <c r="H9" s="9" t="n"/>
      <c r="I9" s="10" t="n"/>
      <c r="J9" s="8" t="n"/>
    </row>
    <row r="10">
      <c r="A10" s="13" t="inlineStr">
        <is>
          <t>FECHA</t>
        </is>
      </c>
      <c r="B10" s="13" t="inlineStr">
        <is>
          <t>CIERRE DE CAJA</t>
        </is>
      </c>
      <c r="C10" s="13" t="inlineStr">
        <is>
          <t>IMPORTE</t>
        </is>
      </c>
      <c r="D10" s="7" t="n"/>
      <c r="E10" s="8" t="n"/>
      <c r="H10" s="9" t="n"/>
      <c r="I10" s="10" t="n"/>
      <c r="J10" s="8" t="n"/>
    </row>
    <row r="11">
      <c r="A11" s="34" t="inlineStr">
        <is>
          <t>SOLO HUBO DEPOSITOS</t>
        </is>
      </c>
      <c r="B11" s="26" t="n"/>
    </row>
    <row r="13">
      <c r="A13" s="1" t="inlineStr">
        <is>
          <t>Cierre Caja</t>
        </is>
      </c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</row>
    <row r="14">
      <c r="A14" s="3" t="inlineStr">
        <is>
          <t>Del 02/02/2023</t>
        </is>
      </c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74" t="inlineStr">
        <is>
          <t>Cierre Caja</t>
        </is>
      </c>
      <c r="B15" s="74" t="inlineStr">
        <is>
          <t>Fecha</t>
        </is>
      </c>
      <c r="C15" s="74" t="inlineStr">
        <is>
          <t>Cajero</t>
        </is>
      </c>
      <c r="D15" s="74" t="inlineStr">
        <is>
          <t>Nro Voucher</t>
        </is>
      </c>
      <c r="E15" s="74" t="inlineStr">
        <is>
          <t>Nro Cuenta</t>
        </is>
      </c>
      <c r="F15" s="74" t="inlineStr">
        <is>
          <t>Tipo Ingreso</t>
        </is>
      </c>
      <c r="G15" s="75" t="n"/>
      <c r="H15" s="76" t="n"/>
      <c r="I15" s="74" t="inlineStr">
        <is>
          <t>TIPO DE INGRESO</t>
        </is>
      </c>
      <c r="J15" s="74" t="inlineStr">
        <is>
          <t>Cobrador</t>
        </is>
      </c>
    </row>
    <row r="16">
      <c r="A16" s="77" t="n"/>
      <c r="B16" s="77" t="n"/>
      <c r="C16" s="77" t="n"/>
      <c r="D16" s="77" t="n"/>
      <c r="E16" s="77" t="n"/>
      <c r="F16" s="4" t="inlineStr">
        <is>
          <t>EFECTIVO</t>
        </is>
      </c>
      <c r="G16" s="4" t="inlineStr">
        <is>
          <t>CHEQUE</t>
        </is>
      </c>
      <c r="H16" s="4" t="inlineStr">
        <is>
          <t>TRANSFERENCIA</t>
        </is>
      </c>
      <c r="I16" s="77" t="n"/>
      <c r="J16" s="77" t="n"/>
    </row>
    <row r="17">
      <c r="A17" s="5" t="inlineStr">
        <is>
          <t>CCAJ-OR52/23/2023</t>
        </is>
      </c>
      <c r="B17" s="6" t="n">
        <v>44959.67844769676</v>
      </c>
      <c r="C17" s="5" t="inlineStr">
        <is>
          <t>0 ADMINISTRADOR-ORURO</t>
        </is>
      </c>
      <c r="D17" s="7" t="n">
        <v>3112261365</v>
      </c>
      <c r="E17" s="5" t="inlineStr">
        <is>
          <t>BANCO UNION-10000020161539</t>
        </is>
      </c>
      <c r="H17" s="9" t="n">
        <v>9188.4</v>
      </c>
      <c r="I17" s="5" t="inlineStr">
        <is>
          <t>DEPÓSITO BANCARIO</t>
        </is>
      </c>
      <c r="J17" s="8" t="inlineStr">
        <is>
          <t>646 JOSE ESPEJO - T02</t>
        </is>
      </c>
    </row>
    <row r="18">
      <c r="A18" s="5" t="inlineStr">
        <is>
          <t>CCAJ-OR52/23/2023</t>
        </is>
      </c>
      <c r="B18" s="6" t="n">
        <v>44959.67844769676</v>
      </c>
      <c r="C18" s="5" t="inlineStr">
        <is>
          <t>0 ADMINISTRADOR-ORURO</t>
        </is>
      </c>
      <c r="D18" s="7" t="n">
        <v>453219</v>
      </c>
      <c r="E18" s="8" t="inlineStr">
        <is>
          <t>BISA-100070057</t>
        </is>
      </c>
      <c r="H18" s="9" t="n">
        <v>8694.9</v>
      </c>
      <c r="I18" s="5" t="inlineStr">
        <is>
          <t>DEPÓSITO BANCARIO</t>
        </is>
      </c>
      <c r="J18" s="5" t="inlineStr">
        <is>
          <t>3091 ISRAEL LUIS OCAMPO CAYOJA</t>
        </is>
      </c>
    </row>
    <row r="19">
      <c r="A19" s="5" t="inlineStr">
        <is>
          <t>CCAJ-OR52/23/2023</t>
        </is>
      </c>
      <c r="B19" s="6" t="n">
        <v>44959.67844769676</v>
      </c>
      <c r="C19" s="5" t="inlineStr">
        <is>
          <t>0 ADMINISTRADOR-ORURO</t>
        </is>
      </c>
      <c r="D19" s="7" t="n">
        <v>426633</v>
      </c>
      <c r="E19" s="8" t="inlineStr">
        <is>
          <t>BISA-100070057</t>
        </is>
      </c>
      <c r="H19" s="9" t="n">
        <v>5495.5</v>
      </c>
      <c r="I19" s="5" t="inlineStr">
        <is>
          <t>DEPÓSITO BANCARIO</t>
        </is>
      </c>
      <c r="J19" s="5" t="inlineStr">
        <is>
          <t>3090 DAVID RODRIGO CHUMACERO VEGA</t>
        </is>
      </c>
    </row>
    <row r="20">
      <c r="A20" s="5" t="inlineStr">
        <is>
          <t>CCAJ-OR52/23/2023</t>
        </is>
      </c>
      <c r="B20" s="6" t="n">
        <v>44959.67844769676</v>
      </c>
      <c r="C20" s="5" t="inlineStr">
        <is>
          <t>0 ADMINISTRADOR-ORURO</t>
        </is>
      </c>
      <c r="D20" s="7" t="n"/>
      <c r="E20" s="8" t="n"/>
      <c r="F20" s="9" t="n">
        <v>21076.4</v>
      </c>
      <c r="I20" s="10" t="inlineStr">
        <is>
          <t>EFECTIVO</t>
        </is>
      </c>
      <c r="J20" s="8" t="inlineStr">
        <is>
          <t>646 JOSE ESPEJO - T01</t>
        </is>
      </c>
    </row>
    <row r="21">
      <c r="A21" s="5" t="inlineStr">
        <is>
          <t>CCAJ-OR52/23/2023</t>
        </is>
      </c>
      <c r="B21" s="6" t="n">
        <v>44959.67844769676</v>
      </c>
      <c r="C21" s="5" t="inlineStr">
        <is>
          <t>0 ADMINISTRADOR-ORURO</t>
        </is>
      </c>
      <c r="D21" s="7" t="n"/>
      <c r="E21" s="8" t="n"/>
      <c r="F21" s="9" t="n">
        <v>553</v>
      </c>
      <c r="I21" s="10" t="inlineStr">
        <is>
          <t>EFECTIVO</t>
        </is>
      </c>
      <c r="J21" s="8" t="inlineStr">
        <is>
          <t>646 JOSE ESPEJO - T02</t>
        </is>
      </c>
    </row>
    <row r="22">
      <c r="A22" s="11" t="inlineStr">
        <is>
          <t>SAP</t>
        </is>
      </c>
      <c r="B22" s="3" t="n"/>
      <c r="C22" s="3" t="n"/>
      <c r="D22" s="7" t="n"/>
      <c r="E22" s="8" t="n"/>
      <c r="F22" s="12">
        <f>SUM(F17:G21)</f>
        <v/>
      </c>
      <c r="H22" s="9" t="n"/>
      <c r="I22" s="10" t="n"/>
      <c r="J22" s="5" t="n"/>
    </row>
    <row r="23" ht="15.75" customHeight="1">
      <c r="A23" s="13" t="inlineStr">
        <is>
          <t>FECHA</t>
        </is>
      </c>
      <c r="B23" s="13" t="inlineStr">
        <is>
          <t>CIERRE DE CAJA</t>
        </is>
      </c>
      <c r="C23" s="13" t="inlineStr">
        <is>
          <t>IMPORTE</t>
        </is>
      </c>
      <c r="D23" s="14" t="n">
        <v>112722304</v>
      </c>
      <c r="E23" s="8" t="n"/>
      <c r="H23" s="9" t="n"/>
      <c r="I23" s="10" t="n"/>
      <c r="J23" s="5" t="n"/>
    </row>
    <row r="24">
      <c r="A24" s="5" t="n"/>
      <c r="B24" s="6" t="n"/>
      <c r="C24" s="5" t="n"/>
      <c r="D24" s="7" t="n"/>
      <c r="E24" s="8" t="n"/>
      <c r="H24" s="9" t="n"/>
      <c r="I24" s="10" t="n"/>
      <c r="J24" s="5" t="n"/>
    </row>
    <row r="25">
      <c r="A25" s="34" t="inlineStr">
        <is>
          <t>no envio la remesa porque era muy reducida envio el dia lunes 06/02/2023</t>
        </is>
      </c>
      <c r="B25" s="26" t="n"/>
      <c r="C25" s="26" t="n"/>
    </row>
    <row r="27">
      <c r="A27" s="1" t="inlineStr">
        <is>
          <t>Cierre Caja</t>
        </is>
      </c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</row>
    <row r="28">
      <c r="A28" s="3" t="inlineStr">
        <is>
          <t>Del 03/02/2023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74" t="inlineStr">
        <is>
          <t>Cierre Caja</t>
        </is>
      </c>
      <c r="B29" s="74" t="inlineStr">
        <is>
          <t>Fecha</t>
        </is>
      </c>
      <c r="C29" s="74" t="inlineStr">
        <is>
          <t>Cajero</t>
        </is>
      </c>
      <c r="D29" s="74" t="inlineStr">
        <is>
          <t>Nro Voucher</t>
        </is>
      </c>
      <c r="E29" s="74" t="inlineStr">
        <is>
          <t>Nro Cuenta</t>
        </is>
      </c>
      <c r="F29" s="74" t="inlineStr">
        <is>
          <t>Tipo Ingreso</t>
        </is>
      </c>
      <c r="G29" s="75" t="n"/>
      <c r="H29" s="76" t="n"/>
      <c r="I29" s="74" t="inlineStr">
        <is>
          <t>TIPO DE INGRESO</t>
        </is>
      </c>
      <c r="J29" s="74" t="inlineStr">
        <is>
          <t>Cobrador</t>
        </is>
      </c>
    </row>
    <row r="30">
      <c r="A30" s="77" t="n"/>
      <c r="B30" s="77" t="n"/>
      <c r="C30" s="77" t="n"/>
      <c r="D30" s="77" t="n"/>
      <c r="E30" s="77" t="n"/>
      <c r="F30" s="4" t="inlineStr">
        <is>
          <t>EFECTIVO</t>
        </is>
      </c>
      <c r="G30" s="4" t="inlineStr">
        <is>
          <t>CHEQUE</t>
        </is>
      </c>
      <c r="H30" s="4" t="inlineStr">
        <is>
          <t>TRANSFERENCIA</t>
        </is>
      </c>
      <c r="I30" s="77" t="n"/>
      <c r="J30" s="77" t="n"/>
    </row>
    <row r="31">
      <c r="A31" s="5" t="inlineStr">
        <is>
          <t>CCAJ-OR52/24/2023</t>
        </is>
      </c>
      <c r="B31" s="6" t="n">
        <v>44960.70436351852</v>
      </c>
      <c r="C31" s="5" t="inlineStr">
        <is>
          <t>0 ADMINISTRADOR-ORURO</t>
        </is>
      </c>
      <c r="D31" s="15" t="n">
        <v>45153139490</v>
      </c>
      <c r="E31" s="8" t="inlineStr">
        <is>
          <t>BISA-100070057</t>
        </is>
      </c>
      <c r="H31" s="9" t="n">
        <v>257</v>
      </c>
      <c r="I31" s="5" t="inlineStr">
        <is>
          <t>DEPÓSITO BANCARIO</t>
        </is>
      </c>
      <c r="J31" s="5" t="inlineStr">
        <is>
          <t>3796 MARCOS JOSUE FLORES CAYOJA</t>
        </is>
      </c>
    </row>
    <row r="32">
      <c r="A32" s="5" t="inlineStr">
        <is>
          <t>CCAJ-OR52/24/2023</t>
        </is>
      </c>
      <c r="B32" s="6" t="n">
        <v>44960.70436351852</v>
      </c>
      <c r="C32" s="5" t="inlineStr">
        <is>
          <t>0 ADMINISTRADOR-ORURO</t>
        </is>
      </c>
      <c r="D32" s="15" t="n">
        <v>16060541036</v>
      </c>
      <c r="E32" s="8" t="inlineStr">
        <is>
          <t>BISA-100070057</t>
        </is>
      </c>
      <c r="H32" s="9" t="n">
        <v>1068.22</v>
      </c>
      <c r="I32" s="5" t="inlineStr">
        <is>
          <t>DEPÓSITO BANCARIO</t>
        </is>
      </c>
      <c r="J32" s="5" t="inlineStr">
        <is>
          <t>3090 DAVID RODRIGO CHUMACERO VEGA</t>
        </is>
      </c>
    </row>
    <row r="33">
      <c r="A33" s="5" t="inlineStr">
        <is>
          <t>CCAJ-OR52/24/2023</t>
        </is>
      </c>
      <c r="B33" s="6" t="n">
        <v>44960.70436351852</v>
      </c>
      <c r="C33" s="5" t="inlineStr">
        <is>
          <t>0 ADMINISTRADOR-ORURO</t>
        </is>
      </c>
      <c r="D33" s="7" t="n">
        <v>541568</v>
      </c>
      <c r="E33" s="8" t="inlineStr">
        <is>
          <t>BISA-100070057</t>
        </is>
      </c>
      <c r="H33" s="9" t="n">
        <v>29468.8</v>
      </c>
      <c r="I33" s="5" t="inlineStr">
        <is>
          <t>DEPÓSITO BANCARIO</t>
        </is>
      </c>
      <c r="J33" s="5" t="inlineStr">
        <is>
          <t>3090 DAVID RODRIGO CHUMACERO VEGA</t>
        </is>
      </c>
    </row>
    <row r="34">
      <c r="A34" s="5" t="inlineStr">
        <is>
          <t>CCAJ-OR52/24/2023</t>
        </is>
      </c>
      <c r="B34" s="6" t="n">
        <v>44960.70436351852</v>
      </c>
      <c r="C34" s="5" t="inlineStr">
        <is>
          <t>0 ADMINISTRADOR-ORURO</t>
        </is>
      </c>
      <c r="D34" s="7" t="n">
        <v>541575</v>
      </c>
      <c r="E34" s="8" t="inlineStr">
        <is>
          <t>BISA-100070057</t>
        </is>
      </c>
      <c r="H34" s="9" t="n">
        <v>35788.7</v>
      </c>
      <c r="I34" s="5" t="inlineStr">
        <is>
          <t>DEPÓSITO BANCARIO</t>
        </is>
      </c>
      <c r="J34" s="5" t="inlineStr">
        <is>
          <t>3091 ISRAEL LUIS OCAMPO CAYOJA</t>
        </is>
      </c>
    </row>
    <row r="35">
      <c r="A35" s="5" t="inlineStr">
        <is>
          <t>CCAJ-OR52/24/2023</t>
        </is>
      </c>
      <c r="B35" s="6" t="n">
        <v>44960.70436351852</v>
      </c>
      <c r="C35" s="5" t="inlineStr">
        <is>
          <t>0 ADMINISTRADOR-ORURO</t>
        </is>
      </c>
      <c r="D35" s="7" t="n"/>
      <c r="E35" s="8" t="n"/>
      <c r="F35" s="9" t="n">
        <v>15304.2</v>
      </c>
      <c r="I35" s="10" t="inlineStr">
        <is>
          <t>EFECTIVO</t>
        </is>
      </c>
      <c r="J35" s="5" t="inlineStr">
        <is>
          <t>3796 MARCOS JOSUE FLORES CAYOJA</t>
        </is>
      </c>
    </row>
    <row r="36">
      <c r="A36" s="11" t="inlineStr">
        <is>
          <t>SAP</t>
        </is>
      </c>
      <c r="B36" s="3" t="n"/>
      <c r="C36" s="3" t="n"/>
      <c r="D36" s="7" t="n"/>
      <c r="E36" s="8" t="n"/>
      <c r="H36" s="9" t="n"/>
      <c r="I36" s="10" t="n"/>
      <c r="J36" s="5" t="n"/>
    </row>
    <row r="37" ht="15.75" customHeight="1">
      <c r="A37" s="13" t="inlineStr">
        <is>
          <t>FECHA</t>
        </is>
      </c>
      <c r="B37" s="13" t="inlineStr">
        <is>
          <t>CIERRE DE CAJA</t>
        </is>
      </c>
      <c r="C37" s="13" t="inlineStr">
        <is>
          <t>IMPORTE</t>
        </is>
      </c>
      <c r="D37" s="14" t="n">
        <v>112729137</v>
      </c>
      <c r="E37" s="8" t="n"/>
      <c r="H37" s="9" t="n"/>
      <c r="I37" s="10" t="n"/>
      <c r="J37" s="5" t="n"/>
    </row>
    <row r="40">
      <c r="A40" s="1" t="inlineStr">
        <is>
          <t>Cierre Caja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3" t="inlineStr">
        <is>
          <t>Del 04/02/2023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74" t="inlineStr">
        <is>
          <t>Cierre Caja</t>
        </is>
      </c>
      <c r="B42" s="74" t="inlineStr">
        <is>
          <t>Fecha</t>
        </is>
      </c>
      <c r="C42" s="74" t="inlineStr">
        <is>
          <t>Cajero</t>
        </is>
      </c>
      <c r="D42" s="74" t="inlineStr">
        <is>
          <t>Nro Voucher</t>
        </is>
      </c>
      <c r="E42" s="74" t="inlineStr">
        <is>
          <t>Nro Cuenta</t>
        </is>
      </c>
      <c r="F42" s="74" t="inlineStr">
        <is>
          <t>Tipo Ingreso</t>
        </is>
      </c>
      <c r="G42" s="75" t="n"/>
      <c r="H42" s="76" t="n"/>
      <c r="I42" s="74" t="inlineStr">
        <is>
          <t>TIPO DE INGRESO</t>
        </is>
      </c>
      <c r="J42" s="74" t="inlineStr">
        <is>
          <t>Cobrador</t>
        </is>
      </c>
    </row>
    <row r="43">
      <c r="A43" s="77" t="n"/>
      <c r="B43" s="77" t="n"/>
      <c r="C43" s="77" t="n"/>
      <c r="D43" s="77" t="n"/>
      <c r="E43" s="77" t="n"/>
      <c r="F43" s="4" t="inlineStr">
        <is>
          <t>EFECTIVO</t>
        </is>
      </c>
      <c r="G43" s="4" t="inlineStr">
        <is>
          <t>CHEQUE</t>
        </is>
      </c>
      <c r="H43" s="4" t="inlineStr">
        <is>
          <t>TRANSFERENCIA</t>
        </is>
      </c>
      <c r="I43" s="77" t="n"/>
      <c r="J43" s="77" t="n"/>
    </row>
    <row r="44">
      <c r="A44" s="11" t="inlineStr">
        <is>
          <t>SAP</t>
        </is>
      </c>
      <c r="B44" s="3" t="n"/>
      <c r="C44" s="3" t="n"/>
      <c r="D44" s="7" t="n"/>
      <c r="E44" s="8" t="n"/>
      <c r="H44" s="9" t="n"/>
      <c r="I44" s="10" t="n"/>
      <c r="J44" s="5" t="n"/>
    </row>
    <row r="45">
      <c r="A45" s="13" t="inlineStr">
        <is>
          <t>FECHA</t>
        </is>
      </c>
      <c r="B45" s="13" t="inlineStr">
        <is>
          <t>CIERRE DE CAJA</t>
        </is>
      </c>
      <c r="C45" s="13" t="inlineStr">
        <is>
          <t>IMPORTE</t>
        </is>
      </c>
      <c r="D45" s="7" t="n"/>
      <c r="E45" s="8" t="n"/>
      <c r="H45" s="9" t="n"/>
      <c r="I45" s="10" t="n"/>
      <c r="J45" s="5" t="n"/>
    </row>
    <row r="46">
      <c r="A46" s="16" t="inlineStr">
        <is>
          <t>NO HUBO CIERRES DE CAJA, SABADO</t>
        </is>
      </c>
      <c r="B46" s="26" t="n"/>
      <c r="C46" s="26" t="n"/>
    </row>
    <row r="48">
      <c r="A48" s="1" t="inlineStr">
        <is>
          <t>Cierre Caja</t>
        </is>
      </c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</row>
    <row r="49">
      <c r="A49" s="3" t="inlineStr">
        <is>
          <t>Del 06/02/2023</t>
        </is>
      </c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</row>
    <row r="50">
      <c r="A50" s="74" t="inlineStr">
        <is>
          <t>Cierre Caja</t>
        </is>
      </c>
      <c r="B50" s="74" t="inlineStr">
        <is>
          <t>Fecha</t>
        </is>
      </c>
      <c r="C50" s="74" t="inlineStr">
        <is>
          <t>Cajero</t>
        </is>
      </c>
      <c r="D50" s="74" t="inlineStr">
        <is>
          <t>Nro Voucher</t>
        </is>
      </c>
      <c r="E50" s="74" t="inlineStr">
        <is>
          <t>Nro Cuenta</t>
        </is>
      </c>
      <c r="F50" s="74" t="inlineStr">
        <is>
          <t>Tipo Ingreso</t>
        </is>
      </c>
      <c r="G50" s="75" t="n"/>
      <c r="H50" s="76" t="n"/>
      <c r="I50" s="74" t="inlineStr">
        <is>
          <t>TIPO DE INGRESO</t>
        </is>
      </c>
      <c r="J50" s="74" t="inlineStr">
        <is>
          <t>Cobrador</t>
        </is>
      </c>
    </row>
    <row r="51">
      <c r="A51" s="77" t="n"/>
      <c r="B51" s="77" t="n"/>
      <c r="C51" s="77" t="n"/>
      <c r="D51" s="77" t="n"/>
      <c r="E51" s="77" t="n"/>
      <c r="F51" s="4" t="inlineStr">
        <is>
          <t>EFECTIVO</t>
        </is>
      </c>
      <c r="G51" s="4" t="inlineStr">
        <is>
          <t>CHEQUE</t>
        </is>
      </c>
      <c r="H51" s="4" t="inlineStr">
        <is>
          <t>TRANSFERENCIA</t>
        </is>
      </c>
      <c r="I51" s="77" t="n"/>
      <c r="J51" s="77" t="n"/>
    </row>
    <row r="52">
      <c r="A52" s="5" t="inlineStr">
        <is>
          <t>CCAJ-OR52/25/2023</t>
        </is>
      </c>
      <c r="B52" s="6" t="n">
        <v>44963.70347003472</v>
      </c>
      <c r="C52" s="5" t="inlineStr">
        <is>
          <t>0 ADMINISTRADOR-ORURO</t>
        </is>
      </c>
      <c r="D52" s="15" t="n">
        <v>45153141575</v>
      </c>
      <c r="E52" s="8" t="inlineStr">
        <is>
          <t>BISA-100070057</t>
        </is>
      </c>
      <c r="H52" s="9" t="n">
        <v>357.59</v>
      </c>
      <c r="I52" s="5" t="inlineStr">
        <is>
          <t>DEPÓSITO BANCARIO</t>
        </is>
      </c>
      <c r="J52" s="8" t="inlineStr">
        <is>
          <t>646 JOSE ESPEJO - T01</t>
        </is>
      </c>
    </row>
    <row r="53">
      <c r="A53" s="5" t="inlineStr">
        <is>
          <t>CCAJ-OR52/25/2023</t>
        </is>
      </c>
      <c r="B53" s="6" t="n">
        <v>44963.70347003472</v>
      </c>
      <c r="C53" s="5" t="inlineStr">
        <is>
          <t>0 ADMINISTRADOR-ORURO</t>
        </is>
      </c>
      <c r="D53" s="7" t="n">
        <v>500353</v>
      </c>
      <c r="E53" s="8" t="inlineStr">
        <is>
          <t>BISA-100070057</t>
        </is>
      </c>
      <c r="H53" s="9" t="n">
        <v>18908.3</v>
      </c>
      <c r="I53" s="5" t="inlineStr">
        <is>
          <t>DEPÓSITO BANCARIO</t>
        </is>
      </c>
      <c r="J53" s="5" t="inlineStr">
        <is>
          <t>3090 DAVID RODRIGO CHUMACERO VEGA</t>
        </is>
      </c>
    </row>
    <row r="54">
      <c r="A54" s="5" t="inlineStr">
        <is>
          <t>CCAJ-OR52/25/2023</t>
        </is>
      </c>
      <c r="B54" s="6" t="n">
        <v>44963.70347003472</v>
      </c>
      <c r="C54" s="5" t="inlineStr">
        <is>
          <t>0 ADMINISTRADOR-ORURO</t>
        </is>
      </c>
      <c r="D54" s="7" t="n">
        <v>896461</v>
      </c>
      <c r="E54" s="8" t="inlineStr">
        <is>
          <t>BISA-100070057</t>
        </is>
      </c>
      <c r="H54" s="9" t="n">
        <v>37050</v>
      </c>
      <c r="I54" s="5" t="inlineStr">
        <is>
          <t>DEPÓSITO BANCARIO</t>
        </is>
      </c>
      <c r="J54" s="5" t="inlineStr">
        <is>
          <t>3091 ISRAEL LUIS OCAMPO CAYOJA</t>
        </is>
      </c>
    </row>
    <row r="55">
      <c r="A55" s="5" t="inlineStr">
        <is>
          <t>CCAJ-OR52/25/2023</t>
        </is>
      </c>
      <c r="B55" s="6" t="n">
        <v>44963.70347003472</v>
      </c>
      <c r="C55" s="5" t="inlineStr">
        <is>
          <t>0 ADMINISTRADOR-ORURO</t>
        </is>
      </c>
      <c r="D55" s="7" t="n">
        <v>500578</v>
      </c>
      <c r="E55" s="8" t="inlineStr">
        <is>
          <t>BISA-100070057</t>
        </is>
      </c>
      <c r="H55" s="9" t="n">
        <v>25169.4</v>
      </c>
      <c r="I55" s="5" t="inlineStr">
        <is>
          <t>DEPÓSITO BANCARIO</t>
        </is>
      </c>
      <c r="J55" s="5" t="inlineStr">
        <is>
          <t>3090 DAVID RODRIGO CHUMACERO VEGA</t>
        </is>
      </c>
    </row>
    <row r="56">
      <c r="A56" s="5" t="inlineStr">
        <is>
          <t>CCAJ-OR52/25/2023</t>
        </is>
      </c>
      <c r="B56" s="6" t="n">
        <v>44963.70347003472</v>
      </c>
      <c r="C56" s="5" t="inlineStr">
        <is>
          <t>0 ADMINISTRADOR-ORURO</t>
        </is>
      </c>
      <c r="D56" s="7" t="n">
        <v>542006</v>
      </c>
      <c r="E56" s="8" t="inlineStr">
        <is>
          <t>BISA-100070057</t>
        </is>
      </c>
      <c r="H56" s="9" t="n">
        <v>40168.2</v>
      </c>
      <c r="I56" s="5" t="inlineStr">
        <is>
          <t>DEPÓSITO BANCARIO</t>
        </is>
      </c>
      <c r="J56" s="5" t="inlineStr">
        <is>
          <t>3091 ISRAEL LUIS OCAMPO CAYOJA</t>
        </is>
      </c>
    </row>
    <row r="57">
      <c r="A57" s="5" t="inlineStr">
        <is>
          <t>CCAJ-OR52/25/2023</t>
        </is>
      </c>
      <c r="B57" s="6" t="n">
        <v>44963.70347003472</v>
      </c>
      <c r="C57" s="5" t="inlineStr">
        <is>
          <t>0 ADMINISTRADOR-ORURO</t>
        </is>
      </c>
      <c r="D57" s="7" t="n">
        <v>542009</v>
      </c>
      <c r="E57" s="8" t="inlineStr">
        <is>
          <t>BISA-100072017</t>
        </is>
      </c>
      <c r="H57" s="9" t="n">
        <v>1392</v>
      </c>
      <c r="I57" s="5" t="inlineStr">
        <is>
          <t>DEPÓSITO BANCARIO</t>
        </is>
      </c>
      <c r="J57" s="5" t="inlineStr">
        <is>
          <t>3091 ISRAEL LUIS OCAMPO CAYOJA</t>
        </is>
      </c>
    </row>
    <row r="58">
      <c r="A58" s="5" t="inlineStr">
        <is>
          <t>CCAJ-OR52/25/2023</t>
        </is>
      </c>
      <c r="B58" s="6" t="n">
        <v>44963.70347003472</v>
      </c>
      <c r="C58" s="5" t="inlineStr">
        <is>
          <t>0 ADMINISTRADOR-ORURO</t>
        </is>
      </c>
      <c r="D58" s="7" t="n"/>
      <c r="E58" s="8" t="n"/>
      <c r="F58" s="9" t="n">
        <v>2337.4</v>
      </c>
      <c r="I58" s="10" t="inlineStr">
        <is>
          <t>EFECTIVO</t>
        </is>
      </c>
      <c r="J58" s="5" t="inlineStr">
        <is>
          <t>3091 ISRAEL LUIS OCAMPO CAYOJA</t>
        </is>
      </c>
    </row>
    <row r="59">
      <c r="A59" s="5" t="inlineStr">
        <is>
          <t>CCAJ-OR52/25/2023</t>
        </is>
      </c>
      <c r="B59" s="6" t="n">
        <v>44963.70347003472</v>
      </c>
      <c r="C59" s="5" t="inlineStr">
        <is>
          <t>0 ADMINISTRADOR-ORURO</t>
        </is>
      </c>
      <c r="D59" s="7" t="n"/>
      <c r="E59" s="8" t="n"/>
      <c r="F59" s="9" t="n">
        <v>23460.7</v>
      </c>
      <c r="I59" s="10" t="inlineStr">
        <is>
          <t>EFECTIVO</t>
        </is>
      </c>
      <c r="J59" s="5" t="inlineStr">
        <is>
          <t>3412 CRISTIAN HUARACHI QUISPE</t>
        </is>
      </c>
    </row>
    <row r="60">
      <c r="A60" s="5" t="inlineStr">
        <is>
          <t>CCAJ-OR52/25/2023</t>
        </is>
      </c>
      <c r="B60" s="6" t="n">
        <v>44963.70347003472</v>
      </c>
      <c r="C60" s="5" t="inlineStr">
        <is>
          <t>0 ADMINISTRADOR-ORURO</t>
        </is>
      </c>
      <c r="D60" s="7" t="n"/>
      <c r="E60" s="8" t="n"/>
      <c r="F60" s="9" t="n">
        <v>40911.1</v>
      </c>
      <c r="I60" s="10" t="inlineStr">
        <is>
          <t>EFECTIVO</t>
        </is>
      </c>
      <c r="J60" s="5" t="inlineStr">
        <is>
          <t>3796 MARCOS JOSUE FLORES CAYOJA</t>
        </is>
      </c>
    </row>
    <row r="61">
      <c r="A61" s="5" t="inlineStr">
        <is>
          <t>CCAJ-OR52/25/2023</t>
        </is>
      </c>
      <c r="B61" s="6" t="n">
        <v>44963.70347003472</v>
      </c>
      <c r="C61" s="5" t="inlineStr">
        <is>
          <t>0 ADMINISTRADOR-ORURO</t>
        </is>
      </c>
      <c r="D61" s="7" t="n"/>
      <c r="E61" s="8" t="n"/>
      <c r="F61" s="9" t="n">
        <v>4523</v>
      </c>
      <c r="I61" s="10" t="inlineStr">
        <is>
          <t>EFECTIVO</t>
        </is>
      </c>
      <c r="J61" s="8" t="inlineStr">
        <is>
          <t>646 JOSE ESPEJO - T01</t>
        </is>
      </c>
    </row>
    <row r="62">
      <c r="A62" s="11" t="inlineStr">
        <is>
          <t>SAP</t>
        </is>
      </c>
      <c r="B62" s="3" t="n"/>
      <c r="C62" s="3" t="n"/>
      <c r="D62" s="7" t="n"/>
      <c r="E62" s="8" t="n"/>
      <c r="F62" s="12">
        <f>SUM(F52:G61)</f>
        <v/>
      </c>
      <c r="H62" s="9" t="n"/>
      <c r="I62" s="10" t="n"/>
      <c r="J62" s="5" t="n"/>
    </row>
    <row r="63" ht="15.75" customHeight="1">
      <c r="A63" s="13" t="inlineStr">
        <is>
          <t>FECHA</t>
        </is>
      </c>
      <c r="B63" s="13" t="inlineStr">
        <is>
          <t>CIERRE DE CAJA</t>
        </is>
      </c>
      <c r="C63" s="13" t="inlineStr">
        <is>
          <t>IMPORTE</t>
        </is>
      </c>
      <c r="D63" s="14" t="n">
        <v>112732555</v>
      </c>
      <c r="E63" s="8" t="n"/>
      <c r="H63" s="9" t="n"/>
      <c r="I63" s="10" t="n"/>
      <c r="J63" s="5" t="n"/>
    </row>
    <row r="66">
      <c r="A66" s="1" t="inlineStr">
        <is>
          <t>Cierre Caja</t>
        </is>
      </c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</row>
    <row r="67">
      <c r="A67" s="3" t="inlineStr">
        <is>
          <t>Del 07/02/2023</t>
        </is>
      </c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</row>
    <row r="68">
      <c r="A68" s="74" t="inlineStr">
        <is>
          <t>Cierre Caja</t>
        </is>
      </c>
      <c r="B68" s="74" t="inlineStr">
        <is>
          <t>Fecha</t>
        </is>
      </c>
      <c r="C68" s="74" t="inlineStr">
        <is>
          <t>Cajero</t>
        </is>
      </c>
      <c r="D68" s="74" t="inlineStr">
        <is>
          <t>Nro Voucher</t>
        </is>
      </c>
      <c r="E68" s="74" t="inlineStr">
        <is>
          <t>Nro Cuenta</t>
        </is>
      </c>
      <c r="F68" s="74" t="inlineStr">
        <is>
          <t>Tipo Ingreso</t>
        </is>
      </c>
      <c r="G68" s="75" t="n"/>
      <c r="H68" s="76" t="n"/>
      <c r="I68" s="74" t="inlineStr">
        <is>
          <t>TIPO DE INGRESO</t>
        </is>
      </c>
      <c r="J68" s="74" t="inlineStr">
        <is>
          <t>Cobrador</t>
        </is>
      </c>
    </row>
    <row r="69">
      <c r="A69" s="77" t="n"/>
      <c r="B69" s="77" t="n"/>
      <c r="C69" s="77" t="n"/>
      <c r="D69" s="77" t="n"/>
      <c r="E69" s="77" t="n"/>
      <c r="F69" s="4" t="inlineStr">
        <is>
          <t>EFECTIVO</t>
        </is>
      </c>
      <c r="G69" s="4" t="inlineStr">
        <is>
          <t>CHEQUE</t>
        </is>
      </c>
      <c r="H69" s="4" t="inlineStr">
        <is>
          <t>TRANSFERENCIA</t>
        </is>
      </c>
      <c r="I69" s="77" t="n"/>
      <c r="J69" s="77" t="n"/>
    </row>
    <row r="70">
      <c r="A70" s="5" t="inlineStr">
        <is>
          <t>CCAJ-OR52/26/2023</t>
        </is>
      </c>
      <c r="B70" s="6" t="n">
        <v>44964.71701810185</v>
      </c>
      <c r="C70" s="5" t="inlineStr">
        <is>
          <t>0 ADMINISTRADOR-ORURO</t>
        </is>
      </c>
      <c r="D70" s="15" t="n">
        <v>45123288257</v>
      </c>
      <c r="E70" s="8" t="inlineStr">
        <is>
          <t>BISA-100070057</t>
        </is>
      </c>
      <c r="H70" s="9" t="n">
        <v>3587.46</v>
      </c>
      <c r="I70" s="5" t="inlineStr">
        <is>
          <t>DEPÓSITO BANCARIO</t>
        </is>
      </c>
      <c r="J70" s="5" t="inlineStr">
        <is>
          <t>3090 DAVID RODRIGO CHUMACERO VEGA</t>
        </is>
      </c>
    </row>
    <row r="71">
      <c r="A71" s="5" t="inlineStr">
        <is>
          <t>CCAJ-OR52/26/2023</t>
        </is>
      </c>
      <c r="B71" s="6" t="n">
        <v>44964.71701810185</v>
      </c>
      <c r="C71" s="5" t="inlineStr">
        <is>
          <t>0 ADMINISTRADOR-ORURO</t>
        </is>
      </c>
      <c r="D71" s="7" t="n">
        <v>500797</v>
      </c>
      <c r="E71" s="8" t="inlineStr">
        <is>
          <t>BISA-100070057</t>
        </is>
      </c>
      <c r="H71" s="9" t="n">
        <v>14894.9</v>
      </c>
      <c r="I71" s="5" t="inlineStr">
        <is>
          <t>DEPÓSITO BANCARIO</t>
        </is>
      </c>
      <c r="J71" s="5" t="inlineStr">
        <is>
          <t>3090 DAVID RODRIGO CHUMACERO VEGA</t>
        </is>
      </c>
    </row>
    <row r="72">
      <c r="A72" s="5" t="inlineStr">
        <is>
          <t>CCAJ-OR52/26/2023</t>
        </is>
      </c>
      <c r="B72" s="6" t="n">
        <v>44964.71701810185</v>
      </c>
      <c r="C72" s="5" t="inlineStr">
        <is>
          <t>0 ADMINISTRADOR-ORURO</t>
        </is>
      </c>
      <c r="D72" s="7" t="n">
        <v>896976</v>
      </c>
      <c r="E72" s="8" t="inlineStr">
        <is>
          <t>BISA-100070057</t>
        </is>
      </c>
      <c r="H72" s="9" t="n">
        <v>57242.5</v>
      </c>
      <c r="I72" s="5" t="inlineStr">
        <is>
          <t>DEPÓSITO BANCARIO</t>
        </is>
      </c>
      <c r="J72" s="5" t="inlineStr">
        <is>
          <t>3091 ISRAEL LUIS OCAMPO CAYOJA</t>
        </is>
      </c>
    </row>
    <row r="73">
      <c r="A73" s="5" t="inlineStr">
        <is>
          <t>CCAJ-OR52/26/2023</t>
        </is>
      </c>
      <c r="B73" s="6" t="n">
        <v>44964.71701810185</v>
      </c>
      <c r="C73" s="5" t="inlineStr">
        <is>
          <t>0 ADMINISTRADOR-ORURO</t>
        </is>
      </c>
      <c r="D73" s="7" t="n"/>
      <c r="E73" s="8" t="n"/>
      <c r="F73" s="9" t="n">
        <v>10455</v>
      </c>
      <c r="I73" s="10" t="inlineStr">
        <is>
          <t>EFECTIVO</t>
        </is>
      </c>
      <c r="J73" s="5" t="inlineStr">
        <is>
          <t>3796 MARCOS JOSUE FLORES CAYOJA</t>
        </is>
      </c>
    </row>
    <row r="74">
      <c r="A74" s="11" t="inlineStr">
        <is>
          <t>SAP</t>
        </is>
      </c>
      <c r="B74" s="3" t="n"/>
      <c r="C74" s="3" t="n"/>
      <c r="D74" s="7" t="n"/>
      <c r="E74" s="8" t="n"/>
      <c r="H74" s="9" t="n"/>
      <c r="I74" s="10" t="n"/>
      <c r="J74" s="5" t="n"/>
    </row>
    <row r="75" ht="15.75" customHeight="1">
      <c r="A75" s="13" t="inlineStr">
        <is>
          <t>FECHA</t>
        </is>
      </c>
      <c r="B75" s="13" t="inlineStr">
        <is>
          <t>CIERRE DE CAJA</t>
        </is>
      </c>
      <c r="C75" s="13" t="inlineStr">
        <is>
          <t>IMPORTE</t>
        </is>
      </c>
      <c r="D75" s="14" t="n">
        <v>112732556</v>
      </c>
      <c r="E75" s="8" t="n"/>
      <c r="H75" s="9" t="n"/>
      <c r="I75" s="10" t="n"/>
      <c r="J75" s="5" t="n"/>
    </row>
    <row r="78">
      <c r="A78" s="1" t="inlineStr">
        <is>
          <t>Cierre Caja</t>
        </is>
      </c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</row>
    <row r="79">
      <c r="A79" s="3" t="inlineStr">
        <is>
          <t>Del 08/02/2023</t>
        </is>
      </c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</row>
    <row r="80">
      <c r="A80" s="74" t="inlineStr">
        <is>
          <t>Cierre Caja</t>
        </is>
      </c>
      <c r="B80" s="74" t="inlineStr">
        <is>
          <t>Fecha</t>
        </is>
      </c>
      <c r="C80" s="74" t="inlineStr">
        <is>
          <t>Cajero</t>
        </is>
      </c>
      <c r="D80" s="74" t="inlineStr">
        <is>
          <t>Nro Voucher</t>
        </is>
      </c>
      <c r="E80" s="74" t="inlineStr">
        <is>
          <t>Nro Cuenta</t>
        </is>
      </c>
      <c r="F80" s="74" t="inlineStr">
        <is>
          <t>Tipo Ingreso</t>
        </is>
      </c>
      <c r="G80" s="75" t="n"/>
      <c r="H80" s="76" t="n"/>
      <c r="I80" s="74" t="inlineStr">
        <is>
          <t>TIPO DE INGRESO</t>
        </is>
      </c>
      <c r="J80" s="74" t="inlineStr">
        <is>
          <t>Cobrador</t>
        </is>
      </c>
    </row>
    <row r="81">
      <c r="A81" s="77" t="n"/>
      <c r="B81" s="77" t="n"/>
      <c r="C81" s="77" t="n"/>
      <c r="D81" s="77" t="n"/>
      <c r="E81" s="77" t="n"/>
      <c r="F81" s="4" t="inlineStr">
        <is>
          <t>EFECTIVO</t>
        </is>
      </c>
      <c r="G81" s="4" t="inlineStr">
        <is>
          <t>CHEQUE</t>
        </is>
      </c>
      <c r="H81" s="4" t="inlineStr">
        <is>
          <t>TRANSFERENCIA</t>
        </is>
      </c>
      <c r="I81" s="77" t="n"/>
      <c r="J81" s="77" t="n"/>
    </row>
    <row r="82">
      <c r="A82" s="5" t="inlineStr">
        <is>
          <t>CCAJ-OR52/27/2023</t>
        </is>
      </c>
      <c r="B82" s="6" t="n">
        <v>44965.68618226852</v>
      </c>
      <c r="C82" s="5" t="inlineStr">
        <is>
          <t>0 ADMINISTRADOR-ORURO</t>
        </is>
      </c>
      <c r="D82" s="7" t="n">
        <v>897216</v>
      </c>
      <c r="E82" s="8" t="inlineStr">
        <is>
          <t>BISA-100070057</t>
        </is>
      </c>
      <c r="H82" s="9" t="n">
        <v>27907.4</v>
      </c>
      <c r="I82" s="5" t="inlineStr">
        <is>
          <t>DEPÓSITO BANCARIO</t>
        </is>
      </c>
      <c r="J82" s="5" t="inlineStr">
        <is>
          <t>3090 DAVID RODRIGO CHUMACERO VEGA</t>
        </is>
      </c>
    </row>
    <row r="83">
      <c r="A83" s="5" t="inlineStr">
        <is>
          <t>CCAJ-OR52/27/2023</t>
        </is>
      </c>
      <c r="B83" s="6" t="n">
        <v>44965.68618226852</v>
      </c>
      <c r="C83" s="5" t="inlineStr">
        <is>
          <t>0 ADMINISTRADOR-ORURO</t>
        </is>
      </c>
      <c r="D83" s="7" t="n">
        <v>427639</v>
      </c>
      <c r="E83" s="8" t="inlineStr">
        <is>
          <t>BISA-100072017</t>
        </is>
      </c>
      <c r="H83" s="9" t="n">
        <v>6960</v>
      </c>
      <c r="I83" s="5" t="inlineStr">
        <is>
          <t>DEPÓSITO BANCARIO</t>
        </is>
      </c>
      <c r="J83" s="5" t="inlineStr">
        <is>
          <t>3091 ISRAEL LUIS OCAMPO CAYOJA</t>
        </is>
      </c>
    </row>
    <row r="84">
      <c r="A84" s="5" t="inlineStr">
        <is>
          <t>CCAJ-OR52/27/2023</t>
        </is>
      </c>
      <c r="B84" s="6" t="n">
        <v>44965.68618226852</v>
      </c>
      <c r="C84" s="5" t="inlineStr">
        <is>
          <t>0 ADMINISTRADOR-ORURO</t>
        </is>
      </c>
      <c r="D84" s="7" t="n">
        <v>427638</v>
      </c>
      <c r="E84" s="8" t="inlineStr">
        <is>
          <t>BISA-100070057</t>
        </is>
      </c>
      <c r="H84" s="9" t="n">
        <v>46220</v>
      </c>
      <c r="I84" s="5" t="inlineStr">
        <is>
          <t>DEPÓSITO BANCARIO</t>
        </is>
      </c>
      <c r="J84" s="5" t="inlineStr">
        <is>
          <t>3091 ISRAEL LUIS OCAMPO CAYOJA</t>
        </is>
      </c>
    </row>
    <row r="85">
      <c r="A85" s="5" t="inlineStr">
        <is>
          <t>CCAJ-OR52/27/2023</t>
        </is>
      </c>
      <c r="B85" s="6" t="n">
        <v>44965.68618226852</v>
      </c>
      <c r="C85" s="5" t="inlineStr">
        <is>
          <t>0 ADMINISTRADOR-ORURO</t>
        </is>
      </c>
      <c r="D85" s="7" t="n"/>
      <c r="E85" s="8" t="n"/>
      <c r="F85" s="9" t="n">
        <v>15152.7</v>
      </c>
      <c r="I85" s="10" t="inlineStr">
        <is>
          <t>EFECTIVO</t>
        </is>
      </c>
      <c r="J85" s="5" t="inlineStr">
        <is>
          <t>3070 JUAN CARLOS RAMIREZ COPA</t>
        </is>
      </c>
    </row>
    <row r="86">
      <c r="A86" s="5" t="inlineStr">
        <is>
          <t>CCAJ-OR52/27/2023</t>
        </is>
      </c>
      <c r="B86" s="6" t="n">
        <v>44965.68618226852</v>
      </c>
      <c r="C86" s="5" t="inlineStr">
        <is>
          <t>0 ADMINISTRADOR-ORURO</t>
        </is>
      </c>
      <c r="D86" s="7" t="n"/>
      <c r="E86" s="8" t="n"/>
      <c r="F86" s="9" t="n">
        <v>30736</v>
      </c>
      <c r="I86" s="10" t="inlineStr">
        <is>
          <t>EFECTIVO</t>
        </is>
      </c>
      <c r="J86" s="5" t="inlineStr">
        <is>
          <t>3796 MARCOS JOSUE FLORES CAYOJA</t>
        </is>
      </c>
    </row>
    <row r="87">
      <c r="A87" s="5" t="inlineStr">
        <is>
          <t>CCAJ-OR52/27/2023</t>
        </is>
      </c>
      <c r="B87" s="6" t="n">
        <v>44965.68618226852</v>
      </c>
      <c r="C87" s="5" t="inlineStr">
        <is>
          <t>0 ADMINISTRADOR-ORURO</t>
        </is>
      </c>
      <c r="D87" s="7" t="n"/>
      <c r="E87" s="8" t="n"/>
      <c r="F87" s="9" t="n">
        <v>4441.3</v>
      </c>
      <c r="I87" s="10" t="inlineStr">
        <is>
          <t>EFECTIVO</t>
        </is>
      </c>
      <c r="J87" s="8" t="inlineStr">
        <is>
          <t>646 JOSE ESPEJO - T01</t>
        </is>
      </c>
    </row>
    <row r="88">
      <c r="A88" s="11" t="inlineStr">
        <is>
          <t>SAP</t>
        </is>
      </c>
      <c r="B88" s="3" t="n"/>
      <c r="C88" s="3" t="n"/>
      <c r="D88" s="7" t="n"/>
      <c r="E88" s="8" t="n"/>
      <c r="F88" s="40">
        <f>SUM(F82:G87)</f>
        <v/>
      </c>
      <c r="I88" s="10" t="n"/>
      <c r="J88" s="5" t="n"/>
    </row>
    <row r="89" ht="15.75" customHeight="1">
      <c r="A89" s="13" t="inlineStr">
        <is>
          <t>FECHA</t>
        </is>
      </c>
      <c r="B89" s="13" t="inlineStr">
        <is>
          <t>CIERRE DE CAJA</t>
        </is>
      </c>
      <c r="C89" s="13" t="inlineStr">
        <is>
          <t>IMPORTE</t>
        </is>
      </c>
      <c r="D89" s="14" t="n">
        <v>112761151</v>
      </c>
      <c r="E89" s="8" t="n"/>
      <c r="F89" s="9" t="n"/>
      <c r="I89" s="10" t="n"/>
      <c r="J89" s="5" t="n"/>
    </row>
    <row r="92">
      <c r="A92" s="1" t="inlineStr">
        <is>
          <t>Cierre Caja</t>
        </is>
      </c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</row>
    <row r="93">
      <c r="A93" s="3" t="inlineStr">
        <is>
          <t>Del 09/02/2023</t>
        </is>
      </c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74" t="inlineStr">
        <is>
          <t>Cierre Caja</t>
        </is>
      </c>
      <c r="B94" s="74" t="inlineStr">
        <is>
          <t>Fecha</t>
        </is>
      </c>
      <c r="C94" s="74" t="inlineStr">
        <is>
          <t>Cajero</t>
        </is>
      </c>
      <c r="D94" s="74" t="inlineStr">
        <is>
          <t>Nro Voucher</t>
        </is>
      </c>
      <c r="E94" s="74" t="inlineStr">
        <is>
          <t>Nro Cuenta</t>
        </is>
      </c>
      <c r="F94" s="74" t="inlineStr">
        <is>
          <t>Tipo Ingreso</t>
        </is>
      </c>
      <c r="G94" s="75" t="n"/>
      <c r="H94" s="76" t="n"/>
      <c r="I94" s="74" t="inlineStr">
        <is>
          <t>TIPO DE INGRESO</t>
        </is>
      </c>
      <c r="J94" s="74" t="inlineStr">
        <is>
          <t>Cobrador</t>
        </is>
      </c>
    </row>
    <row r="95">
      <c r="A95" s="77" t="n"/>
      <c r="B95" s="77" t="n"/>
      <c r="C95" s="77" t="n"/>
      <c r="D95" s="77" t="n"/>
      <c r="E95" s="77" t="n"/>
      <c r="F95" s="4" t="inlineStr">
        <is>
          <t>EFECTIVO</t>
        </is>
      </c>
      <c r="G95" s="4" t="inlineStr">
        <is>
          <t>CHEQUE</t>
        </is>
      </c>
      <c r="H95" s="4" t="inlineStr">
        <is>
          <t>TRANSFERENCIA</t>
        </is>
      </c>
      <c r="I95" s="77" t="n"/>
      <c r="J95" s="77" t="n"/>
    </row>
    <row r="96">
      <c r="A96" s="5" t="inlineStr">
        <is>
          <t>CCAJ-OR52/28/2023</t>
        </is>
      </c>
      <c r="B96" s="6" t="n">
        <v>44966.71238957176</v>
      </c>
      <c r="C96" s="5" t="inlineStr">
        <is>
          <t>0 ADMINISTRADOR-ORURO</t>
        </is>
      </c>
      <c r="D96" s="7" t="n">
        <v>454267</v>
      </c>
      <c r="E96" s="8" t="inlineStr">
        <is>
          <t>BISA-100070057</t>
        </is>
      </c>
      <c r="H96" s="9" t="n">
        <v>22471.1</v>
      </c>
      <c r="I96" s="5" t="inlineStr">
        <is>
          <t>DEPÓSITO BANCARIO</t>
        </is>
      </c>
      <c r="J96" s="5" t="inlineStr">
        <is>
          <t>3090 DAVID RODRIGO CHUMACERO VEGA</t>
        </is>
      </c>
    </row>
    <row r="97">
      <c r="A97" s="5" t="inlineStr">
        <is>
          <t>CCAJ-OR52/28/2023</t>
        </is>
      </c>
      <c r="B97" s="6" t="n">
        <v>44966.71238957176</v>
      </c>
      <c r="C97" s="5" t="inlineStr">
        <is>
          <t>0 ADMINISTRADOR-ORURO</t>
        </is>
      </c>
      <c r="D97" s="15" t="n">
        <v>45123296832</v>
      </c>
      <c r="E97" s="8" t="inlineStr">
        <is>
          <t>BISA-100070057</t>
        </is>
      </c>
      <c r="H97" s="9" t="n">
        <v>10871.11</v>
      </c>
      <c r="I97" s="5" t="inlineStr">
        <is>
          <t>DEPÓSITO BANCARIO</t>
        </is>
      </c>
      <c r="J97" s="5" t="inlineStr">
        <is>
          <t>3090 DAVID RODRIGO CHUMACERO VEGA</t>
        </is>
      </c>
    </row>
    <row r="98">
      <c r="A98" s="5" t="inlineStr">
        <is>
          <t>CCAJ-OR52/28/2023</t>
        </is>
      </c>
      <c r="B98" s="6" t="n">
        <v>44966.71238957176</v>
      </c>
      <c r="C98" s="5" t="inlineStr">
        <is>
          <t>0 ADMINISTRADOR-ORURO</t>
        </is>
      </c>
      <c r="D98" s="7" t="n">
        <v>501339</v>
      </c>
      <c r="E98" s="8" t="inlineStr">
        <is>
          <t>BISA-100070057</t>
        </is>
      </c>
      <c r="H98" s="9" t="n">
        <v>29035.4</v>
      </c>
      <c r="I98" s="5" t="inlineStr">
        <is>
          <t>DEPÓSITO BANCARIO</t>
        </is>
      </c>
      <c r="J98" s="5" t="inlineStr">
        <is>
          <t>3091 ISRAEL LUIS OCAMPO CAYOJA</t>
        </is>
      </c>
    </row>
    <row r="99">
      <c r="A99" s="5" t="inlineStr">
        <is>
          <t>CCAJ-OR52/28/2023</t>
        </is>
      </c>
      <c r="B99" s="6" t="n">
        <v>44966.71238957176</v>
      </c>
      <c r="C99" s="5" t="inlineStr">
        <is>
          <t>0 ADMINISTRADOR-ORURO</t>
        </is>
      </c>
      <c r="D99" s="7" t="n">
        <v>501341</v>
      </c>
      <c r="E99" s="8" t="inlineStr">
        <is>
          <t>BISA-100072017</t>
        </is>
      </c>
      <c r="H99" s="9" t="n">
        <v>10440</v>
      </c>
      <c r="I99" s="5" t="inlineStr">
        <is>
          <t>DEPÓSITO BANCARIO</t>
        </is>
      </c>
      <c r="J99" s="5" t="inlineStr">
        <is>
          <t>3091 ISRAEL LUIS OCAMPO CAYOJA</t>
        </is>
      </c>
    </row>
    <row r="100">
      <c r="A100" s="5" t="inlineStr">
        <is>
          <t>CCAJ-OR52/28/2023</t>
        </is>
      </c>
      <c r="B100" s="6" t="n">
        <v>44966.71238957176</v>
      </c>
      <c r="C100" s="5" t="inlineStr">
        <is>
          <t>0 ADMINISTRADOR-ORURO</t>
        </is>
      </c>
      <c r="D100" s="7" t="n"/>
      <c r="E100" s="8" t="n"/>
      <c r="F100" s="9" t="n">
        <v>53336.3</v>
      </c>
      <c r="I100" s="10" t="inlineStr">
        <is>
          <t>EFECTIVO</t>
        </is>
      </c>
      <c r="J100" s="5" t="inlineStr">
        <is>
          <t>3070 JUAN CARLOS RAMIREZ COPA</t>
        </is>
      </c>
    </row>
    <row r="101">
      <c r="A101" s="5" t="inlineStr">
        <is>
          <t>CCAJ-OR52/28/2023</t>
        </is>
      </c>
      <c r="B101" s="6" t="n">
        <v>44966.71238957176</v>
      </c>
      <c r="C101" s="5" t="inlineStr">
        <is>
          <t>0 ADMINISTRADOR-ORURO</t>
        </is>
      </c>
      <c r="D101" s="7" t="n"/>
      <c r="E101" s="8" t="n"/>
      <c r="F101" s="9" t="n">
        <v>9786.299999999999</v>
      </c>
      <c r="I101" s="10" t="inlineStr">
        <is>
          <t>EFECTIVO</t>
        </is>
      </c>
      <c r="J101" s="5" t="inlineStr">
        <is>
          <t>3796 MARCOS JOSUE FLORES CAYOJA</t>
        </is>
      </c>
    </row>
    <row r="102">
      <c r="A102" s="5" t="inlineStr">
        <is>
          <t>CCAJ-OR52/28/2023</t>
        </is>
      </c>
      <c r="B102" s="6" t="n">
        <v>44966.71238957176</v>
      </c>
      <c r="C102" s="5" t="inlineStr">
        <is>
          <t>0 ADMINISTRADOR-ORURO</t>
        </is>
      </c>
      <c r="D102" s="7" t="n"/>
      <c r="E102" s="8" t="n"/>
      <c r="F102" s="9" t="n">
        <v>3071.7</v>
      </c>
      <c r="I102" s="10" t="inlineStr">
        <is>
          <t>EFECTIVO</t>
        </is>
      </c>
      <c r="J102" s="8" t="inlineStr">
        <is>
          <t>646 JOSE ESPEJO - T01</t>
        </is>
      </c>
    </row>
    <row r="103">
      <c r="A103" s="11" t="inlineStr">
        <is>
          <t>SAP</t>
        </is>
      </c>
      <c r="B103" s="3" t="n"/>
      <c r="C103" s="3" t="n"/>
      <c r="D103" s="7" t="n"/>
      <c r="E103" s="8" t="n"/>
      <c r="F103" s="31">
        <f>SUM(F96:G102)</f>
        <v/>
      </c>
      <c r="G103" s="9" t="n"/>
      <c r="I103" s="10" t="n"/>
      <c r="J103" s="8" t="n"/>
    </row>
    <row r="104" ht="15.75" customHeight="1">
      <c r="A104" s="13" t="inlineStr">
        <is>
          <t>FECHA</t>
        </is>
      </c>
      <c r="B104" s="13" t="inlineStr">
        <is>
          <t>CIERRE DE CAJA</t>
        </is>
      </c>
      <c r="C104" s="13" t="inlineStr">
        <is>
          <t>IMPORTE</t>
        </is>
      </c>
      <c r="D104" s="14" t="n">
        <v>112761152</v>
      </c>
      <c r="E104" s="8" t="n"/>
      <c r="G104" s="9" t="n"/>
      <c r="I104" s="10" t="n"/>
      <c r="J104" s="8" t="n"/>
    </row>
    <row r="107">
      <c r="A107" s="1" t="inlineStr">
        <is>
          <t>Cierre Caja</t>
        </is>
      </c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</row>
    <row r="108">
      <c r="A108" s="3" t="inlineStr">
        <is>
          <t>Del 10/02/2023</t>
        </is>
      </c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</row>
    <row r="109">
      <c r="A109" s="74" t="inlineStr">
        <is>
          <t>Cierre Caja</t>
        </is>
      </c>
      <c r="B109" s="74" t="inlineStr">
        <is>
          <t>Fecha</t>
        </is>
      </c>
      <c r="C109" s="74" t="inlineStr">
        <is>
          <t>Cajero</t>
        </is>
      </c>
      <c r="D109" s="74" t="inlineStr">
        <is>
          <t>Nro Voucher</t>
        </is>
      </c>
      <c r="E109" s="74" t="inlineStr">
        <is>
          <t>Nro Cuenta</t>
        </is>
      </c>
      <c r="F109" s="74" t="inlineStr">
        <is>
          <t>Tipo Ingreso</t>
        </is>
      </c>
      <c r="G109" s="75" t="n"/>
      <c r="H109" s="76" t="n"/>
      <c r="I109" s="74" t="inlineStr">
        <is>
          <t>TIPO DE INGRESO</t>
        </is>
      </c>
      <c r="J109" s="74" t="inlineStr">
        <is>
          <t>Cobrador</t>
        </is>
      </c>
    </row>
    <row r="110">
      <c r="A110" s="77" t="n"/>
      <c r="B110" s="77" t="n"/>
      <c r="C110" s="77" t="n"/>
      <c r="D110" s="77" t="n"/>
      <c r="E110" s="77" t="n"/>
      <c r="F110" s="4" t="inlineStr">
        <is>
          <t>EFECTIVO</t>
        </is>
      </c>
      <c r="G110" s="4" t="inlineStr">
        <is>
          <t>CHEQUE</t>
        </is>
      </c>
      <c r="H110" s="4" t="inlineStr">
        <is>
          <t>TRANSFERENCIA</t>
        </is>
      </c>
      <c r="I110" s="77" t="n"/>
      <c r="J110" s="77" t="n"/>
    </row>
    <row r="111">
      <c r="A111" s="5" t="inlineStr">
        <is>
          <t>CCAJ-OR52/29/2023</t>
        </is>
      </c>
      <c r="B111" s="6" t="n">
        <v>44967.67565532408</v>
      </c>
      <c r="C111" s="5" t="inlineStr">
        <is>
          <t>0 ADMINISTRADOR-ORURO</t>
        </is>
      </c>
      <c r="D111" s="15" t="n">
        <v>45143530292</v>
      </c>
      <c r="E111" s="8" t="inlineStr">
        <is>
          <t>BISA-100070057</t>
        </is>
      </c>
      <c r="H111" s="9" t="n">
        <v>274.03</v>
      </c>
      <c r="I111" s="5" t="inlineStr">
        <is>
          <t>DEPÓSITO BANCARIO</t>
        </is>
      </c>
      <c r="J111" s="8" t="inlineStr">
        <is>
          <t>646 JOSE ESPEJO - T01</t>
        </is>
      </c>
    </row>
    <row r="112">
      <c r="A112" s="5" t="inlineStr">
        <is>
          <t>CCAJ-OR52/29/2023</t>
        </is>
      </c>
      <c r="B112" s="6" t="n">
        <v>44967.67565532408</v>
      </c>
      <c r="C112" s="5" t="inlineStr">
        <is>
          <t>0 ADMINISTRADOR-ORURO</t>
        </is>
      </c>
      <c r="D112" s="7" t="n"/>
      <c r="E112" s="8" t="n"/>
      <c r="F112" s="9" t="n">
        <v>24638.8</v>
      </c>
      <c r="I112" s="10" t="inlineStr">
        <is>
          <t>EFECTIVO</t>
        </is>
      </c>
      <c r="J112" s="5" t="inlineStr">
        <is>
          <t>3070 JUAN CARLOS RAMIREZ COPA</t>
        </is>
      </c>
    </row>
    <row r="113">
      <c r="A113" s="5" t="inlineStr">
        <is>
          <t>CCAJ-OR52/29/2023</t>
        </is>
      </c>
      <c r="B113" s="6" t="n">
        <v>44967.67565532408</v>
      </c>
      <c r="C113" s="5" t="inlineStr">
        <is>
          <t>0 ADMINISTRADOR-ORURO</t>
        </is>
      </c>
      <c r="D113" s="7" t="n"/>
      <c r="E113" s="8" t="n"/>
      <c r="F113" s="9" t="n">
        <v>26360.6</v>
      </c>
      <c r="I113" s="10" t="inlineStr">
        <is>
          <t>EFECTIVO</t>
        </is>
      </c>
      <c r="J113" s="5" t="inlineStr">
        <is>
          <t>3090 DAVID RODRIGO CHUMACERO VEGA</t>
        </is>
      </c>
    </row>
    <row r="114">
      <c r="A114" s="5" t="inlineStr">
        <is>
          <t>CCAJ-OR52/29/2023</t>
        </is>
      </c>
      <c r="B114" s="6" t="n">
        <v>44967.67565532408</v>
      </c>
      <c r="C114" s="5" t="inlineStr">
        <is>
          <t>0 ADMINISTRADOR-ORURO</t>
        </is>
      </c>
      <c r="D114" s="7" t="n"/>
      <c r="E114" s="8" t="n"/>
      <c r="F114" s="9" t="n">
        <v>33710.4</v>
      </c>
      <c r="I114" s="10" t="inlineStr">
        <is>
          <t>EFECTIVO</t>
        </is>
      </c>
      <c r="J114" s="5" t="inlineStr">
        <is>
          <t>3091 ISRAEL LUIS OCAMPO CAYOJA</t>
        </is>
      </c>
    </row>
    <row r="115">
      <c r="A115" s="5" t="inlineStr">
        <is>
          <t>CCAJ-OR52/29/2023</t>
        </is>
      </c>
      <c r="B115" s="6" t="n">
        <v>44967.67565532408</v>
      </c>
      <c r="C115" s="5" t="inlineStr">
        <is>
          <t>0 ADMINISTRADOR-ORURO</t>
        </is>
      </c>
      <c r="D115" s="7" t="n"/>
      <c r="E115" s="8" t="n"/>
      <c r="F115" s="9" t="n">
        <v>11111.2</v>
      </c>
      <c r="I115" s="10" t="inlineStr">
        <is>
          <t>EFECTIVO</t>
        </is>
      </c>
      <c r="J115" s="5" t="inlineStr">
        <is>
          <t>3796 MARCOS JOSUE FLORES CAYOJA</t>
        </is>
      </c>
    </row>
    <row r="116">
      <c r="A116" s="5" t="inlineStr">
        <is>
          <t>CCAJ-OR52/29/2023</t>
        </is>
      </c>
      <c r="B116" s="6" t="n">
        <v>44967.67565532408</v>
      </c>
      <c r="C116" s="5" t="inlineStr">
        <is>
          <t>0 ADMINISTRADOR-ORURO</t>
        </is>
      </c>
      <c r="D116" s="7" t="n"/>
      <c r="E116" s="8" t="n"/>
      <c r="F116" s="9" t="n">
        <v>2487</v>
      </c>
      <c r="I116" s="10" t="inlineStr">
        <is>
          <t>EFECTIVO</t>
        </is>
      </c>
      <c r="J116" s="8" t="inlineStr">
        <is>
          <t>646 JOSE ESPEJO - T01</t>
        </is>
      </c>
    </row>
    <row r="117">
      <c r="A117" s="11" t="inlineStr">
        <is>
          <t>SAP</t>
        </is>
      </c>
      <c r="B117" s="3" t="n"/>
      <c r="C117" s="3" t="n"/>
      <c r="D117" s="17">
        <f>94132+4176</f>
        <v/>
      </c>
      <c r="E117" s="8" t="n"/>
      <c r="F117" s="31">
        <f>SUM(F111:G116)</f>
        <v/>
      </c>
      <c r="H117" s="9" t="n"/>
      <c r="I117" s="10" t="n"/>
      <c r="J117" s="5" t="n"/>
    </row>
    <row r="118">
      <c r="A118" s="13" t="inlineStr">
        <is>
          <t>FECHA</t>
        </is>
      </c>
      <c r="B118" s="13" t="inlineStr">
        <is>
          <t>CIERRE DE CAJA</t>
        </is>
      </c>
      <c r="C118" s="13" t="inlineStr">
        <is>
          <t>IMPORTE</t>
        </is>
      </c>
      <c r="D118" s="7" t="n"/>
      <c r="E118" s="8" t="n"/>
      <c r="H118" s="9" t="n"/>
      <c r="I118" s="10" t="n"/>
      <c r="J118" s="5" t="n"/>
    </row>
    <row r="119" ht="15.75" customHeight="1">
      <c r="D119" s="14" t="n">
        <v>112761153</v>
      </c>
    </row>
    <row r="120" ht="15.75" customHeight="1">
      <c r="D120" s="14" t="n">
        <v>112761201</v>
      </c>
    </row>
    <row r="122">
      <c r="A122" s="1" t="inlineStr">
        <is>
          <t>Cierre Caja</t>
        </is>
      </c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</row>
    <row r="123">
      <c r="A123" s="3" t="inlineStr">
        <is>
          <t>Del 11/02/2023</t>
        </is>
      </c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</row>
    <row r="124">
      <c r="A124" s="74" t="inlineStr">
        <is>
          <t>Cierre Caja</t>
        </is>
      </c>
      <c r="B124" s="74" t="inlineStr">
        <is>
          <t>Fecha</t>
        </is>
      </c>
      <c r="C124" s="74" t="inlineStr">
        <is>
          <t>Cajero</t>
        </is>
      </c>
      <c r="D124" s="74" t="inlineStr">
        <is>
          <t>Nro Voucher</t>
        </is>
      </c>
      <c r="E124" s="74" t="inlineStr">
        <is>
          <t>Nro Cuenta</t>
        </is>
      </c>
      <c r="F124" s="74" t="inlineStr">
        <is>
          <t>Tipo Ingreso</t>
        </is>
      </c>
      <c r="G124" s="75" t="n"/>
      <c r="H124" s="76" t="n"/>
      <c r="I124" s="74" t="inlineStr">
        <is>
          <t>TIPO DE INGRESO</t>
        </is>
      </c>
      <c r="J124" s="74" t="inlineStr">
        <is>
          <t>Cobrador</t>
        </is>
      </c>
    </row>
    <row r="125">
      <c r="A125" s="77" t="n"/>
      <c r="B125" s="77" t="n"/>
      <c r="C125" s="77" t="n"/>
      <c r="D125" s="77" t="n"/>
      <c r="E125" s="77" t="n"/>
      <c r="F125" s="4" t="inlineStr">
        <is>
          <t>EFECTIVO</t>
        </is>
      </c>
      <c r="G125" s="4" t="inlineStr">
        <is>
          <t>CHEQUE</t>
        </is>
      </c>
      <c r="H125" s="4" t="inlineStr">
        <is>
          <t>TRANSFERENCIA</t>
        </is>
      </c>
      <c r="I125" s="77" t="n"/>
      <c r="J125" s="77" t="n"/>
    </row>
    <row r="126">
      <c r="A126" s="34" t="inlineStr">
        <is>
          <t>NO HUBO CIERRES DE CAJA, SABADO</t>
        </is>
      </c>
      <c r="B126" s="35" t="n"/>
      <c r="C126" s="36" t="n"/>
      <c r="D126" s="7" t="n"/>
      <c r="E126" s="8" t="n"/>
      <c r="F126" s="9" t="n"/>
      <c r="I126" s="10" t="n"/>
      <c r="J126" s="8" t="n"/>
    </row>
    <row r="127">
      <c r="A127" s="11" t="inlineStr">
        <is>
          <t>SAP</t>
        </is>
      </c>
      <c r="B127" s="3" t="n"/>
      <c r="C127" s="3" t="n"/>
      <c r="D127" s="7" t="n"/>
      <c r="E127" s="8" t="n"/>
      <c r="G127" s="9" t="n"/>
      <c r="I127" s="10" t="n"/>
      <c r="J127" s="8" t="n"/>
    </row>
    <row r="128">
      <c r="A128" s="13" t="inlineStr">
        <is>
          <t>FECHA</t>
        </is>
      </c>
      <c r="B128" s="13" t="inlineStr">
        <is>
          <t>CIERRE DE CAJA</t>
        </is>
      </c>
      <c r="C128" s="13" t="inlineStr">
        <is>
          <t>IMPORTE</t>
        </is>
      </c>
      <c r="D128" s="7" t="n"/>
      <c r="E128" s="8" t="n"/>
      <c r="G128" s="9" t="n"/>
      <c r="I128" s="10" t="n"/>
      <c r="J128" s="8" t="n"/>
    </row>
    <row r="131">
      <c r="A131" s="1" t="inlineStr">
        <is>
          <t>Cierre Caja</t>
        </is>
      </c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</row>
    <row r="132">
      <c r="A132" s="3" t="inlineStr">
        <is>
          <t>Del 13/02/2023</t>
        </is>
      </c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</row>
    <row r="133">
      <c r="A133" s="74" t="inlineStr">
        <is>
          <t>Cierre Caja</t>
        </is>
      </c>
      <c r="B133" s="74" t="inlineStr">
        <is>
          <t>Fecha</t>
        </is>
      </c>
      <c r="C133" s="74" t="inlineStr">
        <is>
          <t>Cajero</t>
        </is>
      </c>
      <c r="D133" s="74" t="inlineStr">
        <is>
          <t>Nro Voucher</t>
        </is>
      </c>
      <c r="E133" s="74" t="inlineStr">
        <is>
          <t>Nro Cuenta</t>
        </is>
      </c>
      <c r="F133" s="74" t="inlineStr">
        <is>
          <t>Tipo Ingreso</t>
        </is>
      </c>
      <c r="G133" s="75" t="n"/>
      <c r="H133" s="76" t="n"/>
      <c r="I133" s="74" t="inlineStr">
        <is>
          <t>TIPO DE INGRESO</t>
        </is>
      </c>
      <c r="J133" s="74" t="inlineStr">
        <is>
          <t>Cobrador</t>
        </is>
      </c>
    </row>
    <row r="134">
      <c r="A134" s="77" t="n"/>
      <c r="B134" s="77" t="n"/>
      <c r="C134" s="77" t="n"/>
      <c r="D134" s="77" t="n"/>
      <c r="E134" s="77" t="n"/>
      <c r="F134" s="4" t="inlineStr">
        <is>
          <t>EFECTIVO</t>
        </is>
      </c>
      <c r="G134" s="4" t="inlineStr">
        <is>
          <t>CHEQUE</t>
        </is>
      </c>
      <c r="H134" s="4" t="inlineStr">
        <is>
          <t>TRANSFERENCIA</t>
        </is>
      </c>
      <c r="I134" s="77" t="n"/>
      <c r="J134" s="77" t="n"/>
    </row>
    <row r="135">
      <c r="A135" s="5" t="inlineStr">
        <is>
          <t>CCAJ-OR52/30/2023</t>
        </is>
      </c>
      <c r="B135" s="6" t="n">
        <v>44970.71794256944</v>
      </c>
      <c r="C135" s="5" t="inlineStr">
        <is>
          <t>0 ADMINISTRADOR-ORURO</t>
        </is>
      </c>
      <c r="D135" s="15" t="n">
        <v>45173229316</v>
      </c>
      <c r="E135" s="8" t="inlineStr">
        <is>
          <t>BISA-100070057</t>
        </is>
      </c>
      <c r="H135" s="9" t="n">
        <v>2105.2</v>
      </c>
      <c r="I135" s="5" t="inlineStr">
        <is>
          <t>DEPÓSITO BANCARIO</t>
        </is>
      </c>
      <c r="J135" s="8" t="inlineStr">
        <is>
          <t>646 JOSE ESPEJO - T01</t>
        </is>
      </c>
    </row>
    <row r="136">
      <c r="A136" s="5" t="inlineStr">
        <is>
          <t>CCAJ-OR52/30/2023</t>
        </is>
      </c>
      <c r="B136" s="6" t="n">
        <v>44970.71794256944</v>
      </c>
      <c r="C136" s="5" t="inlineStr">
        <is>
          <t>0 ADMINISTRADOR-ORURO</t>
        </is>
      </c>
      <c r="D136" s="7" t="n">
        <v>428098</v>
      </c>
      <c r="E136" s="8" t="inlineStr">
        <is>
          <t>BISA-100072017</t>
        </is>
      </c>
      <c r="H136" s="9" t="n">
        <v>696</v>
      </c>
      <c r="I136" s="5" t="inlineStr">
        <is>
          <t>DEPÓSITO BANCARIO</t>
        </is>
      </c>
      <c r="J136" s="5" t="inlineStr">
        <is>
          <t>3091 ISRAEL LUIS OCAMPO CAYOJA</t>
        </is>
      </c>
    </row>
    <row r="137">
      <c r="A137" s="5" t="inlineStr">
        <is>
          <t>CCAJ-OR52/30/2023</t>
        </is>
      </c>
      <c r="B137" s="6" t="n">
        <v>44970.71794256944</v>
      </c>
      <c r="C137" s="5" t="inlineStr">
        <is>
          <t>0 ADMINISTRADOR-ORURO</t>
        </is>
      </c>
      <c r="D137" s="7" t="n">
        <v>428097</v>
      </c>
      <c r="E137" s="8" t="inlineStr">
        <is>
          <t>BISA-100070057</t>
        </is>
      </c>
      <c r="H137" s="9" t="n">
        <v>37700</v>
      </c>
      <c r="I137" s="5" t="inlineStr">
        <is>
          <t>DEPÓSITO BANCARIO</t>
        </is>
      </c>
      <c r="J137" s="5" t="inlineStr">
        <is>
          <t>3091 ISRAEL LUIS OCAMPO CAYOJA</t>
        </is>
      </c>
    </row>
    <row r="138">
      <c r="A138" s="5" t="inlineStr">
        <is>
          <t>CCAJ-OR52/30/2023</t>
        </is>
      </c>
      <c r="B138" s="6" t="n">
        <v>44970.71794256944</v>
      </c>
      <c r="C138" s="5" t="inlineStr">
        <is>
          <t>0 ADMINISTRADOR-ORURO</t>
        </is>
      </c>
      <c r="D138" s="7" t="n">
        <v>897686</v>
      </c>
      <c r="E138" s="8" t="inlineStr">
        <is>
          <t>BISA-100070057</t>
        </is>
      </c>
      <c r="H138" s="9" t="n">
        <v>34073.4</v>
      </c>
      <c r="I138" s="5" t="inlineStr">
        <is>
          <t>DEPÓSITO BANCARIO</t>
        </is>
      </c>
      <c r="J138" s="5" t="inlineStr">
        <is>
          <t>3090 DAVID RODRIGO CHUMACERO VEGA</t>
        </is>
      </c>
    </row>
    <row r="139">
      <c r="A139" s="5" t="inlineStr">
        <is>
          <t>CCAJ-OR52/30/2023</t>
        </is>
      </c>
      <c r="B139" s="6" t="n">
        <v>44970.71794256944</v>
      </c>
      <c r="C139" s="5" t="inlineStr">
        <is>
          <t>0 ADMINISTRADOR-ORURO</t>
        </is>
      </c>
      <c r="D139" s="15" t="n">
        <v>45173235681</v>
      </c>
      <c r="E139" s="8" t="inlineStr">
        <is>
          <t>BISA-100070057</t>
        </is>
      </c>
      <c r="H139" s="9" t="n">
        <v>10500</v>
      </c>
      <c r="I139" s="5" t="inlineStr">
        <is>
          <t>DEPÓSITO BANCARIO</t>
        </is>
      </c>
      <c r="J139" s="5" t="inlineStr">
        <is>
          <t>3090 DAVID RODRIGO CHUMACERO VEGA</t>
        </is>
      </c>
    </row>
    <row r="140">
      <c r="A140" s="5" t="inlineStr">
        <is>
          <t>CCAJ-OR52/30/2023</t>
        </is>
      </c>
      <c r="B140" s="6" t="n">
        <v>44970.71794256944</v>
      </c>
      <c r="C140" s="5" t="inlineStr">
        <is>
          <t>0 ADMINISTRADOR-ORURO</t>
        </is>
      </c>
      <c r="D140" s="7" t="n">
        <v>897980</v>
      </c>
      <c r="E140" s="8" t="inlineStr">
        <is>
          <t>BISA-100072017</t>
        </is>
      </c>
      <c r="H140" s="9" t="n">
        <v>4872</v>
      </c>
      <c r="I140" s="5" t="inlineStr">
        <is>
          <t>DEPÓSITO BANCARIO</t>
        </is>
      </c>
      <c r="J140" s="5" t="inlineStr">
        <is>
          <t>3091 ISRAEL LUIS OCAMPO CAYOJA</t>
        </is>
      </c>
    </row>
    <row r="141">
      <c r="A141" s="5" t="inlineStr">
        <is>
          <t>CCAJ-OR52/30/2023</t>
        </is>
      </c>
      <c r="B141" s="6" t="n">
        <v>44970.71794256944</v>
      </c>
      <c r="C141" s="5" t="inlineStr">
        <is>
          <t>0 ADMINISTRADOR-ORURO</t>
        </is>
      </c>
      <c r="D141" s="7" t="n">
        <v>897983</v>
      </c>
      <c r="E141" s="8" t="inlineStr">
        <is>
          <t>BISA-100070057</t>
        </is>
      </c>
      <c r="H141" s="9" t="n">
        <v>39956.2</v>
      </c>
      <c r="I141" s="5" t="inlineStr">
        <is>
          <t>DEPÓSITO BANCARIO</t>
        </is>
      </c>
      <c r="J141" s="5" t="inlineStr">
        <is>
          <t>3091 ISRAEL LUIS OCAMPO CAYOJA</t>
        </is>
      </c>
    </row>
    <row r="142">
      <c r="A142" s="5" t="inlineStr">
        <is>
          <t>CCAJ-OR52/30/2023</t>
        </is>
      </c>
      <c r="B142" s="6" t="n">
        <v>44970.71794256944</v>
      </c>
      <c r="C142" s="5" t="inlineStr">
        <is>
          <t>0 ADMINISTRADOR-ORURO</t>
        </is>
      </c>
      <c r="D142" s="7" t="n">
        <v>501805</v>
      </c>
      <c r="E142" s="8" t="inlineStr">
        <is>
          <t>BISA-100070057</t>
        </is>
      </c>
      <c r="H142" s="9" t="n">
        <v>100754.5</v>
      </c>
      <c r="I142" s="5" t="inlineStr">
        <is>
          <t>DEPÓSITO BANCARIO</t>
        </is>
      </c>
      <c r="J142" s="5" t="inlineStr">
        <is>
          <t>3090 DAVID RODRIGO CHUMACERO VEGA</t>
        </is>
      </c>
    </row>
    <row r="143">
      <c r="A143" s="5" t="inlineStr">
        <is>
          <t>CCAJ-OR52/30/2023</t>
        </is>
      </c>
      <c r="B143" s="6" t="n">
        <v>44970.71794256944</v>
      </c>
      <c r="C143" s="5" t="inlineStr">
        <is>
          <t>0 ADMINISTRADOR-ORURO</t>
        </is>
      </c>
      <c r="D143" s="7" t="n"/>
      <c r="E143" s="8" t="n"/>
      <c r="F143" s="9" t="n">
        <v>16342.7</v>
      </c>
      <c r="I143" s="10" t="inlineStr">
        <is>
          <t>EFECTIVO</t>
        </is>
      </c>
      <c r="J143" s="8" t="inlineStr">
        <is>
          <t>646 JOSE ESPEJO - T01</t>
        </is>
      </c>
    </row>
    <row r="144">
      <c r="A144" s="5" t="inlineStr">
        <is>
          <t>CCAJ-OR52/30/2023</t>
        </is>
      </c>
      <c r="B144" s="6" t="n">
        <v>44970.71794256944</v>
      </c>
      <c r="C144" s="5" t="inlineStr">
        <is>
          <t>0 ADMINISTRADOR-ORURO</t>
        </is>
      </c>
      <c r="D144" s="7" t="n"/>
      <c r="E144" s="8" t="n"/>
      <c r="F144" s="9" t="n">
        <v>5767.6</v>
      </c>
      <c r="I144" s="10" t="inlineStr">
        <is>
          <t>EFECTIVO</t>
        </is>
      </c>
      <c r="J144" s="5" t="inlineStr">
        <is>
          <t>3070 JUAN CARLOS RAMIREZ COPA</t>
        </is>
      </c>
    </row>
    <row r="145">
      <c r="A145" s="5" t="inlineStr">
        <is>
          <t>CCAJ-OR52/30/2023</t>
        </is>
      </c>
      <c r="B145" s="6" t="n">
        <v>44970.71794256944</v>
      </c>
      <c r="C145" s="5" t="inlineStr">
        <is>
          <t>0 ADMINISTRADOR-ORURO</t>
        </is>
      </c>
      <c r="D145" s="7" t="n"/>
      <c r="E145" s="8" t="n"/>
      <c r="F145" s="9" t="n">
        <v>654.1</v>
      </c>
      <c r="I145" s="10" t="inlineStr">
        <is>
          <t>EFECTIVO</t>
        </is>
      </c>
      <c r="J145" s="5" t="inlineStr">
        <is>
          <t>3091 ISRAEL LUIS OCAMPO CAYOJA</t>
        </is>
      </c>
    </row>
    <row r="146">
      <c r="A146" s="5" t="inlineStr">
        <is>
          <t>CCAJ-OR52/30/2023</t>
        </is>
      </c>
      <c r="B146" s="6" t="n">
        <v>44970.71794256944</v>
      </c>
      <c r="C146" s="5" t="inlineStr">
        <is>
          <t>0 ADMINISTRADOR-ORURO</t>
        </is>
      </c>
      <c r="D146" s="7" t="n"/>
      <c r="E146" s="8" t="n"/>
      <c r="F146" s="9" t="n">
        <v>11146.5</v>
      </c>
      <c r="I146" s="10" t="inlineStr">
        <is>
          <t>EFECTIVO</t>
        </is>
      </c>
      <c r="J146" s="5" t="inlineStr">
        <is>
          <t>3796 MARCOS JOSUE FLORES CAYOJA</t>
        </is>
      </c>
    </row>
    <row r="147">
      <c r="A147" s="11" t="inlineStr">
        <is>
          <t>SAP</t>
        </is>
      </c>
      <c r="B147" s="3" t="n"/>
      <c r="C147" s="3" t="n"/>
      <c r="D147" s="7" t="n"/>
      <c r="E147" s="8" t="n"/>
      <c r="F147" s="31">
        <f>SUM(F135:G146)</f>
        <v/>
      </c>
      <c r="H147" s="9" t="n"/>
      <c r="I147" s="10" t="n"/>
      <c r="J147" s="5" t="n"/>
    </row>
    <row r="148" ht="15.75" customHeight="1">
      <c r="A148" s="13" t="inlineStr">
        <is>
          <t>FECHA</t>
        </is>
      </c>
      <c r="B148" s="13" t="inlineStr">
        <is>
          <t>CIERRE DE CAJA</t>
        </is>
      </c>
      <c r="C148" s="13" t="inlineStr">
        <is>
          <t>IMPORTE</t>
        </is>
      </c>
      <c r="D148" s="14" t="n">
        <v>112782345</v>
      </c>
      <c r="E148" s="8" t="n"/>
      <c r="H148" s="9" t="n"/>
      <c r="I148" s="10" t="n"/>
      <c r="J148" s="5" t="n"/>
    </row>
    <row r="151">
      <c r="A151" s="1" t="inlineStr">
        <is>
          <t>Cierre Caja</t>
        </is>
      </c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</row>
    <row r="152">
      <c r="A152" s="3" t="inlineStr">
        <is>
          <t>Del 14/02/2023</t>
        </is>
      </c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</row>
    <row r="153">
      <c r="A153" s="74" t="inlineStr">
        <is>
          <t>Cierre Caja</t>
        </is>
      </c>
      <c r="B153" s="74" t="inlineStr">
        <is>
          <t>Fecha</t>
        </is>
      </c>
      <c r="C153" s="74" t="inlineStr">
        <is>
          <t>Cajero</t>
        </is>
      </c>
      <c r="D153" s="74" t="inlineStr">
        <is>
          <t>Nro Voucher</t>
        </is>
      </c>
      <c r="E153" s="74" t="inlineStr">
        <is>
          <t>Nro Cuenta</t>
        </is>
      </c>
      <c r="F153" s="74" t="inlineStr">
        <is>
          <t>Tipo Ingreso</t>
        </is>
      </c>
      <c r="G153" s="75" t="n"/>
      <c r="H153" s="76" t="n"/>
      <c r="I153" s="74" t="inlineStr">
        <is>
          <t>TIPO DE INGRESO</t>
        </is>
      </c>
      <c r="J153" s="74" t="inlineStr">
        <is>
          <t>Cobrador</t>
        </is>
      </c>
    </row>
    <row r="154">
      <c r="A154" s="77" t="n"/>
      <c r="B154" s="77" t="n"/>
      <c r="C154" s="77" t="n"/>
      <c r="D154" s="77" t="n"/>
      <c r="E154" s="77" t="n"/>
      <c r="F154" s="4" t="inlineStr">
        <is>
          <t>EFECTIVO</t>
        </is>
      </c>
      <c r="G154" s="4" t="inlineStr">
        <is>
          <t>CHEQUE</t>
        </is>
      </c>
      <c r="H154" s="4" t="inlineStr">
        <is>
          <t>TRANSFERENCIA</t>
        </is>
      </c>
      <c r="I154" s="77" t="n"/>
      <c r="J154" s="77" t="n"/>
    </row>
    <row r="155">
      <c r="A155" s="5" t="inlineStr">
        <is>
          <t>CCAJ-OR52/31/2023</t>
        </is>
      </c>
      <c r="B155" s="6" t="n">
        <v>44971.71530943287</v>
      </c>
      <c r="C155" s="5" t="inlineStr">
        <is>
          <t>0 ADMINISTRADOR-ORURO</t>
        </is>
      </c>
      <c r="D155" s="7" t="n"/>
      <c r="E155" s="8" t="n"/>
      <c r="G155" s="9" t="n">
        <v>9445.309999999999</v>
      </c>
      <c r="I155" s="10" t="inlineStr">
        <is>
          <t>CHEQUE</t>
        </is>
      </c>
      <c r="J155" s="5" t="inlineStr">
        <is>
          <t>3090 DAVID RODRIGO CHUMACERO VEGA</t>
        </is>
      </c>
    </row>
    <row r="156">
      <c r="A156" s="5" t="inlineStr">
        <is>
          <t>CCAJ-OR52/31/2023</t>
        </is>
      </c>
      <c r="B156" s="6" t="n">
        <v>44971.71530943287</v>
      </c>
      <c r="C156" s="5" t="inlineStr">
        <is>
          <t>0 ADMINISTRADOR-ORURO</t>
        </is>
      </c>
      <c r="D156" s="7" t="n">
        <v>543480</v>
      </c>
      <c r="E156" s="8" t="inlineStr">
        <is>
          <t>BISA-100070057</t>
        </is>
      </c>
      <c r="H156" s="9" t="n">
        <v>82152.89999999999</v>
      </c>
      <c r="I156" s="5" t="inlineStr">
        <is>
          <t>DEPÓSITO BANCARIO</t>
        </is>
      </c>
      <c r="J156" s="5" t="inlineStr">
        <is>
          <t>3090 DAVID RODRIGO CHUMACERO VEGA</t>
        </is>
      </c>
    </row>
    <row r="157">
      <c r="A157" s="5" t="inlineStr">
        <is>
          <t>CCAJ-OR52/31/2023</t>
        </is>
      </c>
      <c r="B157" s="6" t="n">
        <v>44971.71530943287</v>
      </c>
      <c r="C157" s="5" t="inlineStr">
        <is>
          <t>0 ADMINISTRADOR-ORURO</t>
        </is>
      </c>
      <c r="D157" s="7" t="n">
        <v>502048</v>
      </c>
      <c r="E157" s="8" t="inlineStr">
        <is>
          <t>BISA-100070057</t>
        </is>
      </c>
      <c r="H157" s="9" t="n">
        <v>50541.6</v>
      </c>
      <c r="I157" s="5" t="inlineStr">
        <is>
          <t>DEPÓSITO BANCARIO</t>
        </is>
      </c>
      <c r="J157" s="5" t="inlineStr">
        <is>
          <t>3091 ISRAEL LUIS OCAMPO CAYOJA</t>
        </is>
      </c>
    </row>
    <row r="158">
      <c r="A158" s="5" t="inlineStr">
        <is>
          <t>CCAJ-OR52/31/2023</t>
        </is>
      </c>
      <c r="B158" s="6" t="n">
        <v>44971.71530943287</v>
      </c>
      <c r="C158" s="5" t="inlineStr">
        <is>
          <t>0 ADMINISTRADOR-ORURO</t>
        </is>
      </c>
      <c r="D158" s="7" t="n"/>
      <c r="E158" s="8" t="n"/>
      <c r="F158" s="9" t="n">
        <v>8634.5</v>
      </c>
      <c r="I158" s="10" t="inlineStr">
        <is>
          <t>EFECTIVO</t>
        </is>
      </c>
      <c r="J158" s="5" t="inlineStr">
        <is>
          <t>3796 MARCOS JOSUE FLORES CAYOJA</t>
        </is>
      </c>
    </row>
    <row r="159">
      <c r="A159" s="5" t="inlineStr">
        <is>
          <t>CCAJ-OR52/31/2023</t>
        </is>
      </c>
      <c r="B159" s="6" t="n">
        <v>44971.71530943287</v>
      </c>
      <c r="C159" s="5" t="inlineStr">
        <is>
          <t>0 ADMINISTRADOR-ORURO</t>
        </is>
      </c>
      <c r="D159" s="7" t="n"/>
      <c r="E159" s="8" t="n"/>
      <c r="F159" s="9" t="n">
        <v>5046.5</v>
      </c>
      <c r="I159" s="10" t="inlineStr">
        <is>
          <t>EFECTIVO</t>
        </is>
      </c>
      <c r="J159" s="8" t="inlineStr">
        <is>
          <t>646 JOSE ESPEJO - T01</t>
        </is>
      </c>
    </row>
    <row r="160">
      <c r="A160" s="11" t="inlineStr">
        <is>
          <t>SAP</t>
        </is>
      </c>
      <c r="B160" s="3" t="n"/>
      <c r="C160" s="3" t="n"/>
      <c r="D160" s="7" t="n"/>
      <c r="E160" s="8" t="n"/>
      <c r="F160" s="31">
        <f>SUM(F155:G159)</f>
        <v/>
      </c>
      <c r="H160" s="9" t="n"/>
      <c r="I160" s="10" t="n"/>
      <c r="J160" s="5" t="n"/>
    </row>
    <row r="161" ht="15.75" customHeight="1">
      <c r="A161" s="13" t="inlineStr">
        <is>
          <t>FECHA</t>
        </is>
      </c>
      <c r="B161" s="13" t="inlineStr">
        <is>
          <t>CIERRE DE CAJA</t>
        </is>
      </c>
      <c r="C161" s="13" t="inlineStr">
        <is>
          <t>IMPORTE</t>
        </is>
      </c>
      <c r="D161" s="14" t="n">
        <v>112782347</v>
      </c>
      <c r="E161" s="8" t="n"/>
      <c r="H161" s="9" t="n"/>
      <c r="I161" s="10" t="n"/>
      <c r="J161" s="5" t="n"/>
    </row>
    <row r="162">
      <c r="A162" s="5" t="n"/>
      <c r="B162" s="6" t="n"/>
      <c r="C162" s="5" t="n"/>
      <c r="D162" s="7" t="n"/>
      <c r="E162" s="8" t="n"/>
      <c r="H162" s="9" t="n"/>
      <c r="I162" s="10" t="n"/>
      <c r="J162" s="5" t="n"/>
    </row>
    <row r="164">
      <c r="A164" s="1" t="inlineStr">
        <is>
          <t>Cierre Caja</t>
        </is>
      </c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</row>
    <row r="165">
      <c r="A165" s="3" t="inlineStr">
        <is>
          <t>Del 15/02/2023</t>
        </is>
      </c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</row>
    <row r="166">
      <c r="A166" s="74" t="inlineStr">
        <is>
          <t>Cierre Caja</t>
        </is>
      </c>
      <c r="B166" s="74" t="inlineStr">
        <is>
          <t>Fecha</t>
        </is>
      </c>
      <c r="C166" s="74" t="inlineStr">
        <is>
          <t>Cajero</t>
        </is>
      </c>
      <c r="D166" s="74" t="inlineStr">
        <is>
          <t>Nro Voucher</t>
        </is>
      </c>
      <c r="E166" s="74" t="inlineStr">
        <is>
          <t>Nro Cuenta</t>
        </is>
      </c>
      <c r="F166" s="74" t="inlineStr">
        <is>
          <t>Tipo Ingreso</t>
        </is>
      </c>
      <c r="G166" s="75" t="n"/>
      <c r="H166" s="76" t="n"/>
      <c r="I166" s="74" t="inlineStr">
        <is>
          <t>TIPO DE INGRESO</t>
        </is>
      </c>
      <c r="J166" s="74" t="inlineStr">
        <is>
          <t>Cobrador</t>
        </is>
      </c>
    </row>
    <row r="167">
      <c r="A167" s="77" t="n"/>
      <c r="B167" s="77" t="n"/>
      <c r="C167" s="77" t="n"/>
      <c r="D167" s="77" t="n"/>
      <c r="E167" s="77" t="n"/>
      <c r="F167" s="4" t="inlineStr">
        <is>
          <t>EFECTIVO</t>
        </is>
      </c>
      <c r="G167" s="4" t="inlineStr">
        <is>
          <t>CHEQUE</t>
        </is>
      </c>
      <c r="H167" s="4" t="inlineStr">
        <is>
          <t>TRANSFERENCIA</t>
        </is>
      </c>
      <c r="I167" s="77" t="n"/>
      <c r="J167" s="77" t="n"/>
    </row>
    <row r="168">
      <c r="A168" s="5" t="inlineStr">
        <is>
          <t>CCAJ-OR52/32/2023</t>
        </is>
      </c>
      <c r="B168" s="6" t="n">
        <v>44972.70592274306</v>
      </c>
      <c r="C168" s="5" t="inlineStr">
        <is>
          <t>0 ADMINISTRADOR-ORURO</t>
        </is>
      </c>
      <c r="D168" s="15" t="n">
        <v>45123319861</v>
      </c>
      <c r="E168" s="8" t="inlineStr">
        <is>
          <t>BISA-100070057</t>
        </is>
      </c>
      <c r="H168" s="9" t="n">
        <v>5771.14</v>
      </c>
      <c r="I168" s="5" t="inlineStr">
        <is>
          <t>DEPÓSITO BANCARIO</t>
        </is>
      </c>
      <c r="J168" s="5" t="inlineStr">
        <is>
          <t>3090 DAVID RODRIGO CHUMACERO VEGA</t>
        </is>
      </c>
    </row>
    <row r="169">
      <c r="A169" s="5" t="inlineStr">
        <is>
          <t>CCAJ-OR52/32/2023</t>
        </is>
      </c>
      <c r="B169" s="6" t="n">
        <v>44972.70592274306</v>
      </c>
      <c r="C169" s="5" t="inlineStr">
        <is>
          <t>0 ADMINISTRADOR-ORURO</t>
        </is>
      </c>
      <c r="D169" s="7" t="n">
        <v>455144</v>
      </c>
      <c r="E169" s="8" t="inlineStr">
        <is>
          <t>BISA-100070057</t>
        </is>
      </c>
      <c r="H169" s="9" t="n">
        <v>42867.6</v>
      </c>
      <c r="I169" s="5" t="inlineStr">
        <is>
          <t>DEPÓSITO BANCARIO</t>
        </is>
      </c>
      <c r="J169" s="5" t="inlineStr">
        <is>
          <t>3090 DAVID RODRIGO CHUMACERO VEGA</t>
        </is>
      </c>
    </row>
    <row r="170">
      <c r="A170" s="5" t="inlineStr">
        <is>
          <t>CCAJ-OR52/32/2023</t>
        </is>
      </c>
      <c r="B170" s="6" t="n">
        <v>44972.70592274306</v>
      </c>
      <c r="C170" s="5" t="inlineStr">
        <is>
          <t>0 ADMINISTRADOR-ORURO</t>
        </is>
      </c>
      <c r="D170" s="7" t="n">
        <v>898485</v>
      </c>
      <c r="E170" s="8" t="inlineStr">
        <is>
          <t>BISA-100072017</t>
        </is>
      </c>
      <c r="H170" s="9" t="n">
        <v>4176</v>
      </c>
      <c r="I170" s="5" t="inlineStr">
        <is>
          <t>DEPÓSITO BANCARIO</t>
        </is>
      </c>
      <c r="J170" s="5" t="inlineStr">
        <is>
          <t>3091 ISRAEL LUIS OCAMPO CAYOJA</t>
        </is>
      </c>
    </row>
    <row r="171">
      <c r="A171" s="5" t="inlineStr">
        <is>
          <t>CCAJ-OR52/32/2023</t>
        </is>
      </c>
      <c r="B171" s="6" t="n">
        <v>44972.70592274306</v>
      </c>
      <c r="C171" s="5" t="inlineStr">
        <is>
          <t>0 ADMINISTRADOR-ORURO</t>
        </is>
      </c>
      <c r="D171" s="7" t="n">
        <v>898484</v>
      </c>
      <c r="E171" s="8" t="inlineStr">
        <is>
          <t>BISA-100070057</t>
        </is>
      </c>
      <c r="H171" s="9" t="n">
        <v>34423.7</v>
      </c>
      <c r="I171" s="5" t="inlineStr">
        <is>
          <t>DEPÓSITO BANCARIO</t>
        </is>
      </c>
      <c r="J171" s="5" t="inlineStr">
        <is>
          <t>3091 ISRAEL LUIS OCAMPO CAYOJA</t>
        </is>
      </c>
    </row>
    <row r="172">
      <c r="A172" s="5" t="inlineStr">
        <is>
          <t>CCAJ-OR52/32/2023</t>
        </is>
      </c>
      <c r="B172" s="6" t="n">
        <v>44972.70592274306</v>
      </c>
      <c r="C172" s="5" t="inlineStr">
        <is>
          <t>0 ADMINISTRADOR-ORURO</t>
        </is>
      </c>
      <c r="D172" s="7" t="n"/>
      <c r="E172" s="8" t="n"/>
      <c r="F172" s="9" t="n">
        <v>24967.2</v>
      </c>
      <c r="I172" s="10" t="inlineStr">
        <is>
          <t>EFECTIVO</t>
        </is>
      </c>
      <c r="J172" s="5" t="inlineStr">
        <is>
          <t>3412 CRISTIAN HUARACHI QUISPE</t>
        </is>
      </c>
    </row>
    <row r="173">
      <c r="A173" s="5" t="inlineStr">
        <is>
          <t>CCAJ-OR52/32/2023</t>
        </is>
      </c>
      <c r="B173" s="6" t="n">
        <v>44972.70592274306</v>
      </c>
      <c r="C173" s="5" t="inlineStr">
        <is>
          <t>0 ADMINISTRADOR-ORURO</t>
        </is>
      </c>
      <c r="D173" s="7" t="n"/>
      <c r="E173" s="8" t="n"/>
      <c r="F173" s="9" t="n">
        <v>32034.8</v>
      </c>
      <c r="I173" s="10" t="inlineStr">
        <is>
          <t>EFECTIVO</t>
        </is>
      </c>
      <c r="J173" s="8" t="inlineStr">
        <is>
          <t>646 JOSE ESPEJO - T01</t>
        </is>
      </c>
    </row>
    <row r="174">
      <c r="A174" s="11" t="inlineStr">
        <is>
          <t>SAP</t>
        </is>
      </c>
      <c r="B174" s="3" t="n"/>
      <c r="C174" s="3" t="n"/>
      <c r="D174" s="7" t="n"/>
      <c r="E174" s="8" t="n"/>
      <c r="F174" s="31">
        <f>SUM(F168:G173)</f>
        <v/>
      </c>
      <c r="H174" s="9" t="n"/>
      <c r="I174" s="10" t="n"/>
      <c r="J174" s="5" t="n"/>
    </row>
    <row r="175" ht="15.75" customHeight="1">
      <c r="A175" s="13" t="inlineStr">
        <is>
          <t>FECHA</t>
        </is>
      </c>
      <c r="B175" s="13" t="inlineStr">
        <is>
          <t>CIERRE DE CAJA</t>
        </is>
      </c>
      <c r="C175" s="13" t="inlineStr">
        <is>
          <t>IMPORTE</t>
        </is>
      </c>
      <c r="D175" s="14" t="inlineStr">
        <is>
          <t>112799831</t>
        </is>
      </c>
      <c r="E175" s="8" t="inlineStr">
        <is>
          <t>112799877</t>
        </is>
      </c>
      <c r="H175" s="9" t="n"/>
      <c r="I175" s="10" t="n"/>
      <c r="J175" s="5" t="n"/>
    </row>
    <row r="176">
      <c r="A176" s="5" t="n"/>
      <c r="B176" s="6" t="n"/>
      <c r="C176" s="5" t="n"/>
      <c r="D176" s="7" t="n"/>
      <c r="E176" s="8" t="n"/>
      <c r="H176" s="9" t="n"/>
      <c r="I176" s="10" t="n"/>
      <c r="J176" s="5" t="n"/>
    </row>
    <row r="177"/>
    <row r="178">
      <c r="A178" s="1" t="inlineStr">
        <is>
          <t>Cierre Caja</t>
        </is>
      </c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</row>
    <row r="179">
      <c r="A179" s="3" t="inlineStr">
        <is>
          <t>Del 16/02/2023</t>
        </is>
      </c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</row>
    <row r="180">
      <c r="A180" s="74" t="inlineStr">
        <is>
          <t>Cierre Caja</t>
        </is>
      </c>
      <c r="B180" s="74" t="inlineStr">
        <is>
          <t>Fecha</t>
        </is>
      </c>
      <c r="C180" s="74" t="inlineStr">
        <is>
          <t>Cajero</t>
        </is>
      </c>
      <c r="D180" s="74" t="inlineStr">
        <is>
          <t>Nro Voucher</t>
        </is>
      </c>
      <c r="E180" s="74" t="inlineStr">
        <is>
          <t>Nro Cuenta</t>
        </is>
      </c>
      <c r="F180" s="74" t="inlineStr">
        <is>
          <t>Tipo Ingreso</t>
        </is>
      </c>
      <c r="G180" s="75" t="n"/>
      <c r="H180" s="76" t="n"/>
      <c r="I180" s="74" t="inlineStr">
        <is>
          <t>TIPO DE INGRESO</t>
        </is>
      </c>
      <c r="J180" s="74" t="inlineStr">
        <is>
          <t>Cobrador</t>
        </is>
      </c>
    </row>
    <row r="181">
      <c r="A181" s="77" t="n"/>
      <c r="B181" s="77" t="n"/>
      <c r="C181" s="77" t="n"/>
      <c r="D181" s="77" t="n"/>
      <c r="E181" s="77" t="n"/>
      <c r="F181" s="4" t="inlineStr">
        <is>
          <t>EFECTIVO</t>
        </is>
      </c>
      <c r="G181" s="4" t="inlineStr">
        <is>
          <t>CHEQUE</t>
        </is>
      </c>
      <c r="H181" s="4" t="inlineStr">
        <is>
          <t>TRANSFERENCIA</t>
        </is>
      </c>
      <c r="I181" s="77" t="n"/>
      <c r="J181" s="77" t="n"/>
    </row>
    <row r="182">
      <c r="A182" s="5" t="inlineStr">
        <is>
          <t>CCAJ-OR52/33/2023</t>
        </is>
      </c>
      <c r="B182" s="6" t="n">
        <v>44973.70167039352</v>
      </c>
      <c r="C182" s="5" t="inlineStr">
        <is>
          <t>0 ADMINISTRADOR-ORURO</t>
        </is>
      </c>
      <c r="D182" s="7" t="n">
        <v>544003</v>
      </c>
      <c r="E182" s="8" t="inlineStr">
        <is>
          <t>BISA-100070057</t>
        </is>
      </c>
      <c r="H182" s="9" t="n">
        <v>27823.1</v>
      </c>
      <c r="I182" s="5" t="inlineStr">
        <is>
          <t>DEPÓSITO BANCARIO</t>
        </is>
      </c>
      <c r="J182" s="5" t="inlineStr">
        <is>
          <t>3090 DAVID RODRIGO CHUMACERO VEGA</t>
        </is>
      </c>
    </row>
    <row r="183">
      <c r="A183" s="5" t="inlineStr">
        <is>
          <t>CCAJ-OR52/33/2023</t>
        </is>
      </c>
      <c r="B183" s="6" t="n">
        <v>44973.70167039352</v>
      </c>
      <c r="C183" s="5" t="inlineStr">
        <is>
          <t>0 ADMINISTRADOR-ORURO</t>
        </is>
      </c>
      <c r="D183" s="7" t="n">
        <v>898762</v>
      </c>
      <c r="E183" s="8" t="inlineStr">
        <is>
          <t>BISA-100070057</t>
        </is>
      </c>
      <c r="H183" s="9" t="n">
        <v>45178.7</v>
      </c>
      <c r="I183" s="5" t="inlineStr">
        <is>
          <t>DEPÓSITO BANCARIO</t>
        </is>
      </c>
      <c r="J183" s="5" t="inlineStr">
        <is>
          <t>3091 ISRAEL LUIS OCAMPO CAYOJA</t>
        </is>
      </c>
    </row>
    <row r="184">
      <c r="A184" s="5" t="inlineStr">
        <is>
          <t>CCAJ-OR52/33/2023</t>
        </is>
      </c>
      <c r="B184" s="6" t="n">
        <v>44973.70167039352</v>
      </c>
      <c r="C184" s="5" t="inlineStr">
        <is>
          <t>0 ADMINISTRADOR-ORURO</t>
        </is>
      </c>
      <c r="D184" s="7" t="n">
        <v>898764</v>
      </c>
      <c r="E184" s="8" t="inlineStr">
        <is>
          <t>BISA-100072017</t>
        </is>
      </c>
      <c r="H184" s="9" t="n">
        <v>22968</v>
      </c>
      <c r="I184" s="5" t="inlineStr">
        <is>
          <t>DEPÓSITO BANCARIO</t>
        </is>
      </c>
      <c r="J184" s="5" t="inlineStr">
        <is>
          <t>3091 ISRAEL LUIS OCAMPO CAYOJA</t>
        </is>
      </c>
    </row>
    <row r="185">
      <c r="A185" s="5" t="inlineStr">
        <is>
          <t>CCAJ-OR52/33/2023</t>
        </is>
      </c>
      <c r="B185" s="6" t="n">
        <v>44973.70167039352</v>
      </c>
      <c r="C185" s="5" t="inlineStr">
        <is>
          <t>0 ADMINISTRADOR-ORURO</t>
        </is>
      </c>
      <c r="D185" s="7" t="n"/>
      <c r="E185" s="8" t="n"/>
      <c r="F185" s="9" t="n">
        <v>68921.89999999999</v>
      </c>
      <c r="I185" s="10" t="inlineStr">
        <is>
          <t>EFECTIVO</t>
        </is>
      </c>
      <c r="J185" s="5" t="inlineStr">
        <is>
          <t>3412 CRISTIAN HUARACHI QUISPE</t>
        </is>
      </c>
    </row>
    <row r="186">
      <c r="A186" s="5" t="inlineStr">
        <is>
          <t>CCAJ-OR52/33/2023</t>
        </is>
      </c>
      <c r="B186" s="6" t="n">
        <v>44973.70167039352</v>
      </c>
      <c r="C186" s="5" t="inlineStr">
        <is>
          <t>0 ADMINISTRADOR-ORURO</t>
        </is>
      </c>
      <c r="D186" s="7" t="n"/>
      <c r="E186" s="8" t="n"/>
      <c r="F186" s="9" t="n">
        <v>33497.4</v>
      </c>
      <c r="I186" s="10" t="inlineStr">
        <is>
          <t>EFECTIVO</t>
        </is>
      </c>
      <c r="J186" s="8" t="inlineStr">
        <is>
          <t>646 JOSE ESPEJO - T01</t>
        </is>
      </c>
    </row>
    <row r="187">
      <c r="A187" s="11" t="inlineStr">
        <is>
          <t>SAP</t>
        </is>
      </c>
      <c r="B187" s="3" t="n"/>
      <c r="C187" s="3" t="n"/>
      <c r="D187" s="7" t="n"/>
      <c r="E187" s="8" t="n"/>
      <c r="F187" s="31">
        <f>SUM(F182:G186)</f>
        <v/>
      </c>
      <c r="H187" s="9" t="n"/>
      <c r="I187" s="10" t="n"/>
      <c r="J187" s="8" t="n"/>
    </row>
    <row r="188" ht="15.75" customHeight="1">
      <c r="A188" s="13" t="inlineStr">
        <is>
          <t>FECHA</t>
        </is>
      </c>
      <c r="B188" s="13" t="inlineStr">
        <is>
          <t>CIERRE DE CAJA</t>
        </is>
      </c>
      <c r="C188" s="13" t="inlineStr">
        <is>
          <t>IMPORTE</t>
        </is>
      </c>
      <c r="D188" s="14" t="inlineStr">
        <is>
          <t>112799830</t>
        </is>
      </c>
      <c r="E188" s="8" t="inlineStr">
        <is>
          <t>112799876</t>
        </is>
      </c>
      <c r="H188" s="9" t="n"/>
      <c r="I188" s="10" t="n"/>
      <c r="J188" s="8" t="n"/>
    </row>
    <row r="189"/>
    <row r="190"/>
    <row r="191">
      <c r="A191" s="1" t="inlineStr">
        <is>
          <t>Cierre Caja</t>
        </is>
      </c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</row>
    <row r="192">
      <c r="A192" s="3" t="inlineStr">
        <is>
          <t>Del 17/02/2023</t>
        </is>
      </c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</row>
    <row r="193">
      <c r="A193" s="74" t="inlineStr">
        <is>
          <t>Cierre Caja</t>
        </is>
      </c>
      <c r="B193" s="74" t="inlineStr">
        <is>
          <t>Fecha</t>
        </is>
      </c>
      <c r="C193" s="74" t="inlineStr">
        <is>
          <t>Cajero</t>
        </is>
      </c>
      <c r="D193" s="74" t="inlineStr">
        <is>
          <t>Nro Voucher</t>
        </is>
      </c>
      <c r="E193" s="74" t="inlineStr">
        <is>
          <t>Nro Cuenta</t>
        </is>
      </c>
      <c r="F193" s="74" t="inlineStr">
        <is>
          <t>Tipo Ingreso</t>
        </is>
      </c>
      <c r="G193" s="75" t="n"/>
      <c r="H193" s="76" t="n"/>
      <c r="I193" s="74" t="inlineStr">
        <is>
          <t>TIPO DE INGRESO</t>
        </is>
      </c>
      <c r="J193" s="74" t="inlineStr">
        <is>
          <t>Cobrador</t>
        </is>
      </c>
    </row>
    <row r="194">
      <c r="A194" s="77" t="n"/>
      <c r="B194" s="77" t="n"/>
      <c r="C194" s="77" t="n"/>
      <c r="D194" s="77" t="n"/>
      <c r="E194" s="77" t="n"/>
      <c r="F194" s="4" t="inlineStr">
        <is>
          <t>EFECTIVO</t>
        </is>
      </c>
      <c r="G194" s="4" t="inlineStr">
        <is>
          <t>CHEQUE</t>
        </is>
      </c>
      <c r="H194" s="4" t="inlineStr">
        <is>
          <t>TRANSFERENCIA</t>
        </is>
      </c>
      <c r="I194" s="77" t="n"/>
      <c r="J194" s="77" t="n"/>
    </row>
    <row r="195">
      <c r="A195" s="5" t="inlineStr">
        <is>
          <t>CCAJ-OR52/34/2023</t>
        </is>
      </c>
      <c r="B195" s="6" t="n">
        <v>44974.8267387037</v>
      </c>
      <c r="C195" s="5" t="inlineStr">
        <is>
          <t>0 ADMINISTRADOR-ORURO</t>
        </is>
      </c>
      <c r="D195" s="7" t="n">
        <v>455567</v>
      </c>
      <c r="E195" s="8" t="inlineStr">
        <is>
          <t>BISA-100070057</t>
        </is>
      </c>
      <c r="H195" s="9" t="n">
        <v>26400</v>
      </c>
      <c r="I195" s="5" t="inlineStr">
        <is>
          <t>DEPÓSITO BANCARIO</t>
        </is>
      </c>
      <c r="J195" s="5" t="inlineStr">
        <is>
          <t>3091 ISRAEL LUIS OCAMPO CAYOJA</t>
        </is>
      </c>
    </row>
    <row r="196">
      <c r="A196" s="5" t="inlineStr">
        <is>
          <t>CCAJ-OR52/34/2023</t>
        </is>
      </c>
      <c r="B196" s="6" t="n">
        <v>44974.8267387037</v>
      </c>
      <c r="C196" s="5" t="inlineStr">
        <is>
          <t>0 ADMINISTRADOR-ORURO</t>
        </is>
      </c>
      <c r="D196" s="7" t="n"/>
      <c r="E196" s="8" t="n"/>
      <c r="F196" s="9" t="n">
        <v>26468.83</v>
      </c>
      <c r="I196" s="10" t="inlineStr">
        <is>
          <t>EFECTIVO</t>
        </is>
      </c>
      <c r="J196" s="5" t="inlineStr">
        <is>
          <t>3090 DAVID RODRIGO CHUMACERO VEGA</t>
        </is>
      </c>
    </row>
    <row r="197">
      <c r="A197" s="5" t="inlineStr">
        <is>
          <t>CCAJ-OR52/34/2023</t>
        </is>
      </c>
      <c r="B197" s="6" t="n">
        <v>44974.8267387037</v>
      </c>
      <c r="C197" s="5" t="inlineStr">
        <is>
          <t>0 ADMINISTRADOR-ORURO</t>
        </is>
      </c>
      <c r="D197" s="7" t="n"/>
      <c r="E197" s="8" t="n"/>
      <c r="F197" s="9" t="n">
        <v>28261</v>
      </c>
      <c r="I197" s="10" t="inlineStr">
        <is>
          <t>EFECTIVO</t>
        </is>
      </c>
      <c r="J197" s="5" t="inlineStr">
        <is>
          <t>3091 ISRAEL LUIS OCAMPO CAYOJA</t>
        </is>
      </c>
    </row>
    <row r="198">
      <c r="A198" s="5" t="inlineStr">
        <is>
          <t>CCAJ-OR52/34/2023</t>
        </is>
      </c>
      <c r="B198" s="6" t="n">
        <v>44974.8267387037</v>
      </c>
      <c r="C198" s="5" t="inlineStr">
        <is>
          <t>0 ADMINISTRADOR-ORURO</t>
        </is>
      </c>
      <c r="D198" s="7" t="n"/>
      <c r="E198" s="8" t="n"/>
      <c r="F198" s="9" t="n">
        <v>34531.4</v>
      </c>
      <c r="I198" s="10" t="inlineStr">
        <is>
          <t>EFECTIVO</t>
        </is>
      </c>
      <c r="J198" s="5" t="inlineStr">
        <is>
          <t>3412 CRISTIAN HUARACHI QUISPE</t>
        </is>
      </c>
    </row>
    <row r="199">
      <c r="A199" s="5" t="inlineStr">
        <is>
          <t>CCAJ-OR52/34/2023</t>
        </is>
      </c>
      <c r="B199" s="6" t="n">
        <v>44974.8267387037</v>
      </c>
      <c r="C199" s="5" t="inlineStr">
        <is>
          <t>0 ADMINISTRADOR-ORURO</t>
        </is>
      </c>
      <c r="D199" s="7" t="n"/>
      <c r="E199" s="8" t="n"/>
      <c r="F199" s="9" t="n">
        <v>13125.3</v>
      </c>
      <c r="I199" s="10" t="inlineStr">
        <is>
          <t>EFECTIVO</t>
        </is>
      </c>
      <c r="J199" s="5" t="inlineStr">
        <is>
          <t>3796 MARCOS JOSUE FLORES CAYOJA</t>
        </is>
      </c>
    </row>
    <row r="200">
      <c r="A200" s="5" t="inlineStr">
        <is>
          <t>CCAJ-OR52/34/2023</t>
        </is>
      </c>
      <c r="B200" s="6" t="n">
        <v>44974.8267387037</v>
      </c>
      <c r="C200" s="5" t="inlineStr">
        <is>
          <t>0 ADMINISTRADOR-ORURO</t>
        </is>
      </c>
      <c r="D200" s="7" t="n"/>
      <c r="E200" s="8" t="n"/>
      <c r="F200" s="9" t="n">
        <v>3178</v>
      </c>
      <c r="I200" s="10" t="inlineStr">
        <is>
          <t>EFECTIVO</t>
        </is>
      </c>
      <c r="J200" s="8" t="inlineStr">
        <is>
          <t>646 JOSE ESPEJO - T01</t>
        </is>
      </c>
    </row>
    <row r="201">
      <c r="A201" s="11" t="inlineStr">
        <is>
          <t>SAP</t>
        </is>
      </c>
      <c r="B201" s="3" t="n"/>
      <c r="C201" s="3" t="n"/>
      <c r="D201" s="7" t="n"/>
      <c r="E201" s="8" t="n"/>
      <c r="F201" s="31">
        <f>SUM(F195:G200)</f>
        <v/>
      </c>
      <c r="G201" s="9" t="n"/>
      <c r="I201" s="10" t="n"/>
      <c r="J201" s="8" t="n"/>
    </row>
    <row r="202" ht="15.75" customHeight="1">
      <c r="A202" s="13" t="inlineStr">
        <is>
          <t>FECHA</t>
        </is>
      </c>
      <c r="B202" s="13" t="inlineStr">
        <is>
          <t>CIERRE DE CAJA</t>
        </is>
      </c>
      <c r="C202" s="13" t="inlineStr">
        <is>
          <t>IMPORTE</t>
        </is>
      </c>
      <c r="D202" s="49" t="inlineStr">
        <is>
          <t>112825707</t>
        </is>
      </c>
      <c r="E202" s="14" t="inlineStr">
        <is>
          <t>112825914</t>
        </is>
      </c>
      <c r="G202" s="9" t="n"/>
      <c r="I202" s="10" t="n"/>
      <c r="J202" s="8" t="n"/>
    </row>
    <row r="203">
      <c r="D203" s="29" t="inlineStr">
        <is>
          <t>BOOT</t>
        </is>
      </c>
    </row>
    <row r="204"/>
    <row r="205">
      <c r="A205" s="1" t="inlineStr">
        <is>
          <t>Cierre Caja</t>
        </is>
      </c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</row>
    <row r="206">
      <c r="A206" s="3" t="inlineStr">
        <is>
          <t>Del 18/02/2023</t>
        </is>
      </c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</row>
    <row r="207">
      <c r="A207" s="74" t="inlineStr">
        <is>
          <t>Cierre Caja</t>
        </is>
      </c>
      <c r="B207" s="74" t="inlineStr">
        <is>
          <t>Fecha</t>
        </is>
      </c>
      <c r="C207" s="74" t="inlineStr">
        <is>
          <t>Cajero</t>
        </is>
      </c>
      <c r="D207" s="74" t="inlineStr">
        <is>
          <t>Nro Voucher</t>
        </is>
      </c>
      <c r="E207" s="74" t="inlineStr">
        <is>
          <t>Nro Cuenta</t>
        </is>
      </c>
      <c r="F207" s="74" t="inlineStr">
        <is>
          <t>Tipo Ingreso</t>
        </is>
      </c>
      <c r="G207" s="75" t="n"/>
      <c r="H207" s="76" t="n"/>
      <c r="I207" s="74" t="inlineStr">
        <is>
          <t>TIPO DE INGRESO</t>
        </is>
      </c>
      <c r="J207" s="74" t="inlineStr">
        <is>
          <t>Cobrador</t>
        </is>
      </c>
    </row>
    <row r="208">
      <c r="A208" s="77" t="n"/>
      <c r="B208" s="77" t="n"/>
      <c r="C208" s="77" t="n"/>
      <c r="D208" s="77" t="n"/>
      <c r="E208" s="77" t="n"/>
      <c r="F208" s="4" t="inlineStr">
        <is>
          <t>EFECTIVO</t>
        </is>
      </c>
      <c r="G208" s="4" t="inlineStr">
        <is>
          <t>CHEQUE</t>
        </is>
      </c>
      <c r="H208" s="4" t="inlineStr">
        <is>
          <t>TRANSFERENCIA</t>
        </is>
      </c>
      <c r="I208" s="77" t="n"/>
      <c r="J208" s="77" t="n"/>
    </row>
    <row r="209">
      <c r="A209" s="34" t="inlineStr">
        <is>
          <t>NO HUBO CIERRES DE CAJA, SABADO</t>
        </is>
      </c>
      <c r="B209" s="39" t="n"/>
      <c r="C209" s="5" t="n"/>
      <c r="D209" s="7" t="n"/>
      <c r="E209" s="8" t="n"/>
      <c r="F209" s="9" t="n"/>
      <c r="I209" s="10" t="n"/>
      <c r="J209" s="8" t="n"/>
    </row>
    <row r="210">
      <c r="A210" s="11" t="inlineStr">
        <is>
          <t>SAP</t>
        </is>
      </c>
      <c r="B210" s="3" t="n"/>
      <c r="C210" s="3" t="n"/>
      <c r="D210" s="7" t="n"/>
      <c r="E210" s="8" t="n"/>
      <c r="H210" s="9" t="n"/>
      <c r="I210" s="10" t="n"/>
      <c r="J210" s="8" t="n"/>
    </row>
    <row r="211">
      <c r="A211" s="13" t="inlineStr">
        <is>
          <t>FECHA</t>
        </is>
      </c>
      <c r="B211" s="13" t="inlineStr">
        <is>
          <t>CIERRE DE CAJA</t>
        </is>
      </c>
      <c r="C211" s="13" t="inlineStr">
        <is>
          <t>IMPORTE</t>
        </is>
      </c>
      <c r="F211" s="9" t="n"/>
      <c r="G211" s="10" t="n"/>
      <c r="H211" s="8" t="n"/>
    </row>
    <row r="212"/>
    <row r="213"/>
    <row r="214">
      <c r="A214" s="1" t="inlineStr">
        <is>
          <t>Cierre Caja</t>
        </is>
      </c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</row>
    <row r="215">
      <c r="A215" s="3" t="inlineStr">
        <is>
          <t>Del 20/02/2023</t>
        </is>
      </c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</row>
    <row r="216">
      <c r="A216" s="74" t="inlineStr">
        <is>
          <t>Cierre Caja</t>
        </is>
      </c>
      <c r="B216" s="74" t="inlineStr">
        <is>
          <t>Fecha</t>
        </is>
      </c>
      <c r="C216" s="74" t="inlineStr">
        <is>
          <t>Cajero</t>
        </is>
      </c>
      <c r="D216" s="74" t="inlineStr">
        <is>
          <t>Nro Voucher</t>
        </is>
      </c>
      <c r="E216" s="74" t="inlineStr">
        <is>
          <t>Nro Cuenta</t>
        </is>
      </c>
      <c r="F216" s="74" t="inlineStr">
        <is>
          <t>Tipo Ingreso</t>
        </is>
      </c>
      <c r="G216" s="75" t="n"/>
      <c r="H216" s="76" t="n"/>
      <c r="I216" s="74" t="inlineStr">
        <is>
          <t>TIPO DE INGRESO</t>
        </is>
      </c>
      <c r="J216" s="74" t="inlineStr">
        <is>
          <t>Cobrador</t>
        </is>
      </c>
    </row>
    <row r="217">
      <c r="A217" s="77" t="n"/>
      <c r="B217" s="77" t="n"/>
      <c r="C217" s="77" t="n"/>
      <c r="D217" s="77" t="n"/>
      <c r="E217" s="77" t="n"/>
      <c r="F217" s="4" t="inlineStr">
        <is>
          <t>EFECTIVO</t>
        </is>
      </c>
      <c r="G217" s="4" t="inlineStr">
        <is>
          <t>CHEQUE</t>
        </is>
      </c>
      <c r="H217" s="4" t="inlineStr">
        <is>
          <t>TRANSFERENCIA</t>
        </is>
      </c>
      <c r="I217" s="77" t="n"/>
      <c r="J217" s="77" t="n"/>
    </row>
    <row r="218">
      <c r="A218" s="34" t="inlineStr">
        <is>
          <t>NO HUBO CIERRES DE CAJA DEBIDO A FERIADO NACIONAL POR CARNAVALES</t>
        </is>
      </c>
      <c r="B218" s="39" t="n"/>
      <c r="C218" s="34" t="n"/>
      <c r="D218" s="21" t="n"/>
      <c r="E218" s="8" t="n"/>
      <c r="H218" s="9" t="n"/>
      <c r="I218" s="5" t="n"/>
      <c r="J218" s="8" t="n"/>
    </row>
    <row r="219">
      <c r="A219" s="11" t="inlineStr">
        <is>
          <t>SAP</t>
        </is>
      </c>
      <c r="B219" s="3" t="n"/>
      <c r="C219" s="3" t="n"/>
      <c r="D219" s="7" t="n"/>
      <c r="E219" s="8" t="n"/>
      <c r="G219" s="9" t="n"/>
      <c r="I219" s="10" t="n"/>
      <c r="J219" s="8" t="n"/>
    </row>
    <row r="220">
      <c r="A220" s="13" t="inlineStr">
        <is>
          <t>FECHA</t>
        </is>
      </c>
      <c r="B220" s="13" t="inlineStr">
        <is>
          <t>CIERRE DE CAJA</t>
        </is>
      </c>
      <c r="C220" s="13" t="inlineStr">
        <is>
          <t>IMPORTE</t>
        </is>
      </c>
      <c r="D220" s="7" t="n"/>
      <c r="E220" s="8" t="n"/>
      <c r="G220" s="9" t="n"/>
      <c r="I220" s="10" t="n"/>
      <c r="J220" s="8" t="n"/>
    </row>
    <row r="221"/>
    <row r="222">
      <c r="A222" s="1" t="inlineStr">
        <is>
          <t>Cierre Caja</t>
        </is>
      </c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</row>
    <row r="223">
      <c r="A223" s="3" t="inlineStr">
        <is>
          <t>Del 21/02/2023</t>
        </is>
      </c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</row>
    <row r="224">
      <c r="A224" s="74" t="inlineStr">
        <is>
          <t>Cierre Caja</t>
        </is>
      </c>
      <c r="B224" s="74" t="inlineStr">
        <is>
          <t>Fecha</t>
        </is>
      </c>
      <c r="C224" s="74" t="inlineStr">
        <is>
          <t>Cajero</t>
        </is>
      </c>
      <c r="D224" s="74" t="inlineStr">
        <is>
          <t>Nro Voucher</t>
        </is>
      </c>
      <c r="E224" s="74" t="inlineStr">
        <is>
          <t>Nro Cuenta</t>
        </is>
      </c>
      <c r="F224" s="74" t="inlineStr">
        <is>
          <t>Tipo Ingreso</t>
        </is>
      </c>
      <c r="G224" s="75" t="n"/>
      <c r="H224" s="76" t="n"/>
      <c r="I224" s="74" t="inlineStr">
        <is>
          <t>TIPO DE INGRESO</t>
        </is>
      </c>
      <c r="J224" s="74" t="inlineStr">
        <is>
          <t>Cobrador</t>
        </is>
      </c>
    </row>
    <row r="225">
      <c r="A225" s="77" t="n"/>
      <c r="B225" s="77" t="n"/>
      <c r="C225" s="77" t="n"/>
      <c r="D225" s="77" t="n"/>
      <c r="E225" s="77" t="n"/>
      <c r="F225" s="4" t="inlineStr">
        <is>
          <t>EFECTIVO</t>
        </is>
      </c>
      <c r="G225" s="4" t="inlineStr">
        <is>
          <t>CHEQUE</t>
        </is>
      </c>
      <c r="H225" s="4" t="inlineStr">
        <is>
          <t>TRANSFERENCIA</t>
        </is>
      </c>
      <c r="I225" s="77" t="n"/>
      <c r="J225" s="77" t="n"/>
    </row>
    <row r="226">
      <c r="A226" s="34" t="inlineStr">
        <is>
          <t>NO HUBO CIERRES DE CAJA DEBIDO A FERIADO NACIONAL POR CARNAVALES</t>
        </is>
      </c>
      <c r="B226" s="39" t="n"/>
      <c r="C226" s="34" t="n"/>
      <c r="D226" s="21" t="n"/>
      <c r="E226" s="8" t="n"/>
      <c r="H226" s="9" t="n"/>
      <c r="I226" s="5" t="n"/>
      <c r="J226" s="8" t="n"/>
    </row>
    <row r="227">
      <c r="A227" s="11" t="inlineStr">
        <is>
          <t>SAP</t>
        </is>
      </c>
      <c r="B227" s="3" t="n"/>
      <c r="C227" s="3" t="n"/>
      <c r="D227" s="7" t="n"/>
      <c r="E227" s="8" t="n"/>
      <c r="G227" s="9" t="n"/>
      <c r="I227" s="10" t="n"/>
      <c r="J227" s="8" t="n"/>
    </row>
    <row r="228">
      <c r="A228" s="13" t="inlineStr">
        <is>
          <t>FECHA</t>
        </is>
      </c>
      <c r="B228" s="13" t="inlineStr">
        <is>
          <t>CIERRE DE CAJA</t>
        </is>
      </c>
      <c r="C228" s="13" t="inlineStr">
        <is>
          <t>IMPORTE</t>
        </is>
      </c>
    </row>
    <row r="229"/>
    <row r="230"/>
    <row r="231">
      <c r="A231" s="1" t="inlineStr">
        <is>
          <t>Cierre Caja</t>
        </is>
      </c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</row>
    <row r="232">
      <c r="A232" s="3" t="inlineStr">
        <is>
          <t>Del 22/02/2023</t>
        </is>
      </c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</row>
    <row r="233">
      <c r="A233" s="74" t="inlineStr">
        <is>
          <t>Cierre Caja</t>
        </is>
      </c>
      <c r="B233" s="74" t="inlineStr">
        <is>
          <t>Fecha</t>
        </is>
      </c>
      <c r="C233" s="74" t="inlineStr">
        <is>
          <t>Cajero</t>
        </is>
      </c>
      <c r="D233" s="74" t="inlineStr">
        <is>
          <t>Nro Voucher</t>
        </is>
      </c>
      <c r="E233" s="74" t="inlineStr">
        <is>
          <t>Nro Cuenta</t>
        </is>
      </c>
      <c r="F233" s="74" t="inlineStr">
        <is>
          <t>Tipo Ingreso</t>
        </is>
      </c>
      <c r="G233" s="75" t="n"/>
      <c r="H233" s="76" t="n"/>
      <c r="I233" s="74" t="inlineStr">
        <is>
          <t>TIPO DE INGRESO</t>
        </is>
      </c>
      <c r="J233" s="74" t="inlineStr">
        <is>
          <t>Cobrador</t>
        </is>
      </c>
    </row>
    <row r="234">
      <c r="A234" s="77" t="n"/>
      <c r="B234" s="77" t="n"/>
      <c r="C234" s="77" t="n"/>
      <c r="D234" s="77" t="n"/>
      <c r="E234" s="77" t="n"/>
      <c r="F234" s="4" t="inlineStr">
        <is>
          <t>EFECTIVO</t>
        </is>
      </c>
      <c r="G234" s="4" t="inlineStr">
        <is>
          <t>CHEQUE</t>
        </is>
      </c>
      <c r="H234" s="4" t="inlineStr">
        <is>
          <t>TRANSFERENCIA</t>
        </is>
      </c>
      <c r="I234" s="77" t="n"/>
      <c r="J234" s="77" t="n"/>
    </row>
    <row r="235">
      <c r="A235" s="5" t="inlineStr">
        <is>
          <t>CCAJ-OR52/35/2023</t>
        </is>
      </c>
      <c r="B235" s="6" t="n">
        <v>44979.67775467593</v>
      </c>
      <c r="C235" s="5" t="inlineStr">
        <is>
          <t>0 ADMINISTRADOR-ORURO</t>
        </is>
      </c>
      <c r="D235" s="7" t="n"/>
      <c r="E235" s="8" t="n"/>
      <c r="G235" s="9" t="n">
        <v>4279.38</v>
      </c>
      <c r="I235" s="10" t="inlineStr">
        <is>
          <t>CHEQUE</t>
        </is>
      </c>
      <c r="J235" s="8" t="inlineStr">
        <is>
          <t>646 JOSE ESPEJO - T01</t>
        </is>
      </c>
    </row>
    <row r="236">
      <c r="A236" s="5" t="inlineStr">
        <is>
          <t>CCAJ-OR52/35/2023</t>
        </is>
      </c>
      <c r="B236" s="6" t="n">
        <v>44979.67775467593</v>
      </c>
      <c r="C236" s="5" t="inlineStr">
        <is>
          <t>0 ADMINISTRADOR-ORURO</t>
        </is>
      </c>
      <c r="D236" s="15" t="n">
        <v>45153186869</v>
      </c>
      <c r="E236" s="8" t="inlineStr">
        <is>
          <t>BISA-100070057</t>
        </is>
      </c>
      <c r="H236" s="9" t="n">
        <v>356.4</v>
      </c>
      <c r="I236" s="5" t="inlineStr">
        <is>
          <t>DEPÓSITO BANCARIO</t>
        </is>
      </c>
      <c r="J236" s="8" t="inlineStr">
        <is>
          <t>646 JOSE ESPEJO - T01</t>
        </is>
      </c>
    </row>
    <row r="237">
      <c r="A237" s="5" t="inlineStr">
        <is>
          <t>CCAJ-OR52/35/2023</t>
        </is>
      </c>
      <c r="B237" s="6" t="n">
        <v>44979.67775467593</v>
      </c>
      <c r="C237" s="5" t="inlineStr">
        <is>
          <t>0 ADMINISTRADOR-ORURO</t>
        </is>
      </c>
      <c r="D237" s="15" t="n">
        <v>45133190406</v>
      </c>
      <c r="E237" s="8" t="inlineStr">
        <is>
          <t>BISA-100070057</t>
        </is>
      </c>
      <c r="H237" s="9" t="n">
        <v>1645.2</v>
      </c>
      <c r="I237" s="5" t="inlineStr">
        <is>
          <t>DEPÓSITO BANCARIO</t>
        </is>
      </c>
      <c r="J237" s="8" t="inlineStr">
        <is>
          <t>646 JOSE ESPEJO - T01</t>
        </is>
      </c>
    </row>
    <row r="238">
      <c r="A238" s="5" t="inlineStr">
        <is>
          <t>CCAJ-OR52/35/2023</t>
        </is>
      </c>
      <c r="B238" s="6" t="n">
        <v>44979.67775467593</v>
      </c>
      <c r="C238" s="5" t="inlineStr">
        <is>
          <t>0 ADMINISTRADOR-ORURO</t>
        </is>
      </c>
      <c r="D238" s="15" t="n">
        <v>45133200786</v>
      </c>
      <c r="E238" s="8" t="inlineStr">
        <is>
          <t>BISA-100070057</t>
        </is>
      </c>
      <c r="H238" s="9" t="n">
        <v>9415.23</v>
      </c>
      <c r="I238" s="5" t="inlineStr">
        <is>
          <t>DEPÓSITO BANCARIO</t>
        </is>
      </c>
      <c r="J238" s="5" t="inlineStr">
        <is>
          <t>3090 DAVID RODRIGO CHUMACERO VEGA</t>
        </is>
      </c>
    </row>
    <row r="239">
      <c r="A239" s="5" t="inlineStr">
        <is>
          <t>CCAJ-OR52/35/2023</t>
        </is>
      </c>
      <c r="B239" s="6" t="n">
        <v>44979.67775467593</v>
      </c>
      <c r="C239" s="5" t="inlineStr">
        <is>
          <t>0 ADMINISTRADOR-ORURO</t>
        </is>
      </c>
      <c r="D239" s="7" t="n">
        <v>429423</v>
      </c>
      <c r="E239" s="8" t="inlineStr">
        <is>
          <t>BISA-100070057</t>
        </is>
      </c>
      <c r="H239" s="9" t="n">
        <v>37358.2</v>
      </c>
      <c r="I239" s="5" t="inlineStr">
        <is>
          <t>DEPÓSITO BANCARIO</t>
        </is>
      </c>
      <c r="J239" s="5" t="inlineStr">
        <is>
          <t>3091 ISRAEL LUIS OCAMPO CAYOJA</t>
        </is>
      </c>
    </row>
    <row r="240">
      <c r="A240" s="5" t="inlineStr">
        <is>
          <t>CCAJ-OR52/35/2023</t>
        </is>
      </c>
      <c r="B240" s="6" t="n">
        <v>44979.67775467593</v>
      </c>
      <c r="C240" s="5" t="inlineStr">
        <is>
          <t>0 ADMINISTRADOR-ORURO</t>
        </is>
      </c>
      <c r="D240" s="7" t="n">
        <v>544303</v>
      </c>
      <c r="E240" s="8" t="inlineStr">
        <is>
          <t>BISA-100070057</t>
        </is>
      </c>
      <c r="H240" s="9" t="n">
        <v>11738.5</v>
      </c>
      <c r="I240" s="5" t="inlineStr">
        <is>
          <t>DEPÓSITO BANCARIO</t>
        </is>
      </c>
      <c r="J240" s="5" t="inlineStr">
        <is>
          <t>3090 DAVID RODRIGO CHUMACERO VEGA</t>
        </is>
      </c>
    </row>
    <row r="241">
      <c r="A241" s="5" t="inlineStr">
        <is>
          <t>CCAJ-OR52/35/2023</t>
        </is>
      </c>
      <c r="B241" s="6" t="n">
        <v>44979.67775467593</v>
      </c>
      <c r="C241" s="5" t="inlineStr">
        <is>
          <t>0 ADMINISTRADOR-ORURO</t>
        </is>
      </c>
      <c r="D241" s="7" t="n"/>
      <c r="E241" s="8" t="n"/>
      <c r="F241" s="9" t="n">
        <v>7334.6</v>
      </c>
      <c r="I241" s="10" t="inlineStr">
        <is>
          <t>EFECTIVO</t>
        </is>
      </c>
      <c r="J241" s="5" t="inlineStr">
        <is>
          <t>3796 MARCOS JOSUE FLORES CAYOJA</t>
        </is>
      </c>
    </row>
    <row r="242">
      <c r="A242" s="5" t="inlineStr">
        <is>
          <t>CCAJ-OR52/35/2023</t>
        </is>
      </c>
      <c r="B242" s="6" t="n">
        <v>44979.67775467593</v>
      </c>
      <c r="C242" s="5" t="inlineStr">
        <is>
          <t>0 ADMINISTRADOR-ORURO</t>
        </is>
      </c>
      <c r="D242" s="7" t="n"/>
      <c r="E242" s="8" t="n"/>
      <c r="F242" s="9" t="n">
        <v>4120.7</v>
      </c>
      <c r="I242" s="10" t="inlineStr">
        <is>
          <t>EFECTIVO</t>
        </is>
      </c>
      <c r="J242" s="8" t="inlineStr">
        <is>
          <t>646 JOSE ESPEJO - T01</t>
        </is>
      </c>
    </row>
    <row r="243">
      <c r="A243" s="5" t="inlineStr">
        <is>
          <t>CCAJ-OR52/35/2023</t>
        </is>
      </c>
      <c r="B243" s="6" t="n">
        <v>44979.67775467593</v>
      </c>
      <c r="C243" s="5" t="inlineStr">
        <is>
          <t>0 ADMINISTRADOR-ORURO</t>
        </is>
      </c>
      <c r="D243" s="7" t="n"/>
      <c r="E243" s="8" t="n"/>
      <c r="F243" s="9" t="n">
        <v>12354.5</v>
      </c>
      <c r="I243" s="10" t="inlineStr">
        <is>
          <t>EFECTIVO</t>
        </is>
      </c>
      <c r="J243" s="8" t="inlineStr">
        <is>
          <t>646 JOSE ESPEJO - T02</t>
        </is>
      </c>
    </row>
    <row r="244">
      <c r="A244" s="11" t="inlineStr">
        <is>
          <t>SAP</t>
        </is>
      </c>
      <c r="B244" s="3" t="n"/>
      <c r="C244" s="3" t="n"/>
      <c r="D244" s="7" t="n"/>
      <c r="E244" s="8" t="n"/>
      <c r="F244" s="31">
        <f>SUM(F235:G243)</f>
        <v/>
      </c>
      <c r="H244" s="9" t="n"/>
      <c r="I244" s="10" t="n"/>
      <c r="J244" s="5" t="n"/>
    </row>
    <row r="245" ht="15.75" customHeight="1">
      <c r="A245" s="13" t="inlineStr">
        <is>
          <t>FECHA</t>
        </is>
      </c>
      <c r="B245" s="13" t="inlineStr">
        <is>
          <t>CIERRE DE CAJA</t>
        </is>
      </c>
      <c r="C245" s="13" t="inlineStr">
        <is>
          <t>IMPORTE</t>
        </is>
      </c>
      <c r="D245" s="49" t="inlineStr">
        <is>
          <t>112825706</t>
        </is>
      </c>
      <c r="E245" s="14" t="inlineStr">
        <is>
          <t>112825913</t>
        </is>
      </c>
      <c r="H245" s="9" t="n"/>
      <c r="I245" s="10" t="n"/>
      <c r="J245" s="5" t="n"/>
    </row>
    <row r="246">
      <c r="D246" s="29" t="inlineStr">
        <is>
          <t>BOOT</t>
        </is>
      </c>
    </row>
    <row r="247"/>
    <row r="248">
      <c r="A248" s="1" t="inlineStr">
        <is>
          <t>Cierre Caja</t>
        </is>
      </c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</row>
    <row r="249">
      <c r="A249" s="3" t="inlineStr">
        <is>
          <t>Del 23/02/2023</t>
        </is>
      </c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</row>
    <row r="250">
      <c r="A250" s="74" t="inlineStr">
        <is>
          <t>Cierre Caja</t>
        </is>
      </c>
      <c r="B250" s="74" t="inlineStr">
        <is>
          <t>Fecha</t>
        </is>
      </c>
      <c r="C250" s="74" t="inlineStr">
        <is>
          <t>Cajero</t>
        </is>
      </c>
      <c r="D250" s="74" t="inlineStr">
        <is>
          <t>Nro Voucher</t>
        </is>
      </c>
      <c r="E250" s="74" t="inlineStr">
        <is>
          <t>Nro Cuenta</t>
        </is>
      </c>
      <c r="F250" s="74" t="inlineStr">
        <is>
          <t>Tipo Ingreso</t>
        </is>
      </c>
      <c r="G250" s="75" t="n"/>
      <c r="H250" s="76" t="n"/>
      <c r="I250" s="74" t="inlineStr">
        <is>
          <t>TIPO DE INGRESO</t>
        </is>
      </c>
      <c r="J250" s="74" t="inlineStr">
        <is>
          <t>Cobrador</t>
        </is>
      </c>
    </row>
    <row r="251">
      <c r="A251" s="77" t="n"/>
      <c r="B251" s="77" t="n"/>
      <c r="C251" s="77" t="n"/>
      <c r="D251" s="77" t="n"/>
      <c r="E251" s="77" t="n"/>
      <c r="F251" s="4" t="inlineStr">
        <is>
          <t>EFECTIVO</t>
        </is>
      </c>
      <c r="G251" s="4" t="inlineStr">
        <is>
          <t>CHEQUE</t>
        </is>
      </c>
      <c r="H251" s="4" t="inlineStr">
        <is>
          <t>TRANSFERENCIA</t>
        </is>
      </c>
      <c r="I251" s="77" t="n"/>
      <c r="J251" s="77" t="n"/>
    </row>
    <row r="252">
      <c r="A252" s="5" t="inlineStr">
        <is>
          <t>CCAJ-OR52/36/2023</t>
        </is>
      </c>
      <c r="B252" s="6" t="n">
        <v>44980.73462604167</v>
      </c>
      <c r="C252" s="5" t="inlineStr">
        <is>
          <t>0 ADMINISTRADOR-ORURO</t>
        </is>
      </c>
      <c r="D252" s="7" t="n">
        <v>544548</v>
      </c>
      <c r="E252" s="8" t="inlineStr">
        <is>
          <t>BISA-100070057</t>
        </is>
      </c>
      <c r="H252" s="9" t="n">
        <v>34864.6</v>
      </c>
      <c r="I252" s="5" t="inlineStr">
        <is>
          <t>DEPÓSITO BANCARIO</t>
        </is>
      </c>
      <c r="J252" s="5" t="inlineStr">
        <is>
          <t>3090 DAVID RODRIGO CHUMACERO VEGA</t>
        </is>
      </c>
    </row>
    <row r="253">
      <c r="A253" s="5" t="inlineStr">
        <is>
          <t>CCAJ-OR52/36/2023</t>
        </is>
      </c>
      <c r="B253" s="6" t="n">
        <v>44980.73462604167</v>
      </c>
      <c r="C253" s="5" t="inlineStr">
        <is>
          <t>0 ADMINISTRADOR-ORURO</t>
        </is>
      </c>
      <c r="D253" s="7" t="n">
        <v>455915</v>
      </c>
      <c r="E253" s="8" t="inlineStr">
        <is>
          <t>BISA-100070057</t>
        </is>
      </c>
      <c r="H253" s="9" t="n">
        <v>67000</v>
      </c>
      <c r="I253" s="5" t="inlineStr">
        <is>
          <t>DEPÓSITO BANCARIO</t>
        </is>
      </c>
      <c r="J253" s="5" t="inlineStr">
        <is>
          <t>3091 ISRAEL LUIS OCAMPO CAYOJA</t>
        </is>
      </c>
    </row>
    <row r="254">
      <c r="A254" s="5" t="inlineStr">
        <is>
          <t>CCAJ-OR52/36/2023</t>
        </is>
      </c>
      <c r="B254" s="6" t="n">
        <v>44980.73462604167</v>
      </c>
      <c r="C254" s="5" t="inlineStr">
        <is>
          <t>0 ADMINISTRADOR-ORURO</t>
        </is>
      </c>
      <c r="D254" s="7" t="n">
        <v>455917</v>
      </c>
      <c r="E254" s="8" t="inlineStr">
        <is>
          <t>BISA-100072017</t>
        </is>
      </c>
      <c r="H254" s="9" t="n">
        <v>10092</v>
      </c>
      <c r="I254" s="5" t="inlineStr">
        <is>
          <t>DEPÓSITO BANCARIO</t>
        </is>
      </c>
      <c r="J254" s="5" t="inlineStr">
        <is>
          <t>3091 ISRAEL LUIS OCAMPO CAYOJA</t>
        </is>
      </c>
    </row>
    <row r="255">
      <c r="A255" s="5" t="inlineStr">
        <is>
          <t>CCAJ-OR52/36/2023</t>
        </is>
      </c>
      <c r="B255" s="6" t="n">
        <v>44980.73462604167</v>
      </c>
      <c r="C255" s="5" t="inlineStr">
        <is>
          <t>0 ADMINISTRADOR-ORURO</t>
        </is>
      </c>
      <c r="D255" s="7" t="n"/>
      <c r="E255" s="8" t="n"/>
      <c r="F255" s="9" t="n">
        <v>45200.9</v>
      </c>
      <c r="I255" s="10" t="inlineStr">
        <is>
          <t>EFECTIVO</t>
        </is>
      </c>
      <c r="J255" s="5" t="inlineStr">
        <is>
          <t>3070 JUAN CARLOS RAMIREZ COPA</t>
        </is>
      </c>
    </row>
    <row r="256">
      <c r="A256" s="5" t="inlineStr">
        <is>
          <t>CCAJ-OR52/36/2023</t>
        </is>
      </c>
      <c r="B256" s="6" t="n">
        <v>44980.73462604167</v>
      </c>
      <c r="C256" s="5" t="inlineStr">
        <is>
          <t>0 ADMINISTRADOR-ORURO</t>
        </is>
      </c>
      <c r="D256" s="7" t="n"/>
      <c r="E256" s="8" t="n"/>
      <c r="F256" s="9" t="n">
        <v>1498.2</v>
      </c>
      <c r="I256" s="10" t="inlineStr">
        <is>
          <t>EFECTIVO</t>
        </is>
      </c>
      <c r="J256" s="5" t="inlineStr">
        <is>
          <t>3091 ISRAEL LUIS OCAMPO CAYOJA</t>
        </is>
      </c>
    </row>
    <row r="257">
      <c r="A257" s="5" t="inlineStr">
        <is>
          <t>CCAJ-OR52/36/2023</t>
        </is>
      </c>
      <c r="B257" s="6" t="n">
        <v>44980.73462604167</v>
      </c>
      <c r="C257" s="5" t="inlineStr">
        <is>
          <t>0 ADMINISTRADOR-ORURO</t>
        </is>
      </c>
      <c r="D257" s="7" t="n"/>
      <c r="E257" s="8" t="n"/>
      <c r="F257" s="9" t="n">
        <v>5353</v>
      </c>
      <c r="I257" s="10" t="inlineStr">
        <is>
          <t>EFECTIVO</t>
        </is>
      </c>
      <c r="J257" s="8" t="inlineStr">
        <is>
          <t>646 JOSE ESPEJO - T01</t>
        </is>
      </c>
    </row>
    <row r="258">
      <c r="A258" s="11" t="inlineStr">
        <is>
          <t>SAP</t>
        </is>
      </c>
      <c r="B258" s="3" t="n"/>
      <c r="C258" s="3" t="n"/>
      <c r="D258" s="7" t="n"/>
      <c r="E258" s="8" t="n"/>
      <c r="F258" s="12">
        <f>SUM(F252:G257)</f>
        <v/>
      </c>
      <c r="H258" s="9" t="n"/>
      <c r="I258" s="10" t="n"/>
      <c r="J258" s="8" t="n"/>
    </row>
    <row r="259" ht="15.75" customHeight="1">
      <c r="A259" s="13" t="inlineStr">
        <is>
          <t>FECHA</t>
        </is>
      </c>
      <c r="B259" s="13" t="inlineStr">
        <is>
          <t>CIERRE DE CAJA</t>
        </is>
      </c>
      <c r="C259" s="13" t="inlineStr">
        <is>
          <t>IMPORTE</t>
        </is>
      </c>
      <c r="D259" s="49" t="inlineStr">
        <is>
          <t>112825705</t>
        </is>
      </c>
      <c r="E259" s="14" t="inlineStr">
        <is>
          <t>112825912</t>
        </is>
      </c>
      <c r="H259" s="9" t="n"/>
      <c r="I259" s="10" t="n"/>
      <c r="J259" s="8" t="n"/>
    </row>
    <row r="260">
      <c r="D260" s="29" t="inlineStr">
        <is>
          <t>BOOT</t>
        </is>
      </c>
    </row>
    <row r="261"/>
    <row r="262">
      <c r="A262" s="1" t="inlineStr">
        <is>
          <t>Cierre Caja</t>
        </is>
      </c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</row>
    <row r="263">
      <c r="A263" s="3" t="inlineStr">
        <is>
          <t>Del 24/02/2023</t>
        </is>
      </c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</row>
    <row r="264">
      <c r="A264" s="74" t="inlineStr">
        <is>
          <t>Cierre Caja</t>
        </is>
      </c>
      <c r="B264" s="74" t="inlineStr">
        <is>
          <t>Fecha</t>
        </is>
      </c>
      <c r="C264" s="74" t="inlineStr">
        <is>
          <t>Cajero</t>
        </is>
      </c>
      <c r="D264" s="74" t="inlineStr">
        <is>
          <t>Nro Voucher</t>
        </is>
      </c>
      <c r="E264" s="74" t="inlineStr">
        <is>
          <t>Nro Cuenta</t>
        </is>
      </c>
      <c r="F264" s="74" t="inlineStr">
        <is>
          <t>Tipo Ingreso</t>
        </is>
      </c>
      <c r="G264" s="75" t="n"/>
      <c r="H264" s="76" t="n"/>
      <c r="I264" s="74" t="inlineStr">
        <is>
          <t>TIPO DE INGRESO</t>
        </is>
      </c>
      <c r="J264" s="74" t="inlineStr">
        <is>
          <t>Cobrador</t>
        </is>
      </c>
    </row>
    <row r="265">
      <c r="A265" s="77" t="n"/>
      <c r="B265" s="77" t="n"/>
      <c r="C265" s="77" t="n"/>
      <c r="D265" s="77" t="n"/>
      <c r="E265" s="77" t="n"/>
      <c r="F265" s="4" t="inlineStr">
        <is>
          <t>EFECTIVO</t>
        </is>
      </c>
      <c r="G265" s="4" t="inlineStr">
        <is>
          <t>CHEQUE</t>
        </is>
      </c>
      <c r="H265" s="4" t="inlineStr">
        <is>
          <t>TRANSFERENCIA</t>
        </is>
      </c>
      <c r="I265" s="77" t="n"/>
      <c r="J265" s="77" t="n"/>
    </row>
    <row r="266">
      <c r="A266" s="5" t="inlineStr">
        <is>
          <t>CCAJ-OR52/37/2023</t>
        </is>
      </c>
      <c r="B266" s="6" t="n">
        <v>44981.78362756944</v>
      </c>
      <c r="C266" s="5" t="inlineStr">
        <is>
          <t>0 ADMINISTRADOR-ORURO</t>
        </is>
      </c>
      <c r="D266" s="15" t="n">
        <v>45143567576</v>
      </c>
      <c r="E266" s="8" t="inlineStr">
        <is>
          <t>BISA-100070057</t>
        </is>
      </c>
      <c r="H266" s="9" t="n">
        <v>4608</v>
      </c>
      <c r="I266" s="5" t="inlineStr">
        <is>
          <t>DEPÓSITO BANCARIO</t>
        </is>
      </c>
      <c r="J266" s="5" t="inlineStr">
        <is>
          <t>3090 DAVID RODRIGO CHUMACERO VEGA</t>
        </is>
      </c>
    </row>
    <row r="267">
      <c r="A267" s="5" t="inlineStr">
        <is>
          <t>CCAJ-OR52/37/2023</t>
        </is>
      </c>
      <c r="B267" s="6" t="n">
        <v>44981.78362756944</v>
      </c>
      <c r="C267" s="5" t="inlineStr">
        <is>
          <t>0 ADMINISTRADOR-ORURO</t>
        </is>
      </c>
      <c r="D267" s="15" t="n">
        <v>45173261906</v>
      </c>
      <c r="E267" s="8" t="inlineStr">
        <is>
          <t>BISA-100070057</t>
        </is>
      </c>
      <c r="H267" s="9" t="n">
        <v>2007.06</v>
      </c>
      <c r="I267" s="5" t="inlineStr">
        <is>
          <t>DEPÓSITO BANCARIO</t>
        </is>
      </c>
      <c r="J267" s="5" t="inlineStr">
        <is>
          <t>3090 DAVID RODRIGO CHUMACERO VEGA</t>
        </is>
      </c>
    </row>
    <row r="268">
      <c r="A268" s="5" t="inlineStr">
        <is>
          <t>CCAJ-OR52/37/2023</t>
        </is>
      </c>
      <c r="B268" s="6" t="n">
        <v>44981.78362756944</v>
      </c>
      <c r="C268" s="5" t="inlineStr">
        <is>
          <t>0 ADMINISTRADOR-ORURO</t>
        </is>
      </c>
      <c r="D268" s="7" t="n">
        <v>503359</v>
      </c>
      <c r="E268" s="8" t="inlineStr">
        <is>
          <t>BISA-100070057</t>
        </is>
      </c>
      <c r="H268" s="9" t="n">
        <v>80721.3</v>
      </c>
      <c r="I268" s="5" t="inlineStr">
        <is>
          <t>DEPÓSITO BANCARIO</t>
        </is>
      </c>
      <c r="J268" s="5" t="inlineStr">
        <is>
          <t>3090 DAVID RODRIGO CHUMACERO VEGA</t>
        </is>
      </c>
    </row>
    <row r="269">
      <c r="A269" s="5" t="inlineStr">
        <is>
          <t>CCAJ-OR52/37/2023</t>
        </is>
      </c>
      <c r="B269" s="6" t="n">
        <v>44981.78362756944</v>
      </c>
      <c r="C269" s="5" t="inlineStr">
        <is>
          <t>0 ADMINISTRADOR-ORURO</t>
        </is>
      </c>
      <c r="D269" s="7" t="n">
        <v>899520</v>
      </c>
      <c r="E269" s="8" t="inlineStr">
        <is>
          <t>BISA-100070057</t>
        </is>
      </c>
      <c r="H269" s="9" t="n">
        <v>78248.10000000001</v>
      </c>
      <c r="I269" s="5" t="inlineStr">
        <is>
          <t>DEPÓSITO BANCARIO</t>
        </is>
      </c>
      <c r="J269" s="5" t="inlineStr">
        <is>
          <t>3091 ISRAEL LUIS OCAMPO CAYOJA</t>
        </is>
      </c>
    </row>
    <row r="270">
      <c r="A270" s="5" t="inlineStr">
        <is>
          <t>CCAJ-OR52/37/2023</t>
        </is>
      </c>
      <c r="B270" s="6" t="n">
        <v>44981.78362756944</v>
      </c>
      <c r="C270" s="5" t="inlineStr">
        <is>
          <t>0 ADMINISTRADOR-ORURO</t>
        </is>
      </c>
      <c r="D270" s="7" t="n"/>
      <c r="E270" s="8" t="n"/>
      <c r="F270" s="9" t="n">
        <v>22840.2</v>
      </c>
      <c r="I270" s="10" t="inlineStr">
        <is>
          <t>EFECTIVO</t>
        </is>
      </c>
      <c r="J270" s="5" t="inlineStr">
        <is>
          <t>3070 JUAN CARLOS RAMIREZ COPA</t>
        </is>
      </c>
    </row>
    <row r="271">
      <c r="A271" s="5" t="inlineStr">
        <is>
          <t>CCAJ-OR52/37/2023</t>
        </is>
      </c>
      <c r="B271" s="6" t="n">
        <v>44981.78362756944</v>
      </c>
      <c r="C271" s="5" t="inlineStr">
        <is>
          <t>0 ADMINISTRADOR-ORURO</t>
        </is>
      </c>
      <c r="D271" s="7" t="n"/>
      <c r="E271" s="8" t="n"/>
      <c r="F271" s="9" t="n">
        <v>24874.3</v>
      </c>
      <c r="I271" s="10" t="inlineStr">
        <is>
          <t>EFECTIVO</t>
        </is>
      </c>
      <c r="J271" s="8" t="inlineStr">
        <is>
          <t>646 JOSE ESPEJO - T01</t>
        </is>
      </c>
    </row>
    <row r="272">
      <c r="A272" s="11" t="inlineStr">
        <is>
          <t>SAP</t>
        </is>
      </c>
      <c r="B272" s="3" t="n"/>
      <c r="C272" s="3" t="n"/>
      <c r="D272" s="7" t="n"/>
      <c r="E272" s="8" t="n"/>
      <c r="F272" s="31">
        <f>SUM(F266:G271)</f>
        <v/>
      </c>
      <c r="H272" s="9" t="n"/>
      <c r="I272" s="10" t="n"/>
      <c r="J272" s="8" t="n"/>
    </row>
    <row r="273" ht="15.75" customHeight="1">
      <c r="A273" s="13" t="inlineStr">
        <is>
          <t>FECHA</t>
        </is>
      </c>
      <c r="B273" s="13" t="inlineStr">
        <is>
          <t>CIERRE DE CAJA</t>
        </is>
      </c>
      <c r="C273" s="13" t="inlineStr">
        <is>
          <t>IMPORTE</t>
        </is>
      </c>
      <c r="D273" s="49" t="inlineStr">
        <is>
          <t>112835237</t>
        </is>
      </c>
      <c r="E273" s="14" t="n">
        <v>112835431</v>
      </c>
      <c r="H273" s="9" t="n"/>
      <c r="I273" s="10" t="n"/>
      <c r="J273" s="8" t="n"/>
    </row>
    <row r="274">
      <c r="D274" s="29" t="inlineStr">
        <is>
          <t>BOOT</t>
        </is>
      </c>
    </row>
    <row r="275"/>
    <row r="276">
      <c r="A276" s="1" t="inlineStr">
        <is>
          <t>Cierre Caja</t>
        </is>
      </c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</row>
    <row r="277">
      <c r="A277" s="3" t="inlineStr">
        <is>
          <t>Del 25/02/2023</t>
        </is>
      </c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</row>
    <row r="278">
      <c r="A278" s="74" t="inlineStr">
        <is>
          <t>Cierre Caja</t>
        </is>
      </c>
      <c r="B278" s="74" t="inlineStr">
        <is>
          <t>Fecha</t>
        </is>
      </c>
      <c r="C278" s="74" t="inlineStr">
        <is>
          <t>Cajero</t>
        </is>
      </c>
      <c r="D278" s="74" t="inlineStr">
        <is>
          <t>Nro Voucher</t>
        </is>
      </c>
      <c r="E278" s="74" t="inlineStr">
        <is>
          <t>Nro Cuenta</t>
        </is>
      </c>
      <c r="F278" s="74" t="inlineStr">
        <is>
          <t>Tipo Ingreso</t>
        </is>
      </c>
      <c r="G278" s="75" t="n"/>
      <c r="H278" s="76" t="n"/>
      <c r="I278" s="74" t="inlineStr">
        <is>
          <t>TIPO DE INGRESO</t>
        </is>
      </c>
      <c r="J278" s="74" t="inlineStr">
        <is>
          <t>Cobrador</t>
        </is>
      </c>
    </row>
    <row r="279">
      <c r="A279" s="77" t="n"/>
      <c r="B279" s="77" t="n"/>
      <c r="C279" s="77" t="n"/>
      <c r="D279" s="77" t="n"/>
      <c r="E279" s="77" t="n"/>
      <c r="F279" s="4" t="inlineStr">
        <is>
          <t>EFECTIVO</t>
        </is>
      </c>
      <c r="G279" s="4" t="inlineStr">
        <is>
          <t>CHEQUE</t>
        </is>
      </c>
      <c r="H279" s="4" t="inlineStr">
        <is>
          <t>TRANSFERENCIA</t>
        </is>
      </c>
      <c r="I279" s="77" t="n"/>
      <c r="J279" s="77" t="n"/>
    </row>
    <row r="280">
      <c r="A280" s="34" t="inlineStr">
        <is>
          <t>MO HUBO CIERRES DE CAJA, SABADO</t>
        </is>
      </c>
      <c r="B280" s="35" t="n"/>
      <c r="C280" s="36" t="n"/>
      <c r="D280" s="7" t="n"/>
      <c r="E280" s="8" t="n"/>
      <c r="F280" s="9" t="n"/>
      <c r="I280" s="10" t="n"/>
      <c r="J280" s="8" t="n"/>
    </row>
    <row r="281">
      <c r="A281" s="11" t="inlineStr">
        <is>
          <t>SAP</t>
        </is>
      </c>
      <c r="B281" s="3" t="n"/>
      <c r="C281" s="3" t="n"/>
      <c r="D281" s="7" t="n"/>
      <c r="E281" s="8" t="n"/>
      <c r="H281" s="9" t="n"/>
      <c r="I281" s="10" t="n"/>
      <c r="J281" s="8" t="n"/>
    </row>
    <row r="282">
      <c r="A282" s="13" t="inlineStr">
        <is>
          <t>FECHA</t>
        </is>
      </c>
      <c r="B282" s="13" t="inlineStr">
        <is>
          <t>CIERRE DE CAJA</t>
        </is>
      </c>
      <c r="C282" s="13" t="inlineStr">
        <is>
          <t>IMPORTE</t>
        </is>
      </c>
      <c r="D282" s="7" t="n"/>
      <c r="E282" s="8" t="n"/>
      <c r="H282" s="9" t="n"/>
      <c r="I282" s="10" t="n"/>
      <c r="J282" s="8" t="n"/>
    </row>
    <row r="283"/>
    <row r="284"/>
    <row r="285">
      <c r="A285" s="1" t="inlineStr">
        <is>
          <t>Cierre Caja</t>
        </is>
      </c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</row>
    <row r="286">
      <c r="A286" s="3" t="inlineStr">
        <is>
          <t>Del 27/02/2023</t>
        </is>
      </c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</row>
    <row r="287">
      <c r="A287" s="74" t="inlineStr">
        <is>
          <t>Cierre Caja</t>
        </is>
      </c>
      <c r="B287" s="74" t="inlineStr">
        <is>
          <t>Fecha</t>
        </is>
      </c>
      <c r="C287" s="74" t="inlineStr">
        <is>
          <t>Cajero</t>
        </is>
      </c>
      <c r="D287" s="74" t="inlineStr">
        <is>
          <t>Nro Voucher</t>
        </is>
      </c>
      <c r="E287" s="74" t="inlineStr">
        <is>
          <t>Nro Cuenta</t>
        </is>
      </c>
      <c r="F287" s="74" t="inlineStr">
        <is>
          <t>Tipo Ingreso</t>
        </is>
      </c>
      <c r="G287" s="75" t="n"/>
      <c r="H287" s="76" t="n"/>
      <c r="I287" s="74" t="inlineStr">
        <is>
          <t>TIPO DE INGRESO</t>
        </is>
      </c>
      <c r="J287" s="74" t="inlineStr">
        <is>
          <t>Cobrador</t>
        </is>
      </c>
    </row>
    <row r="288">
      <c r="A288" s="77" t="n"/>
      <c r="B288" s="77" t="n"/>
      <c r="C288" s="77" t="n"/>
      <c r="D288" s="77" t="n"/>
      <c r="E288" s="77" t="n"/>
      <c r="F288" s="4" t="inlineStr">
        <is>
          <t>EFECTIVO</t>
        </is>
      </c>
      <c r="G288" s="4" t="inlineStr">
        <is>
          <t>CHEQUE</t>
        </is>
      </c>
      <c r="H288" s="4" t="inlineStr">
        <is>
          <t>TRANSFERENCIA</t>
        </is>
      </c>
      <c r="I288" s="77" t="n"/>
      <c r="J288" s="77" t="n"/>
    </row>
    <row r="289">
      <c r="A289" s="5" t="inlineStr">
        <is>
          <t>CCAJ-OR52/38/2023</t>
        </is>
      </c>
      <c r="B289" s="6" t="n">
        <v>44984.703344375</v>
      </c>
      <c r="C289" s="5" t="inlineStr">
        <is>
          <t>0 ADMINISTRADOR-ORURO</t>
        </is>
      </c>
      <c r="D289" s="7" t="n"/>
      <c r="E289" s="8" t="n"/>
      <c r="G289" s="9" t="n">
        <v>23419.1</v>
      </c>
      <c r="I289" s="10" t="inlineStr">
        <is>
          <t>CHEQUE</t>
        </is>
      </c>
      <c r="J289" s="5" t="inlineStr">
        <is>
          <t>3090 DAVID RODRIGO CHUMACERO VEGA</t>
        </is>
      </c>
    </row>
    <row r="290">
      <c r="A290" s="5" t="inlineStr">
        <is>
          <t>CCAJ-OR52/38/2023</t>
        </is>
      </c>
      <c r="B290" s="6" t="n">
        <v>44984.703344375</v>
      </c>
      <c r="C290" s="5" t="inlineStr">
        <is>
          <t>0 ADMINISTRADOR-ORURO</t>
        </is>
      </c>
      <c r="D290" s="7" t="n"/>
      <c r="E290" s="8" t="n"/>
      <c r="G290" s="9" t="n">
        <v>834.29</v>
      </c>
      <c r="I290" s="10" t="inlineStr">
        <is>
          <t>CHEQUE</t>
        </is>
      </c>
      <c r="J290" s="8" t="inlineStr">
        <is>
          <t>646 JOSE ESPEJO - T01</t>
        </is>
      </c>
    </row>
    <row r="291">
      <c r="A291" s="5" t="inlineStr">
        <is>
          <t>CCAJ-OR52/38/2023</t>
        </is>
      </c>
      <c r="B291" s="6" t="n">
        <v>44984.703344375</v>
      </c>
      <c r="C291" s="5" t="inlineStr">
        <is>
          <t>0 ADMINISTRADOR-ORURO</t>
        </is>
      </c>
      <c r="D291" s="7" t="n">
        <v>45133209808</v>
      </c>
      <c r="E291" s="8" t="inlineStr">
        <is>
          <t>BISA-100070057</t>
        </is>
      </c>
      <c r="H291" s="9" t="n">
        <v>5866.52</v>
      </c>
      <c r="I291" s="5" t="inlineStr">
        <is>
          <t>DEPÓSITO BANCARIO</t>
        </is>
      </c>
      <c r="J291" s="5" t="inlineStr">
        <is>
          <t>3090 DAVID RODRIGO CHUMACERO VEGA</t>
        </is>
      </c>
    </row>
    <row r="292">
      <c r="A292" s="5" t="inlineStr">
        <is>
          <t>CCAJ-OR52/38/2023</t>
        </is>
      </c>
      <c r="B292" s="6" t="n">
        <v>44984.703344375</v>
      </c>
      <c r="C292" s="5" t="inlineStr">
        <is>
          <t>0 ADMINISTRADOR-ORURO</t>
        </is>
      </c>
      <c r="D292" s="15" t="n">
        <v>45173262188</v>
      </c>
      <c r="E292" s="8" t="inlineStr">
        <is>
          <t>BISA-100070057</t>
        </is>
      </c>
      <c r="H292" s="9" t="n">
        <v>598.09</v>
      </c>
      <c r="I292" s="5" t="inlineStr">
        <is>
          <t>DEPÓSITO BANCARIO</t>
        </is>
      </c>
      <c r="J292" s="8" t="inlineStr">
        <is>
          <t>646 JOSE ESPEJO - T01</t>
        </is>
      </c>
    </row>
    <row r="293">
      <c r="A293" s="5" t="inlineStr">
        <is>
          <t>CCAJ-OR52/38/2023</t>
        </is>
      </c>
      <c r="B293" s="6" t="n">
        <v>44984.703344375</v>
      </c>
      <c r="C293" s="5" t="inlineStr">
        <is>
          <t>0 ADMINISTRADOR-ORURO</t>
        </is>
      </c>
      <c r="D293" s="15" t="n">
        <v>45123339532</v>
      </c>
      <c r="E293" s="8" t="inlineStr">
        <is>
          <t>BISA-100070057</t>
        </is>
      </c>
      <c r="H293" s="9" t="n">
        <v>356.4</v>
      </c>
      <c r="I293" s="5" t="inlineStr">
        <is>
          <t>DEPÓSITO BANCARIO</t>
        </is>
      </c>
      <c r="J293" s="8" t="inlineStr">
        <is>
          <t>646 JOSE ESPEJO - T01</t>
        </is>
      </c>
    </row>
    <row r="294">
      <c r="A294" s="5" t="inlineStr">
        <is>
          <t>CCAJ-OR52/38/2023</t>
        </is>
      </c>
      <c r="B294" s="6" t="n">
        <v>44984.703344375</v>
      </c>
      <c r="C294" s="5" t="inlineStr">
        <is>
          <t>0 ADMINISTRADOR-ORURO</t>
        </is>
      </c>
      <c r="D294" s="15" t="n">
        <v>45113355867</v>
      </c>
      <c r="E294" s="8" t="inlineStr">
        <is>
          <t>BISA-100070057</t>
        </is>
      </c>
      <c r="H294" s="9" t="n">
        <v>1792.48</v>
      </c>
      <c r="I294" s="5" t="inlineStr">
        <is>
          <t>DEPÓSITO BANCARIO</t>
        </is>
      </c>
      <c r="J294" s="8" t="inlineStr">
        <is>
          <t>646 JOSE ESPEJO - T01</t>
        </is>
      </c>
    </row>
    <row r="295">
      <c r="A295" s="5" t="inlineStr">
        <is>
          <t>CCAJ-OR52/38/2023</t>
        </is>
      </c>
      <c r="B295" s="6" t="n">
        <v>44984.703344375</v>
      </c>
      <c r="C295" s="5" t="inlineStr">
        <is>
          <t>0 ADMINISTRADOR-ORURO</t>
        </is>
      </c>
      <c r="D295" s="15" t="n">
        <v>45123341834</v>
      </c>
      <c r="E295" s="8" t="inlineStr">
        <is>
          <t>BISA-100070057</t>
        </is>
      </c>
      <c r="H295" s="9" t="n">
        <v>1645.2</v>
      </c>
      <c r="I295" s="5" t="inlineStr">
        <is>
          <t>DEPÓSITO BANCARIO</t>
        </is>
      </c>
      <c r="J295" s="8" t="inlineStr">
        <is>
          <t>646 JOSE ESPEJO - T01</t>
        </is>
      </c>
    </row>
    <row r="296">
      <c r="A296" s="5" t="inlineStr">
        <is>
          <t>CCAJ-OR52/38/2023</t>
        </is>
      </c>
      <c r="B296" s="6" t="n">
        <v>44984.703344375</v>
      </c>
      <c r="C296" s="5" t="inlineStr">
        <is>
          <t>0 ADMINISTRADOR-ORURO</t>
        </is>
      </c>
      <c r="D296" s="7" t="n">
        <v>456283</v>
      </c>
      <c r="E296" s="8" t="inlineStr">
        <is>
          <t>BISA-100070057</t>
        </is>
      </c>
      <c r="H296" s="9" t="n">
        <v>62380</v>
      </c>
      <c r="I296" s="5" t="inlineStr">
        <is>
          <t>DEPÓSITO BANCARIO</t>
        </is>
      </c>
      <c r="J296" s="5" t="inlineStr">
        <is>
          <t>3091 ISRAEL LUIS OCAMPO CAYOJA</t>
        </is>
      </c>
    </row>
    <row r="297">
      <c r="A297" s="5" t="inlineStr">
        <is>
          <t>CCAJ-OR52/38/2023</t>
        </is>
      </c>
      <c r="B297" s="6" t="n">
        <v>44984.703344375</v>
      </c>
      <c r="C297" s="5" t="inlineStr">
        <is>
          <t>0 ADMINISTRADOR-ORURO</t>
        </is>
      </c>
      <c r="D297" s="7" t="n">
        <v>544937</v>
      </c>
      <c r="E297" s="8" t="inlineStr">
        <is>
          <t>BISA-100070057</t>
        </is>
      </c>
      <c r="H297" s="9" t="n">
        <v>40723.5</v>
      </c>
      <c r="I297" s="5" t="inlineStr">
        <is>
          <t>DEPÓSITO BANCARIO</t>
        </is>
      </c>
      <c r="J297" s="5" t="inlineStr">
        <is>
          <t>3090 DAVID RODRIGO CHUMACERO VEGA</t>
        </is>
      </c>
    </row>
    <row r="298">
      <c r="A298" s="5" t="inlineStr">
        <is>
          <t>CCAJ-OR52/38/2023</t>
        </is>
      </c>
      <c r="B298" s="6" t="n">
        <v>44984.703344375</v>
      </c>
      <c r="C298" s="5" t="inlineStr">
        <is>
          <t>0 ADMINISTRADOR-ORURO</t>
        </is>
      </c>
      <c r="D298" s="7" t="n">
        <v>545080</v>
      </c>
      <c r="E298" s="8" t="inlineStr">
        <is>
          <t>BISA-100070057</t>
        </is>
      </c>
      <c r="H298" s="9" t="n">
        <v>50786.1</v>
      </c>
      <c r="I298" s="5" t="inlineStr">
        <is>
          <t>DEPÓSITO BANCARIO</t>
        </is>
      </c>
      <c r="J298" s="5" t="inlineStr">
        <is>
          <t>3090 DAVID RODRIGO CHUMACERO VEGA</t>
        </is>
      </c>
    </row>
    <row r="299">
      <c r="A299" s="5" t="inlineStr">
        <is>
          <t>CCAJ-OR52/38/2023</t>
        </is>
      </c>
      <c r="B299" s="6" t="n">
        <v>44984.703344375</v>
      </c>
      <c r="C299" s="5" t="inlineStr">
        <is>
          <t>0 ADMINISTRADOR-ORURO</t>
        </is>
      </c>
      <c r="D299" s="7" t="n">
        <v>430260</v>
      </c>
      <c r="E299" s="8" t="inlineStr">
        <is>
          <t>BISA-100070057</t>
        </is>
      </c>
      <c r="H299" s="9" t="n">
        <v>60869.5</v>
      </c>
      <c r="I299" s="5" t="inlineStr">
        <is>
          <t>DEPÓSITO BANCARIO</t>
        </is>
      </c>
      <c r="J299" s="5" t="inlineStr">
        <is>
          <t>3091 ISRAEL LUIS OCAMPO CAYOJA</t>
        </is>
      </c>
    </row>
    <row r="300">
      <c r="A300" s="5" t="inlineStr">
        <is>
          <t>CCAJ-OR52/38/2023</t>
        </is>
      </c>
      <c r="B300" s="6" t="n">
        <v>44984.703344375</v>
      </c>
      <c r="C300" s="5" t="inlineStr">
        <is>
          <t>0 ADMINISTRADOR-ORURO</t>
        </is>
      </c>
      <c r="D300" s="7" t="n"/>
      <c r="E300" s="8" t="n"/>
      <c r="F300" s="9" t="n">
        <v>28779.8</v>
      </c>
      <c r="I300" s="10" t="inlineStr">
        <is>
          <t>EFECTIVO</t>
        </is>
      </c>
      <c r="J300" s="5" t="inlineStr">
        <is>
          <t>3070 JUAN CARLOS RAMIREZ COPA</t>
        </is>
      </c>
    </row>
    <row r="301">
      <c r="A301" s="5" t="inlineStr">
        <is>
          <t>CCAJ-OR52/38/2023</t>
        </is>
      </c>
      <c r="B301" s="6" t="n">
        <v>44984.703344375</v>
      </c>
      <c r="C301" s="5" t="inlineStr">
        <is>
          <t>0 ADMINISTRADOR-ORURO</t>
        </is>
      </c>
      <c r="D301" s="7" t="n"/>
      <c r="E301" s="8" t="n"/>
      <c r="F301" s="9" t="n">
        <v>4702.9</v>
      </c>
      <c r="I301" s="10" t="inlineStr">
        <is>
          <t>EFECTIVO</t>
        </is>
      </c>
      <c r="J301" s="5" t="inlineStr">
        <is>
          <t>3090 DAVID RODRIGO CHUMACERO VEGA</t>
        </is>
      </c>
    </row>
    <row r="302">
      <c r="A302" s="5" t="inlineStr">
        <is>
          <t>CCAJ-OR52/38/2023</t>
        </is>
      </c>
      <c r="B302" s="6" t="n">
        <v>44984.703344375</v>
      </c>
      <c r="C302" s="5" t="inlineStr">
        <is>
          <t>0 ADMINISTRADOR-ORURO</t>
        </is>
      </c>
      <c r="D302" s="7" t="n"/>
      <c r="E302" s="8" t="n"/>
      <c r="F302" s="9" t="n">
        <v>1000.7</v>
      </c>
      <c r="I302" s="10" t="inlineStr">
        <is>
          <t>EFECTIVO</t>
        </is>
      </c>
      <c r="J302" s="5" t="inlineStr">
        <is>
          <t>3091 ISRAEL LUIS OCAMPO CAYOJA</t>
        </is>
      </c>
    </row>
    <row r="303">
      <c r="A303" s="5" t="inlineStr">
        <is>
          <t>CCAJ-OR52/38/2023</t>
        </is>
      </c>
      <c r="B303" s="6" t="n">
        <v>44984.703344375</v>
      </c>
      <c r="C303" s="5" t="inlineStr">
        <is>
          <t>0 ADMINISTRADOR-ORURO</t>
        </is>
      </c>
      <c r="D303" s="7" t="n"/>
      <c r="E303" s="8" t="n"/>
      <c r="F303" s="9" t="n">
        <v>30536.8</v>
      </c>
      <c r="I303" s="10" t="inlineStr">
        <is>
          <t>EFECTIVO</t>
        </is>
      </c>
      <c r="J303" s="5" t="inlineStr">
        <is>
          <t>3796 MARCOS JOSUE FLORES CAYOJA</t>
        </is>
      </c>
    </row>
    <row r="304">
      <c r="A304" s="5" t="inlineStr">
        <is>
          <t>CCAJ-OR52/38/2023</t>
        </is>
      </c>
      <c r="B304" s="6" t="n">
        <v>44984.703344375</v>
      </c>
      <c r="C304" s="5" t="inlineStr">
        <is>
          <t>0 ADMINISTRADOR-ORURO</t>
        </is>
      </c>
      <c r="D304" s="7" t="n"/>
      <c r="E304" s="8" t="n"/>
      <c r="F304" s="9" t="n">
        <v>13043</v>
      </c>
      <c r="I304" s="10" t="inlineStr">
        <is>
          <t>EFECTIVO</t>
        </is>
      </c>
      <c r="J304" s="8" t="inlineStr">
        <is>
          <t>646 JOSE ESPEJO - T01</t>
        </is>
      </c>
    </row>
    <row r="305">
      <c r="A305" s="11" t="inlineStr">
        <is>
          <t>SAP</t>
        </is>
      </c>
      <c r="B305" s="3" t="n"/>
      <c r="C305" s="3" t="n"/>
      <c r="D305" s="7" t="n"/>
      <c r="E305" s="8" t="n"/>
      <c r="F305" s="31">
        <f>SUM(F289:G304)</f>
        <v/>
      </c>
      <c r="H305" s="9" t="n"/>
      <c r="I305" s="10" t="n"/>
      <c r="J305" s="8" t="n"/>
    </row>
    <row r="306">
      <c r="A306" s="13" t="inlineStr">
        <is>
          <t>FECHA</t>
        </is>
      </c>
      <c r="B306" s="13" t="inlineStr">
        <is>
          <t>CIERRE DE CAJA</t>
        </is>
      </c>
      <c r="C306" s="13" t="inlineStr">
        <is>
          <t>IMPORTE</t>
        </is>
      </c>
      <c r="D306" s="7" t="n"/>
      <c r="E306" s="8" t="n"/>
      <c r="H306" s="9" t="n"/>
      <c r="I306" s="10" t="n"/>
      <c r="J306" s="8" t="n"/>
    </row>
  </sheetData>
  <mergeCells count="184">
    <mergeCell ref="I287:I288"/>
    <mergeCell ref="J287:J288"/>
    <mergeCell ref="A287:A288"/>
    <mergeCell ref="B287:B288"/>
    <mergeCell ref="C287:C288"/>
    <mergeCell ref="D287:D288"/>
    <mergeCell ref="E287:E288"/>
    <mergeCell ref="F287:H287"/>
    <mergeCell ref="A264:A265"/>
    <mergeCell ref="B264:B265"/>
    <mergeCell ref="C264:C265"/>
    <mergeCell ref="D264:D265"/>
    <mergeCell ref="E264:E265"/>
    <mergeCell ref="F264:H264"/>
    <mergeCell ref="I264:I265"/>
    <mergeCell ref="J264:J265"/>
    <mergeCell ref="A278:A279"/>
    <mergeCell ref="B278:B279"/>
    <mergeCell ref="C278:C279"/>
    <mergeCell ref="D278:D279"/>
    <mergeCell ref="E278:E279"/>
    <mergeCell ref="F278:H278"/>
    <mergeCell ref="I278:I279"/>
    <mergeCell ref="J278:J279"/>
    <mergeCell ref="I133:I134"/>
    <mergeCell ref="J133:J134"/>
    <mergeCell ref="A133:A134"/>
    <mergeCell ref="B133:B134"/>
    <mergeCell ref="C133:C134"/>
    <mergeCell ref="D133:D134"/>
    <mergeCell ref="E133:E134"/>
    <mergeCell ref="F133:H133"/>
    <mergeCell ref="I166:I167"/>
    <mergeCell ref="J166:J167"/>
    <mergeCell ref="A166:A167"/>
    <mergeCell ref="B166:B167"/>
    <mergeCell ref="C166:C167"/>
    <mergeCell ref="D166:D167"/>
    <mergeCell ref="E166:E167"/>
    <mergeCell ref="F166:H166"/>
    <mergeCell ref="I153:I154"/>
    <mergeCell ref="J153:J154"/>
    <mergeCell ref="A153:A154"/>
    <mergeCell ref="B153:B154"/>
    <mergeCell ref="C153:C154"/>
    <mergeCell ref="D153:D154"/>
    <mergeCell ref="E153:E154"/>
    <mergeCell ref="F153:H153"/>
    <mergeCell ref="A124:A125"/>
    <mergeCell ref="B124:B125"/>
    <mergeCell ref="C124:C125"/>
    <mergeCell ref="D124:D125"/>
    <mergeCell ref="E124:E125"/>
    <mergeCell ref="F124:H124"/>
    <mergeCell ref="I124:I125"/>
    <mergeCell ref="J124:J125"/>
    <mergeCell ref="I68:I69"/>
    <mergeCell ref="J68:J69"/>
    <mergeCell ref="A68:A69"/>
    <mergeCell ref="B68:B69"/>
    <mergeCell ref="C68:C69"/>
    <mergeCell ref="D68:D69"/>
    <mergeCell ref="E68:E69"/>
    <mergeCell ref="F68:H68"/>
    <mergeCell ref="A109:A110"/>
    <mergeCell ref="B109:B110"/>
    <mergeCell ref="C109:C110"/>
    <mergeCell ref="D109:D110"/>
    <mergeCell ref="E109:E110"/>
    <mergeCell ref="F109:H109"/>
    <mergeCell ref="I109:I110"/>
    <mergeCell ref="J109:J110"/>
    <mergeCell ref="I94:I95"/>
    <mergeCell ref="J94:J95"/>
    <mergeCell ref="A94:A95"/>
    <mergeCell ref="B94:B95"/>
    <mergeCell ref="C94:C95"/>
    <mergeCell ref="D94:D95"/>
    <mergeCell ref="E94:E95"/>
    <mergeCell ref="F94:H94"/>
    <mergeCell ref="E15:E16"/>
    <mergeCell ref="F15:H15"/>
    <mergeCell ref="I15:I16"/>
    <mergeCell ref="J15:J16"/>
    <mergeCell ref="A15:A16"/>
    <mergeCell ref="B15:B16"/>
    <mergeCell ref="D15:D16"/>
    <mergeCell ref="C15:C16"/>
    <mergeCell ref="I80:I81"/>
    <mergeCell ref="J80:J81"/>
    <mergeCell ref="A80:A81"/>
    <mergeCell ref="B80:B81"/>
    <mergeCell ref="C80:C81"/>
    <mergeCell ref="D80:D81"/>
    <mergeCell ref="E80:E81"/>
    <mergeCell ref="F80:H80"/>
    <mergeCell ref="A3:A4"/>
    <mergeCell ref="B3:B4"/>
    <mergeCell ref="C3:C4"/>
    <mergeCell ref="D3:D4"/>
    <mergeCell ref="E3:E4"/>
    <mergeCell ref="F3:H3"/>
    <mergeCell ref="I3:I4"/>
    <mergeCell ref="J3:J4"/>
    <mergeCell ref="I50:I51"/>
    <mergeCell ref="J50:J51"/>
    <mergeCell ref="A50:A51"/>
    <mergeCell ref="B50:B51"/>
    <mergeCell ref="C50:C51"/>
    <mergeCell ref="D50:D51"/>
    <mergeCell ref="E50:E51"/>
    <mergeCell ref="F50:H50"/>
    <mergeCell ref="A29:A30"/>
    <mergeCell ref="B29:B30"/>
    <mergeCell ref="C29:C30"/>
    <mergeCell ref="D29:D30"/>
    <mergeCell ref="E29:E30"/>
    <mergeCell ref="F29:H29"/>
    <mergeCell ref="I29:I30"/>
    <mergeCell ref="J29:J30"/>
    <mergeCell ref="A42:A43"/>
    <mergeCell ref="B42:B43"/>
    <mergeCell ref="C42:C43"/>
    <mergeCell ref="D42:D43"/>
    <mergeCell ref="E42:E43"/>
    <mergeCell ref="F42:H42"/>
    <mergeCell ref="I42:I43"/>
    <mergeCell ref="J42:J43"/>
    <mergeCell ref="I193:I194"/>
    <mergeCell ref="J193:J194"/>
    <mergeCell ref="A193:A194"/>
    <mergeCell ref="B193:B194"/>
    <mergeCell ref="C193:C194"/>
    <mergeCell ref="D193:D194"/>
    <mergeCell ref="E193:E194"/>
    <mergeCell ref="F193:H193"/>
    <mergeCell ref="I180:I181"/>
    <mergeCell ref="J180:J181"/>
    <mergeCell ref="A180:A181"/>
    <mergeCell ref="B180:B181"/>
    <mergeCell ref="C180:C181"/>
    <mergeCell ref="D180:D181"/>
    <mergeCell ref="E180:E181"/>
    <mergeCell ref="F180:H180"/>
    <mergeCell ref="A207:A208"/>
    <mergeCell ref="B207:B208"/>
    <mergeCell ref="C207:C208"/>
    <mergeCell ref="D207:D208"/>
    <mergeCell ref="E207:E208"/>
    <mergeCell ref="F207:H207"/>
    <mergeCell ref="I207:I208"/>
    <mergeCell ref="J207:J208"/>
    <mergeCell ref="A216:A217"/>
    <mergeCell ref="B216:B217"/>
    <mergeCell ref="C216:C217"/>
    <mergeCell ref="D216:D217"/>
    <mergeCell ref="E216:E217"/>
    <mergeCell ref="F216:H216"/>
    <mergeCell ref="I216:I217"/>
    <mergeCell ref="J216:J217"/>
    <mergeCell ref="I250:I251"/>
    <mergeCell ref="J250:J251"/>
    <mergeCell ref="A250:A251"/>
    <mergeCell ref="B250:B251"/>
    <mergeCell ref="C250:C251"/>
    <mergeCell ref="D250:D251"/>
    <mergeCell ref="E250:E251"/>
    <mergeCell ref="F250:H250"/>
    <mergeCell ref="A224:A225"/>
    <mergeCell ref="B224:B225"/>
    <mergeCell ref="C224:C225"/>
    <mergeCell ref="D224:D225"/>
    <mergeCell ref="E224:E225"/>
    <mergeCell ref="F224:H224"/>
    <mergeCell ref="I224:I225"/>
    <mergeCell ref="J224:J225"/>
    <mergeCell ref="I233:I234"/>
    <mergeCell ref="J233:J234"/>
    <mergeCell ref="A233:A234"/>
    <mergeCell ref="B233:B234"/>
    <mergeCell ref="C233:C234"/>
    <mergeCell ref="D233:D234"/>
    <mergeCell ref="E233:E234"/>
    <mergeCell ref="F233:H233"/>
  </mergeCells>
  <pageMargins left="0.7" right="0.7" top="0.75" bottom="0.75" header="0.3" footer="0.3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206"/>
  <sheetViews>
    <sheetView topLeftCell="A190" workbookViewId="0">
      <selection activeCell="E195" sqref="E195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855468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01/02/2023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74" t="inlineStr">
        <is>
          <t>Cierre Caja</t>
        </is>
      </c>
      <c r="B3" s="74" t="inlineStr">
        <is>
          <t>Fecha</t>
        </is>
      </c>
      <c r="C3" s="74" t="inlineStr">
        <is>
          <t>Cajero</t>
        </is>
      </c>
      <c r="D3" s="74" t="inlineStr">
        <is>
          <t>Nro Voucher</t>
        </is>
      </c>
      <c r="E3" s="74" t="inlineStr">
        <is>
          <t>Nro Cuenta</t>
        </is>
      </c>
      <c r="F3" s="74" t="inlineStr">
        <is>
          <t>Tipo Ingreso</t>
        </is>
      </c>
      <c r="G3" s="75" t="n"/>
      <c r="H3" s="76" t="n"/>
      <c r="I3" s="74" t="inlineStr">
        <is>
          <t>TIPO DE INGRESO</t>
        </is>
      </c>
      <c r="J3" s="74" t="inlineStr">
        <is>
          <t>Cobrador</t>
        </is>
      </c>
    </row>
    <row r="4">
      <c r="A4" s="77" t="n"/>
      <c r="B4" s="77" t="n"/>
      <c r="C4" s="77" t="n"/>
      <c r="D4" s="77" t="n"/>
      <c r="E4" s="77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77" t="n"/>
      <c r="J4" s="77" t="n"/>
    </row>
    <row r="5">
      <c r="A5" s="5" t="inlineStr">
        <is>
          <t>CCAJ-OR51/25/23</t>
        </is>
      </c>
      <c r="B5" s="6" t="n">
        <v>44958.79861642361</v>
      </c>
      <c r="C5" s="5" t="inlineStr">
        <is>
          <t>3063 ENRIQUE XAVIER RODRIGUEZ CUETO</t>
        </is>
      </c>
      <c r="D5" s="7" t="n"/>
      <c r="E5" s="8" t="n"/>
      <c r="F5" s="9" t="n">
        <v>7454.76</v>
      </c>
      <c r="I5" s="10" t="inlineStr">
        <is>
          <t>EFECTIVO</t>
        </is>
      </c>
      <c r="J5" s="5" t="inlineStr">
        <is>
          <t>3063 ENRIQUE XAVIER RODRIGUEZ CUETO</t>
        </is>
      </c>
    </row>
    <row r="6">
      <c r="A6" s="5" t="inlineStr">
        <is>
          <t>CCAJ-OR51/25/23</t>
        </is>
      </c>
      <c r="B6" s="6" t="n">
        <v>44958.79861642361</v>
      </c>
      <c r="C6" s="5" t="inlineStr">
        <is>
          <t>3063 ENRIQUE XAVIER RODRIGUEZ CUETO</t>
        </is>
      </c>
      <c r="D6" s="7" t="n"/>
      <c r="E6" s="8" t="n"/>
      <c r="H6" s="9" t="n">
        <v>19.58</v>
      </c>
      <c r="I6" s="5" t="inlineStr">
        <is>
          <t>TARJETA DE DÉBITO/CRÉDITO</t>
        </is>
      </c>
      <c r="J6" s="5" t="inlineStr">
        <is>
          <t>3063 ENRIQUE XAVIER RODRIGUEZ CUETO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H7" s="9" t="n"/>
      <c r="I7" s="10" t="n"/>
      <c r="J7" s="8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49" t="n">
        <v>112695146</v>
      </c>
      <c r="E8" s="14" t="n">
        <v>112695386</v>
      </c>
      <c r="H8" s="9" t="n"/>
      <c r="I8" s="10" t="n"/>
      <c r="J8" s="8" t="n"/>
    </row>
    <row r="9">
      <c r="D9" s="29" t="inlineStr">
        <is>
          <t>BOOT</t>
        </is>
      </c>
    </row>
    <row r="11">
      <c r="A11" s="1" t="inlineStr">
        <is>
          <t>Cierre Caja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3" t="inlineStr">
        <is>
          <t>Del 02/02/2023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74" t="inlineStr">
        <is>
          <t>Cierre Caja</t>
        </is>
      </c>
      <c r="B13" s="74" t="inlineStr">
        <is>
          <t>Fecha</t>
        </is>
      </c>
      <c r="C13" s="74" t="inlineStr">
        <is>
          <t>Cajero</t>
        </is>
      </c>
      <c r="D13" s="74" t="inlineStr">
        <is>
          <t>Nro Voucher</t>
        </is>
      </c>
      <c r="E13" s="74" t="inlineStr">
        <is>
          <t>Nro Cuenta</t>
        </is>
      </c>
      <c r="F13" s="74" t="inlineStr">
        <is>
          <t>Tipo Ingreso</t>
        </is>
      </c>
      <c r="G13" s="75" t="n"/>
      <c r="H13" s="76" t="n"/>
      <c r="I13" s="74" t="inlineStr">
        <is>
          <t>TIPO DE INGRESO</t>
        </is>
      </c>
      <c r="J13" s="74" t="inlineStr">
        <is>
          <t>Cobrador</t>
        </is>
      </c>
    </row>
    <row r="14">
      <c r="A14" s="77" t="n"/>
      <c r="B14" s="77" t="n"/>
      <c r="C14" s="77" t="n"/>
      <c r="D14" s="77" t="n"/>
      <c r="E14" s="77" t="n"/>
      <c r="F14" s="4" t="inlineStr">
        <is>
          <t>EFECTIVO</t>
        </is>
      </c>
      <c r="G14" s="4" t="inlineStr">
        <is>
          <t>CHEQUE</t>
        </is>
      </c>
      <c r="H14" s="4" t="inlineStr">
        <is>
          <t>TRANSFERENCIA</t>
        </is>
      </c>
      <c r="I14" s="77" t="n"/>
      <c r="J14" s="77" t="n"/>
    </row>
    <row r="15">
      <c r="A15" s="5" t="inlineStr">
        <is>
          <t>CCAJ-OR51/26/23</t>
        </is>
      </c>
      <c r="B15" s="6" t="n">
        <v>44959.79942658565</v>
      </c>
      <c r="C15" s="5" t="inlineStr">
        <is>
          <t>3063 ENRIQUE XAVIER RODRIGUEZ CUETO</t>
        </is>
      </c>
      <c r="D15" s="7" t="n"/>
      <c r="E15" s="8" t="n"/>
      <c r="F15" s="9" t="n">
        <v>6994.69</v>
      </c>
      <c r="I15" s="10" t="inlineStr">
        <is>
          <t>EFECTIVO</t>
        </is>
      </c>
      <c r="J15" s="5" t="inlineStr">
        <is>
          <t>3063 ENRIQUE XAVIER RODRIGUEZ CUETO</t>
        </is>
      </c>
    </row>
    <row r="16">
      <c r="A16" s="11" t="inlineStr">
        <is>
          <t>SAP</t>
        </is>
      </c>
      <c r="B16" s="3" t="n"/>
      <c r="C16" s="3" t="n"/>
      <c r="D16" s="7" t="n"/>
      <c r="E16" s="8" t="n"/>
      <c r="H16" s="9" t="n"/>
      <c r="I16" s="10" t="n"/>
      <c r="J16" s="5" t="n"/>
    </row>
    <row r="17" ht="15.75" customHeight="1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  <c r="D17" s="49" t="n">
        <v>112728652</v>
      </c>
      <c r="E17" s="14" t="n">
        <v>112729027</v>
      </c>
      <c r="H17" s="9" t="n"/>
      <c r="I17" s="10" t="n"/>
      <c r="J17" s="5" t="n"/>
    </row>
    <row r="18">
      <c r="A18" s="5" t="n"/>
      <c r="B18" s="6" t="n"/>
      <c r="C18" s="5" t="n"/>
      <c r="D18" s="29" t="inlineStr">
        <is>
          <t>BOOT</t>
        </is>
      </c>
      <c r="E18" s="8" t="n"/>
      <c r="H18" s="9" t="n"/>
      <c r="I18" s="10" t="n"/>
      <c r="J18" s="5" t="n"/>
    </row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03/02/2023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74" t="inlineStr">
        <is>
          <t>Cierre Caja</t>
        </is>
      </c>
      <c r="B22" s="74" t="inlineStr">
        <is>
          <t>Fecha</t>
        </is>
      </c>
      <c r="C22" s="74" t="inlineStr">
        <is>
          <t>Cajero</t>
        </is>
      </c>
      <c r="D22" s="74" t="inlineStr">
        <is>
          <t>Nro Voucher</t>
        </is>
      </c>
      <c r="E22" s="74" t="inlineStr">
        <is>
          <t>Nro Cuenta</t>
        </is>
      </c>
      <c r="F22" s="74" t="inlineStr">
        <is>
          <t>Tipo Ingreso</t>
        </is>
      </c>
      <c r="G22" s="75" t="n"/>
      <c r="H22" s="76" t="n"/>
      <c r="I22" s="74" t="inlineStr">
        <is>
          <t>TIPO DE INGRESO</t>
        </is>
      </c>
      <c r="J22" s="74" t="inlineStr">
        <is>
          <t>Cobrador</t>
        </is>
      </c>
    </row>
    <row r="23">
      <c r="A23" s="77" t="n"/>
      <c r="B23" s="77" t="n"/>
      <c r="C23" s="77" t="n"/>
      <c r="D23" s="77" t="n"/>
      <c r="E23" s="77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77" t="n"/>
      <c r="J23" s="77" t="n"/>
    </row>
    <row r="24">
      <c r="A24" s="5" t="inlineStr">
        <is>
          <t>CCAJ-OR51/27/23</t>
        </is>
      </c>
      <c r="B24" s="6" t="n">
        <v>44960.80039480324</v>
      </c>
      <c r="C24" s="5" t="inlineStr">
        <is>
          <t>3063 ENRIQUE XAVIER RODRIGUEZ CUETO</t>
        </is>
      </c>
      <c r="D24" s="7" t="n"/>
      <c r="E24" s="8" t="n"/>
      <c r="F24" s="9" t="n">
        <v>14885.61</v>
      </c>
      <c r="I24" s="10" t="inlineStr">
        <is>
          <t>EFECTIVO</t>
        </is>
      </c>
      <c r="J24" s="5" t="inlineStr">
        <is>
          <t>3063 ENRIQUE XAVIER RODRIGUEZ CUETO</t>
        </is>
      </c>
    </row>
    <row r="25">
      <c r="A25" s="5" t="inlineStr">
        <is>
          <t>CCAJ-OR51/27/23</t>
        </is>
      </c>
      <c r="B25" s="6" t="n">
        <v>44960.80039480324</v>
      </c>
      <c r="C25" s="5" t="inlineStr">
        <is>
          <t>3063 ENRIQUE XAVIER RODRIGUEZ CUETO</t>
        </is>
      </c>
      <c r="D25" s="7" t="n"/>
      <c r="E25" s="8" t="n"/>
      <c r="H25" s="9" t="n">
        <v>463.55</v>
      </c>
      <c r="I25" s="5" t="inlineStr">
        <is>
          <t>TARJETA DE DÉBITO/CRÉDITO</t>
        </is>
      </c>
      <c r="J25" s="5" t="inlineStr">
        <is>
          <t>3063 ENRIQUE XAVIER RODRIGUEZ CUETO</t>
        </is>
      </c>
    </row>
    <row r="26">
      <c r="A26" s="11" t="inlineStr">
        <is>
          <t>SAP</t>
        </is>
      </c>
      <c r="B26" s="3" t="n"/>
      <c r="C26" s="3" t="n"/>
      <c r="D26" s="7" t="n"/>
      <c r="E26" s="8" t="n"/>
      <c r="H26" s="9" t="n"/>
      <c r="I26" s="10" t="n"/>
      <c r="J26" s="5" t="n"/>
    </row>
    <row r="27" ht="15.75" customHeight="1">
      <c r="A27" s="13" t="inlineStr">
        <is>
          <t>FECHA</t>
        </is>
      </c>
      <c r="B27" s="13" t="inlineStr">
        <is>
          <t>CIERRE DE CAJA</t>
        </is>
      </c>
      <c r="C27" s="13" t="inlineStr">
        <is>
          <t>IMPORTE</t>
        </is>
      </c>
      <c r="D27" s="49" t="n">
        <v>112728720</v>
      </c>
      <c r="E27" s="14" t="n">
        <v>112729029</v>
      </c>
      <c r="H27" s="9" t="n"/>
      <c r="I27" s="10" t="n"/>
      <c r="J27" s="5" t="n"/>
    </row>
    <row r="28">
      <c r="A28" s="5" t="n"/>
      <c r="B28" s="6" t="n"/>
      <c r="C28" s="5" t="n"/>
      <c r="D28" s="29" t="inlineStr">
        <is>
          <t>BOOT</t>
        </is>
      </c>
      <c r="E28" s="8" t="n"/>
      <c r="H28" s="9" t="n"/>
      <c r="I28" s="10" t="n"/>
      <c r="J28" s="5" t="n"/>
    </row>
    <row r="29">
      <c r="A29" s="5" t="n"/>
      <c r="B29" s="6" t="n"/>
      <c r="C29" s="5" t="n"/>
      <c r="D29" s="7" t="n"/>
      <c r="E29" s="8" t="n"/>
      <c r="H29" s="9" t="n"/>
      <c r="I29" s="10" t="n"/>
      <c r="J29" s="5" t="n"/>
    </row>
    <row r="30">
      <c r="A30" s="1" t="inlineStr">
        <is>
          <t>Cierre Caja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3" t="inlineStr">
        <is>
          <t>Del 04/02/2023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</row>
    <row r="32">
      <c r="A32" s="74" t="inlineStr">
        <is>
          <t>Cierre Caja</t>
        </is>
      </c>
      <c r="B32" s="74" t="inlineStr">
        <is>
          <t>Fecha</t>
        </is>
      </c>
      <c r="C32" s="74" t="inlineStr">
        <is>
          <t>Cajero</t>
        </is>
      </c>
      <c r="D32" s="74" t="inlineStr">
        <is>
          <t>Nro Voucher</t>
        </is>
      </c>
      <c r="E32" s="74" t="inlineStr">
        <is>
          <t>Nro Cuenta</t>
        </is>
      </c>
      <c r="F32" s="74" t="inlineStr">
        <is>
          <t>Tipo Ingreso</t>
        </is>
      </c>
      <c r="G32" s="75" t="n"/>
      <c r="H32" s="76" t="n"/>
      <c r="I32" s="74" t="inlineStr">
        <is>
          <t>TIPO DE INGRESO</t>
        </is>
      </c>
      <c r="J32" s="74" t="inlineStr">
        <is>
          <t>Cobrador</t>
        </is>
      </c>
    </row>
    <row r="33">
      <c r="A33" s="77" t="n"/>
      <c r="B33" s="77" t="n"/>
      <c r="C33" s="77" t="n"/>
      <c r="D33" s="77" t="n"/>
      <c r="E33" s="77" t="n"/>
      <c r="F33" s="4" t="inlineStr">
        <is>
          <t>EFECTIVO</t>
        </is>
      </c>
      <c r="G33" s="4" t="inlineStr">
        <is>
          <t>CHEQUE</t>
        </is>
      </c>
      <c r="H33" s="4" t="inlineStr">
        <is>
          <t>TRANSFERENCIA</t>
        </is>
      </c>
      <c r="I33" s="77" t="n"/>
      <c r="J33" s="77" t="n"/>
    </row>
    <row r="34">
      <c r="A34" s="5" t="inlineStr">
        <is>
          <t>CCAJ-OR51/28/23</t>
        </is>
      </c>
      <c r="B34" s="6" t="n">
        <v>44961.57930445602</v>
      </c>
      <c r="C34" s="5" t="inlineStr">
        <is>
          <t>3063 ENRIQUE XAVIER RODRIGUEZ CUETO</t>
        </is>
      </c>
      <c r="D34" s="7" t="n"/>
      <c r="E34" s="8" t="n"/>
      <c r="F34" s="9" t="n">
        <v>6261.02</v>
      </c>
      <c r="I34" s="10" t="inlineStr">
        <is>
          <t>EFECTIVO</t>
        </is>
      </c>
      <c r="J34" s="5" t="inlineStr">
        <is>
          <t>3063 ENRIQUE XAVIER RODRIGUEZ CUETO</t>
        </is>
      </c>
    </row>
    <row r="35">
      <c r="A35" s="11" t="inlineStr">
        <is>
          <t>SAP</t>
        </is>
      </c>
      <c r="B35" s="3" t="n"/>
      <c r="C35" s="3" t="n"/>
      <c r="D35" s="7" t="n"/>
      <c r="E35" s="8" t="n"/>
      <c r="H35" s="9" t="n"/>
      <c r="I35" s="10" t="n"/>
      <c r="J35" s="5" t="n"/>
    </row>
    <row r="36" ht="15.75" customHeight="1">
      <c r="A36" s="13" t="inlineStr">
        <is>
          <t>FECHA</t>
        </is>
      </c>
      <c r="B36" s="13" t="inlineStr">
        <is>
          <t>CIERRE DE CAJA</t>
        </is>
      </c>
      <c r="C36" s="13" t="inlineStr">
        <is>
          <t>IMPORTE</t>
        </is>
      </c>
      <c r="D36" s="49" t="n">
        <v>112728623</v>
      </c>
      <c r="E36" s="14" t="n">
        <v>112729030</v>
      </c>
      <c r="H36" s="9" t="n"/>
      <c r="I36" s="10" t="n"/>
      <c r="J36" s="5" t="n"/>
    </row>
    <row r="37">
      <c r="A37" s="5" t="n"/>
      <c r="B37" s="6" t="n"/>
      <c r="C37" s="5" t="n"/>
      <c r="D37" s="29" t="inlineStr">
        <is>
          <t>BOOT</t>
        </is>
      </c>
      <c r="E37" s="8" t="n"/>
      <c r="H37" s="9" t="n"/>
      <c r="I37" s="10" t="n"/>
      <c r="J37" s="5" t="n"/>
    </row>
    <row r="39">
      <c r="A39" s="1" t="inlineStr">
        <is>
          <t>Cierre Caja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3" t="inlineStr">
        <is>
          <t>Del 06/02/2023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74" t="inlineStr">
        <is>
          <t>Cierre Caja</t>
        </is>
      </c>
      <c r="B41" s="74" t="inlineStr">
        <is>
          <t>Fecha</t>
        </is>
      </c>
      <c r="C41" s="74" t="inlineStr">
        <is>
          <t>Cajero</t>
        </is>
      </c>
      <c r="D41" s="74" t="inlineStr">
        <is>
          <t>Nro Voucher</t>
        </is>
      </c>
      <c r="E41" s="74" t="inlineStr">
        <is>
          <t>Nro Cuenta</t>
        </is>
      </c>
      <c r="F41" s="74" t="inlineStr">
        <is>
          <t>Tipo Ingreso</t>
        </is>
      </c>
      <c r="G41" s="75" t="n"/>
      <c r="H41" s="76" t="n"/>
      <c r="I41" s="74" t="inlineStr">
        <is>
          <t>TIPO DE INGRESO</t>
        </is>
      </c>
      <c r="J41" s="74" t="inlineStr">
        <is>
          <t>Cobrador</t>
        </is>
      </c>
    </row>
    <row r="42">
      <c r="A42" s="77" t="n"/>
      <c r="B42" s="77" t="n"/>
      <c r="C42" s="77" t="n"/>
      <c r="D42" s="77" t="n"/>
      <c r="E42" s="77" t="n"/>
      <c r="F42" s="4" t="inlineStr">
        <is>
          <t>EFECTIVO</t>
        </is>
      </c>
      <c r="G42" s="4" t="inlineStr">
        <is>
          <t>CHEQUE</t>
        </is>
      </c>
      <c r="H42" s="4" t="inlineStr">
        <is>
          <t>TRANSFERENCIA</t>
        </is>
      </c>
      <c r="I42" s="77" t="n"/>
      <c r="J42" s="77" t="n"/>
    </row>
    <row r="43">
      <c r="A43" s="5" t="inlineStr">
        <is>
          <t>CCAJ-OR51/29/23</t>
        </is>
      </c>
      <c r="B43" s="6" t="n">
        <v>44963.79429451389</v>
      </c>
      <c r="C43" s="5" t="inlineStr">
        <is>
          <t>3063 ENRIQUE XAVIER RODRIGUEZ CUETO</t>
        </is>
      </c>
      <c r="D43" s="7" t="n"/>
      <c r="E43" s="8" t="n"/>
      <c r="F43" s="9" t="n">
        <v>6614</v>
      </c>
      <c r="I43" s="10" t="inlineStr">
        <is>
          <t>EFECTIVO</t>
        </is>
      </c>
      <c r="J43" s="5" t="inlineStr">
        <is>
          <t>3063 ENRIQUE XAVIER RODRIGUEZ CUETO</t>
        </is>
      </c>
    </row>
    <row r="44">
      <c r="A44" s="11" t="inlineStr">
        <is>
          <t>SAP</t>
        </is>
      </c>
      <c r="B44" s="3" t="n"/>
      <c r="C44" s="3" t="n"/>
      <c r="D44" s="7" t="n"/>
      <c r="E44" s="8" t="n"/>
      <c r="H44" s="9" t="n"/>
      <c r="I44" s="10" t="n"/>
      <c r="J44" s="5" t="n"/>
    </row>
    <row r="45" ht="15.75" customHeight="1">
      <c r="A45" s="13" t="inlineStr">
        <is>
          <t>FECHA</t>
        </is>
      </c>
      <c r="B45" s="13" t="inlineStr">
        <is>
          <t>CIERRE DE CAJA</t>
        </is>
      </c>
      <c r="C45" s="13" t="inlineStr">
        <is>
          <t>IMPORTE</t>
        </is>
      </c>
      <c r="D45" s="49" t="n">
        <v>112730364</v>
      </c>
      <c r="E45" s="14" t="n">
        <v>112730495</v>
      </c>
      <c r="H45" s="9" t="n"/>
      <c r="I45" s="10" t="n"/>
      <c r="J45" s="5" t="n"/>
    </row>
    <row r="46">
      <c r="A46" s="5" t="n"/>
      <c r="B46" s="6" t="n"/>
      <c r="C46" s="5" t="n"/>
      <c r="D46" s="29" t="inlineStr">
        <is>
          <t>BOOT</t>
        </is>
      </c>
      <c r="E46" s="8" t="n"/>
      <c r="H46" s="9" t="n"/>
      <c r="I46" s="10" t="n"/>
      <c r="J46" s="5" t="n"/>
    </row>
    <row r="48">
      <c r="A48" s="1" t="inlineStr">
        <is>
          <t>Cierre Caja</t>
        </is>
      </c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</row>
    <row r="49">
      <c r="A49" s="3" t="inlineStr">
        <is>
          <t>Del 07/02/2023</t>
        </is>
      </c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</row>
    <row r="50">
      <c r="A50" s="74" t="inlineStr">
        <is>
          <t>Cierre Caja</t>
        </is>
      </c>
      <c r="B50" s="74" t="inlineStr">
        <is>
          <t>Fecha</t>
        </is>
      </c>
      <c r="C50" s="74" t="inlineStr">
        <is>
          <t>Cajero</t>
        </is>
      </c>
      <c r="D50" s="74" t="inlineStr">
        <is>
          <t>Nro Voucher</t>
        </is>
      </c>
      <c r="E50" s="74" t="inlineStr">
        <is>
          <t>Nro Cuenta</t>
        </is>
      </c>
      <c r="F50" s="74" t="inlineStr">
        <is>
          <t>Tipo Ingreso</t>
        </is>
      </c>
      <c r="G50" s="75" t="n"/>
      <c r="H50" s="76" t="n"/>
      <c r="I50" s="74" t="inlineStr">
        <is>
          <t>TIPO DE INGRESO</t>
        </is>
      </c>
      <c r="J50" s="74" t="inlineStr">
        <is>
          <t>Cobrador</t>
        </is>
      </c>
    </row>
    <row r="51">
      <c r="A51" s="77" t="n"/>
      <c r="B51" s="77" t="n"/>
      <c r="C51" s="77" t="n"/>
      <c r="D51" s="77" t="n"/>
      <c r="E51" s="77" t="n"/>
      <c r="F51" s="4" t="inlineStr">
        <is>
          <t>EFECTIVO</t>
        </is>
      </c>
      <c r="G51" s="4" t="inlineStr">
        <is>
          <t>CHEQUE</t>
        </is>
      </c>
      <c r="H51" s="4" t="inlineStr">
        <is>
          <t>TRANSFERENCIA</t>
        </is>
      </c>
      <c r="I51" s="77" t="n"/>
      <c r="J51" s="77" t="n"/>
    </row>
    <row r="52">
      <c r="A52" s="5" t="inlineStr">
        <is>
          <t>CCAJ-OR51/30/23</t>
        </is>
      </c>
      <c r="B52" s="6" t="n">
        <v>44964.80137912037</v>
      </c>
      <c r="C52" s="5" t="inlineStr">
        <is>
          <t>3063 ENRIQUE XAVIER RODRIGUEZ CUETO</t>
        </is>
      </c>
      <c r="D52" s="7" t="n"/>
      <c r="E52" s="8" t="n"/>
      <c r="F52" s="9" t="n">
        <v>10020.66</v>
      </c>
      <c r="I52" s="10" t="inlineStr">
        <is>
          <t>EFECTIVO</t>
        </is>
      </c>
      <c r="J52" s="5" t="inlineStr">
        <is>
          <t>3063 ENRIQUE XAVIER RODRIGUEZ CUETO</t>
        </is>
      </c>
    </row>
    <row r="53">
      <c r="A53" s="11" t="inlineStr">
        <is>
          <t>SAP</t>
        </is>
      </c>
      <c r="B53" s="3" t="n"/>
      <c r="C53" s="3" t="n"/>
      <c r="D53" s="7" t="n"/>
      <c r="E53" s="8" t="n"/>
      <c r="H53" s="9" t="n"/>
      <c r="I53" s="10" t="n"/>
      <c r="J53" s="5" t="n"/>
    </row>
    <row r="54" ht="15.75" customHeight="1">
      <c r="A54" s="13" t="inlineStr">
        <is>
          <t>FECHA</t>
        </is>
      </c>
      <c r="B54" s="13" t="inlineStr">
        <is>
          <t>CIERRE DE CAJA</t>
        </is>
      </c>
      <c r="C54" s="13" t="inlineStr">
        <is>
          <t>IMPORTE</t>
        </is>
      </c>
      <c r="D54" s="49" t="n">
        <v>112732214</v>
      </c>
      <c r="E54" s="14" t="n">
        <v>112732558</v>
      </c>
      <c r="H54" s="9" t="n"/>
      <c r="I54" s="10" t="n"/>
      <c r="J54" s="5" t="n"/>
    </row>
    <row r="55">
      <c r="D55" s="29" t="inlineStr">
        <is>
          <t>BOOT</t>
        </is>
      </c>
    </row>
    <row r="57">
      <c r="A57" s="1" t="inlineStr">
        <is>
          <t>Cierre Caja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3" t="inlineStr">
        <is>
          <t>Del 08/02/2023</t>
        </is>
      </c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</row>
    <row r="59">
      <c r="A59" s="74" t="inlineStr">
        <is>
          <t>Cierre Caja</t>
        </is>
      </c>
      <c r="B59" s="74" t="inlineStr">
        <is>
          <t>Fecha</t>
        </is>
      </c>
      <c r="C59" s="74" t="inlineStr">
        <is>
          <t>Cajero</t>
        </is>
      </c>
      <c r="D59" s="74" t="inlineStr">
        <is>
          <t>Nro Voucher</t>
        </is>
      </c>
      <c r="E59" s="74" t="inlineStr">
        <is>
          <t>Nro Cuenta</t>
        </is>
      </c>
      <c r="F59" s="74" t="inlineStr">
        <is>
          <t>Tipo Ingreso</t>
        </is>
      </c>
      <c r="G59" s="75" t="n"/>
      <c r="H59" s="76" t="n"/>
      <c r="I59" s="74" t="inlineStr">
        <is>
          <t>TIPO DE INGRESO</t>
        </is>
      </c>
      <c r="J59" s="74" t="inlineStr">
        <is>
          <t>Cobrador</t>
        </is>
      </c>
    </row>
    <row r="60">
      <c r="A60" s="77" t="n"/>
      <c r="B60" s="77" t="n"/>
      <c r="C60" s="77" t="n"/>
      <c r="D60" s="77" t="n"/>
      <c r="E60" s="77" t="n"/>
      <c r="F60" s="4" t="inlineStr">
        <is>
          <t>EFECTIVO</t>
        </is>
      </c>
      <c r="G60" s="4" t="inlineStr">
        <is>
          <t>CHEQUE</t>
        </is>
      </c>
      <c r="H60" s="4" t="inlineStr">
        <is>
          <t>TRANSFERENCIA</t>
        </is>
      </c>
      <c r="I60" s="77" t="n"/>
      <c r="J60" s="77" t="n"/>
    </row>
    <row r="61">
      <c r="A61" s="5" t="inlineStr">
        <is>
          <t>CCAJ-OR51/31/23</t>
        </is>
      </c>
      <c r="B61" s="6" t="n">
        <v>44965.80984223379</v>
      </c>
      <c r="C61" s="5" t="inlineStr">
        <is>
          <t>3063 ENRIQUE XAVIER RODRIGUEZ CUETO</t>
        </is>
      </c>
      <c r="D61" s="7" t="n"/>
      <c r="E61" s="8" t="n"/>
      <c r="F61" s="9" t="n">
        <v>9738.65</v>
      </c>
      <c r="I61" s="10" t="inlineStr">
        <is>
          <t>EFECTIVO</t>
        </is>
      </c>
      <c r="J61" s="5" t="inlineStr">
        <is>
          <t>3063 ENRIQUE XAVIER RODRIGUEZ CUETO</t>
        </is>
      </c>
    </row>
    <row r="62">
      <c r="A62" s="11" t="inlineStr">
        <is>
          <t>SAP</t>
        </is>
      </c>
      <c r="B62" s="3" t="n"/>
      <c r="C62" s="3" t="n"/>
      <c r="D62" s="7" t="n"/>
      <c r="E62" s="8" t="n"/>
      <c r="F62" s="9" t="n"/>
      <c r="I62" s="10" t="n"/>
      <c r="J62" s="5" t="n"/>
    </row>
    <row r="63" ht="15.75" customHeight="1">
      <c r="A63" s="13" t="inlineStr">
        <is>
          <t>FECHA</t>
        </is>
      </c>
      <c r="B63" s="13" t="inlineStr">
        <is>
          <t>CIERRE DE CAJA</t>
        </is>
      </c>
      <c r="C63" s="13" t="inlineStr">
        <is>
          <t>IMPORTE</t>
        </is>
      </c>
      <c r="D63" s="49" t="n">
        <v>112735856</v>
      </c>
      <c r="E63" s="14" t="n">
        <v>112736407</v>
      </c>
      <c r="F63" s="9" t="n"/>
      <c r="I63" s="10" t="n"/>
      <c r="J63" s="5" t="n"/>
    </row>
    <row r="64">
      <c r="A64" s="5" t="n"/>
      <c r="B64" s="6" t="n"/>
      <c r="C64" s="5" t="n"/>
      <c r="D64" s="29" t="inlineStr">
        <is>
          <t>BOOT</t>
        </is>
      </c>
      <c r="E64" s="8" t="n"/>
      <c r="F64" s="9" t="n"/>
      <c r="I64" s="10" t="n"/>
      <c r="J64" s="5" t="n"/>
    </row>
    <row r="65">
      <c r="A65" s="16" t="inlineStr">
        <is>
          <t>PENDIENTE DE TRASLADO PARA PRUEBAS BOOT 5</t>
        </is>
      </c>
      <c r="B65" s="16" t="n"/>
      <c r="C65" s="16" t="n"/>
    </row>
    <row r="67">
      <c r="A67" s="1" t="inlineStr">
        <is>
          <t>Cierre Caja</t>
        </is>
      </c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</row>
    <row r="68">
      <c r="A68" s="3" t="inlineStr">
        <is>
          <t>Del 09/02/2023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74" t="inlineStr">
        <is>
          <t>Cierre Caja</t>
        </is>
      </c>
      <c r="B69" s="74" t="inlineStr">
        <is>
          <t>Fecha</t>
        </is>
      </c>
      <c r="C69" s="74" t="inlineStr">
        <is>
          <t>Cajero</t>
        </is>
      </c>
      <c r="D69" s="74" t="inlineStr">
        <is>
          <t>Nro Voucher</t>
        </is>
      </c>
      <c r="E69" s="74" t="inlineStr">
        <is>
          <t>Nro Cuenta</t>
        </is>
      </c>
      <c r="F69" s="74" t="inlineStr">
        <is>
          <t>Tipo Ingreso</t>
        </is>
      </c>
      <c r="G69" s="75" t="n"/>
      <c r="H69" s="76" t="n"/>
      <c r="I69" s="74" t="inlineStr">
        <is>
          <t>TIPO DE INGRESO</t>
        </is>
      </c>
      <c r="J69" s="74" t="inlineStr">
        <is>
          <t>Cobrador</t>
        </is>
      </c>
    </row>
    <row r="70">
      <c r="A70" s="77" t="n"/>
      <c r="B70" s="77" t="n"/>
      <c r="C70" s="77" t="n"/>
      <c r="D70" s="77" t="n"/>
      <c r="E70" s="77" t="n"/>
      <c r="F70" s="4" t="inlineStr">
        <is>
          <t>EFECTIVO</t>
        </is>
      </c>
      <c r="G70" s="4" t="inlineStr">
        <is>
          <t>CHEQUE</t>
        </is>
      </c>
      <c r="H70" s="4" t="inlineStr">
        <is>
          <t>TRANSFERENCIA</t>
        </is>
      </c>
      <c r="I70" s="77" t="n"/>
      <c r="J70" s="77" t="n"/>
    </row>
    <row r="71">
      <c r="A71" s="5" t="inlineStr">
        <is>
          <t>CCAJ-OR51/32/23</t>
        </is>
      </c>
      <c r="B71" s="6" t="n">
        <v>44966.80729184028</v>
      </c>
      <c r="C71" s="5" t="inlineStr">
        <is>
          <t>3063 ENRIQUE XAVIER RODRIGUEZ CUETO</t>
        </is>
      </c>
      <c r="D71" s="7" t="n"/>
      <c r="E71" s="8" t="n"/>
      <c r="F71" s="9" t="n">
        <v>8745.82</v>
      </c>
      <c r="I71" s="10" t="inlineStr">
        <is>
          <t>EFECTIVO</t>
        </is>
      </c>
      <c r="J71" s="5" t="inlineStr">
        <is>
          <t>3063 ENRIQUE XAVIER RODRIGUEZ CUETO</t>
        </is>
      </c>
    </row>
    <row r="72">
      <c r="A72" s="5" t="inlineStr">
        <is>
          <t>CCAJ-OR51/32/23</t>
        </is>
      </c>
      <c r="B72" s="6" t="n">
        <v>44966.80729184028</v>
      </c>
      <c r="C72" s="5" t="inlineStr">
        <is>
          <t>3063 ENRIQUE XAVIER RODRIGUEZ CUETO</t>
        </is>
      </c>
      <c r="D72" s="7" t="n"/>
      <c r="E72" s="8" t="n"/>
      <c r="H72" s="9" t="n">
        <v>43.2</v>
      </c>
      <c r="I72" s="5" t="inlineStr">
        <is>
          <t>TARJETA DE DÉBITO/CRÉDITO</t>
        </is>
      </c>
      <c r="J72" s="5" t="inlineStr">
        <is>
          <t>3063 ENRIQUE XAVIER RODRIGUEZ CUETO</t>
        </is>
      </c>
    </row>
    <row r="73">
      <c r="A73" s="11" t="inlineStr">
        <is>
          <t>SAP</t>
        </is>
      </c>
      <c r="B73" s="3" t="n"/>
      <c r="C73" s="3" t="n"/>
      <c r="D73" s="7" t="n"/>
      <c r="E73" s="8" t="n"/>
      <c r="G73" s="9" t="n"/>
      <c r="I73" s="10" t="n"/>
      <c r="J73" s="8" t="n"/>
    </row>
    <row r="74" ht="15.75" customHeight="1">
      <c r="A74" s="13" t="inlineStr">
        <is>
          <t>FECHA</t>
        </is>
      </c>
      <c r="B74" s="13" t="inlineStr">
        <is>
          <t>CIERRE DE CAJA</t>
        </is>
      </c>
      <c r="C74" s="13" t="inlineStr">
        <is>
          <t>IMPORTE</t>
        </is>
      </c>
      <c r="D74" s="49" t="n">
        <v>112736201</v>
      </c>
      <c r="E74" s="14" t="n">
        <v>112736408</v>
      </c>
      <c r="G74" s="9" t="n"/>
      <c r="I74" s="10" t="n"/>
      <c r="J74" s="8" t="n"/>
    </row>
    <row r="75">
      <c r="D75" s="29" t="inlineStr">
        <is>
          <t>BOOT</t>
        </is>
      </c>
    </row>
    <row r="77">
      <c r="A77" s="1" t="inlineStr">
        <is>
          <t>Cierre Caja</t>
        </is>
      </c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</row>
    <row r="78">
      <c r="A78" s="3" t="inlineStr">
        <is>
          <t>Del 10/02/2023</t>
        </is>
      </c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</row>
    <row r="79">
      <c r="A79" s="74" t="inlineStr">
        <is>
          <t>Cierre Caja</t>
        </is>
      </c>
      <c r="B79" s="74" t="inlineStr">
        <is>
          <t>Fecha</t>
        </is>
      </c>
      <c r="C79" s="74" t="inlineStr">
        <is>
          <t>Cajero</t>
        </is>
      </c>
      <c r="D79" s="74" t="inlineStr">
        <is>
          <t>Nro Voucher</t>
        </is>
      </c>
      <c r="E79" s="74" t="inlineStr">
        <is>
          <t>Nro Cuenta</t>
        </is>
      </c>
      <c r="F79" s="74" t="inlineStr">
        <is>
          <t>Tipo Ingreso</t>
        </is>
      </c>
      <c r="G79" s="75" t="n"/>
      <c r="H79" s="76" t="n"/>
      <c r="I79" s="74" t="inlineStr">
        <is>
          <t>TIPO DE INGRESO</t>
        </is>
      </c>
      <c r="J79" s="74" t="inlineStr">
        <is>
          <t>Cobrador</t>
        </is>
      </c>
    </row>
    <row r="80">
      <c r="A80" s="77" t="n"/>
      <c r="B80" s="77" t="n"/>
      <c r="C80" s="77" t="n"/>
      <c r="D80" s="77" t="n"/>
      <c r="E80" s="77" t="n"/>
      <c r="F80" s="4" t="inlineStr">
        <is>
          <t>EFECTIVO</t>
        </is>
      </c>
      <c r="G80" s="4" t="inlineStr">
        <is>
          <t>CHEQUE</t>
        </is>
      </c>
      <c r="H80" s="4" t="inlineStr">
        <is>
          <t>TRANSFERENCIA</t>
        </is>
      </c>
      <c r="I80" s="77" t="n"/>
      <c r="J80" s="77" t="n"/>
    </row>
    <row r="81">
      <c r="A81" s="34" t="inlineStr">
        <is>
          <t>NO HUBO CIERRES DE CAJA, FERIADO DEPARTAMENTAL ANIVERSARIO DE ORURO</t>
        </is>
      </c>
      <c r="B81" s="35" t="n"/>
      <c r="C81" s="36" t="n"/>
      <c r="D81" s="7" t="n"/>
      <c r="E81" s="8" t="n"/>
      <c r="F81" s="9" t="n"/>
      <c r="I81" s="10" t="n"/>
      <c r="J81" s="5" t="n"/>
    </row>
    <row r="82">
      <c r="A82" s="11" t="inlineStr">
        <is>
          <t>SAP</t>
        </is>
      </c>
      <c r="B82" s="3" t="n"/>
      <c r="C82" s="3" t="n"/>
      <c r="D82" s="7" t="n"/>
      <c r="E82" s="8" t="n"/>
      <c r="H82" s="9" t="n"/>
      <c r="I82" s="10" t="n"/>
      <c r="J82" s="5" t="n"/>
    </row>
    <row r="83">
      <c r="A83" s="13" t="inlineStr">
        <is>
          <t>FECHA</t>
        </is>
      </c>
      <c r="B83" s="13" t="inlineStr">
        <is>
          <t>CIERRE DE CAJA</t>
        </is>
      </c>
      <c r="C83" s="13" t="inlineStr">
        <is>
          <t>IMPORTE</t>
        </is>
      </c>
      <c r="D83" s="7" t="n"/>
      <c r="E83" s="8" t="n"/>
      <c r="H83" s="9" t="n"/>
      <c r="I83" s="10" t="n"/>
      <c r="J83" s="5" t="n"/>
    </row>
    <row r="86">
      <c r="A86" s="1" t="inlineStr">
        <is>
          <t>Cierre Caja</t>
        </is>
      </c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</row>
    <row r="87">
      <c r="A87" s="3" t="inlineStr">
        <is>
          <t>Del 11/02/2023</t>
        </is>
      </c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</row>
    <row r="88">
      <c r="A88" s="74" t="inlineStr">
        <is>
          <t>Cierre Caja</t>
        </is>
      </c>
      <c r="B88" s="74" t="inlineStr">
        <is>
          <t>Fecha</t>
        </is>
      </c>
      <c r="C88" s="74" t="inlineStr">
        <is>
          <t>Cajero</t>
        </is>
      </c>
      <c r="D88" s="74" t="inlineStr">
        <is>
          <t>Nro Voucher</t>
        </is>
      </c>
      <c r="E88" s="74" t="inlineStr">
        <is>
          <t>Nro Cuenta</t>
        </is>
      </c>
      <c r="F88" s="74" t="inlineStr">
        <is>
          <t>Tipo Ingreso</t>
        </is>
      </c>
      <c r="G88" s="75" t="n"/>
      <c r="H88" s="76" t="n"/>
      <c r="I88" s="74" t="inlineStr">
        <is>
          <t>TIPO DE INGRESO</t>
        </is>
      </c>
      <c r="J88" s="74" t="inlineStr">
        <is>
          <t>Cobrador</t>
        </is>
      </c>
    </row>
    <row r="89">
      <c r="A89" s="77" t="n"/>
      <c r="B89" s="77" t="n"/>
      <c r="C89" s="77" t="n"/>
      <c r="D89" s="77" t="n"/>
      <c r="E89" s="77" t="n"/>
      <c r="F89" s="4" t="inlineStr">
        <is>
          <t>EFECTIVO</t>
        </is>
      </c>
      <c r="G89" s="4" t="inlineStr">
        <is>
          <t>CHEQUE</t>
        </is>
      </c>
      <c r="H89" s="4" t="inlineStr">
        <is>
          <t>TRANSFERENCIA</t>
        </is>
      </c>
      <c r="I89" s="77" t="n"/>
      <c r="J89" s="77" t="n"/>
    </row>
    <row r="90">
      <c r="A90" s="5" t="inlineStr">
        <is>
          <t>CCAJ-OR51/33/23</t>
        </is>
      </c>
      <c r="B90" s="6" t="n">
        <v>44968.55091978009</v>
      </c>
      <c r="C90" s="5" t="inlineStr">
        <is>
          <t>3063 ENRIQUE XAVIER RODRIGUEZ CUETO</t>
        </is>
      </c>
      <c r="D90" s="7" t="n"/>
      <c r="E90" s="8" t="n"/>
      <c r="F90" s="9" t="n">
        <v>4455.07</v>
      </c>
      <c r="I90" s="10" t="inlineStr">
        <is>
          <t>EFECTIVO</t>
        </is>
      </c>
      <c r="J90" s="5" t="inlineStr">
        <is>
          <t>3063 ENRIQUE XAVIER RODRIGUEZ CUETO</t>
        </is>
      </c>
    </row>
    <row r="91">
      <c r="A91" s="11" t="inlineStr">
        <is>
          <t>SAP</t>
        </is>
      </c>
      <c r="B91" s="3" t="n"/>
      <c r="C91" s="3" t="n"/>
      <c r="D91" s="7" t="n"/>
      <c r="E91" s="8" t="n"/>
      <c r="H91" s="9" t="n"/>
      <c r="I91" s="10" t="n"/>
      <c r="J91" s="5" t="n"/>
    </row>
    <row r="92" ht="15.75" customHeight="1">
      <c r="A92" s="13" t="inlineStr">
        <is>
          <t>FECHA</t>
        </is>
      </c>
      <c r="B92" s="13" t="inlineStr">
        <is>
          <t>CIERRE DE CAJA</t>
        </is>
      </c>
      <c r="C92" s="13" t="inlineStr">
        <is>
          <t>IMPORTE</t>
        </is>
      </c>
      <c r="D92" s="49" t="n">
        <v>112744971</v>
      </c>
      <c r="E92" s="14" t="n">
        <v>112761168</v>
      </c>
      <c r="H92" s="9" t="n"/>
      <c r="I92" s="10" t="n"/>
      <c r="J92" s="5" t="n"/>
    </row>
    <row r="93">
      <c r="D93" s="29" t="inlineStr">
        <is>
          <t>BOOT</t>
        </is>
      </c>
    </row>
    <row r="95">
      <c r="A95" s="1" t="inlineStr">
        <is>
          <t>Cierre Caja</t>
        </is>
      </c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</row>
    <row r="96">
      <c r="A96" s="3" t="inlineStr">
        <is>
          <t>Del 13/02/2023</t>
        </is>
      </c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</row>
    <row r="97">
      <c r="A97" s="74" t="inlineStr">
        <is>
          <t>Cierre Caja</t>
        </is>
      </c>
      <c r="B97" s="74" t="inlineStr">
        <is>
          <t>Fecha</t>
        </is>
      </c>
      <c r="C97" s="74" t="inlineStr">
        <is>
          <t>Cajero</t>
        </is>
      </c>
      <c r="D97" s="74" t="inlineStr">
        <is>
          <t>Nro Voucher</t>
        </is>
      </c>
      <c r="E97" s="74" t="inlineStr">
        <is>
          <t>Nro Cuenta</t>
        </is>
      </c>
      <c r="F97" s="74" t="inlineStr">
        <is>
          <t>Tipo Ingreso</t>
        </is>
      </c>
      <c r="G97" s="75" t="n"/>
      <c r="H97" s="76" t="n"/>
      <c r="I97" s="74" t="inlineStr">
        <is>
          <t>TIPO DE INGRESO</t>
        </is>
      </c>
      <c r="J97" s="74" t="inlineStr">
        <is>
          <t>Cobrador</t>
        </is>
      </c>
    </row>
    <row r="98">
      <c r="A98" s="77" t="n"/>
      <c r="B98" s="77" t="n"/>
      <c r="C98" s="77" t="n"/>
      <c r="D98" s="77" t="n"/>
      <c r="E98" s="77" t="n"/>
      <c r="F98" s="4" t="inlineStr">
        <is>
          <t>EFECTIVO</t>
        </is>
      </c>
      <c r="G98" s="4" t="inlineStr">
        <is>
          <t>CHEQUE</t>
        </is>
      </c>
      <c r="H98" s="4" t="inlineStr">
        <is>
          <t>TRANSFERENCIA</t>
        </is>
      </c>
      <c r="I98" s="77" t="n"/>
      <c r="J98" s="77" t="n"/>
    </row>
    <row r="99">
      <c r="A99" s="5" t="inlineStr">
        <is>
          <t>CCAJ-OR51/34/23</t>
        </is>
      </c>
      <c r="B99" s="6" t="n">
        <v>44970.8148171412</v>
      </c>
      <c r="C99" s="5" t="inlineStr">
        <is>
          <t>3063 ENRIQUE XAVIER RODRIGUEZ CUETO</t>
        </is>
      </c>
      <c r="D99" s="7" t="n"/>
      <c r="E99" s="8" t="n"/>
      <c r="F99" s="9" t="n">
        <v>8189.43</v>
      </c>
      <c r="I99" s="10" t="inlineStr">
        <is>
          <t>EFECTIVO</t>
        </is>
      </c>
      <c r="J99" s="5" t="inlineStr">
        <is>
          <t>3063 ENRIQUE XAVIER RODRIGUEZ CUETO</t>
        </is>
      </c>
    </row>
    <row r="100">
      <c r="A100" s="5" t="inlineStr">
        <is>
          <t>CCAJ-OR51/34/23</t>
        </is>
      </c>
      <c r="B100" s="6" t="n">
        <v>44970.8148171412</v>
      </c>
      <c r="C100" s="5" t="inlineStr">
        <is>
          <t>3063 ENRIQUE XAVIER RODRIGUEZ CUETO</t>
        </is>
      </c>
      <c r="D100" s="7" t="n"/>
      <c r="E100" s="8" t="n"/>
      <c r="H100" s="9" t="n">
        <v>364.18</v>
      </c>
      <c r="I100" s="5" t="inlineStr">
        <is>
          <t>TARJETA DE DÉBITO/CRÉDITO</t>
        </is>
      </c>
      <c r="J100" s="5" t="inlineStr">
        <is>
          <t>3063 ENRIQUE XAVIER RODRIGUEZ CUETO</t>
        </is>
      </c>
    </row>
    <row r="101">
      <c r="A101" s="11" t="inlineStr">
        <is>
          <t>SAP</t>
        </is>
      </c>
      <c r="B101" s="3" t="n"/>
      <c r="C101" s="3" t="n"/>
      <c r="D101" s="7" t="n"/>
      <c r="E101" s="8" t="n"/>
      <c r="H101" s="9" t="n"/>
      <c r="I101" s="10" t="n"/>
      <c r="J101" s="5" t="n"/>
    </row>
    <row r="102" ht="15.75" customHeight="1">
      <c r="A102" s="13" t="inlineStr">
        <is>
          <t>FECHA</t>
        </is>
      </c>
      <c r="B102" s="13" t="inlineStr">
        <is>
          <t>CIERRE DE CAJA</t>
        </is>
      </c>
      <c r="C102" s="13" t="inlineStr">
        <is>
          <t>IMPORTE</t>
        </is>
      </c>
      <c r="D102" s="49" t="n">
        <v>112774017</v>
      </c>
      <c r="E102" s="14" t="n">
        <v>112774158</v>
      </c>
      <c r="H102" s="9" t="n"/>
      <c r="I102" s="10" t="n"/>
      <c r="J102" s="5" t="n"/>
    </row>
    <row r="103">
      <c r="A103" s="5" t="n"/>
      <c r="B103" s="6" t="n"/>
      <c r="C103" s="5" t="n"/>
      <c r="D103" s="29" t="inlineStr">
        <is>
          <t>BOOT</t>
        </is>
      </c>
      <c r="E103" s="8" t="n"/>
      <c r="H103" s="9" t="n"/>
      <c r="I103" s="10" t="n"/>
      <c r="J103" s="5" t="n"/>
    </row>
    <row r="105">
      <c r="A105" s="1" t="inlineStr">
        <is>
          <t>Cierre Caja</t>
        </is>
      </c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</row>
    <row r="106">
      <c r="A106" s="3" t="inlineStr">
        <is>
          <t>Del 14/02/2023</t>
        </is>
      </c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</row>
    <row r="107">
      <c r="A107" s="74" t="inlineStr">
        <is>
          <t>Cierre Caja</t>
        </is>
      </c>
      <c r="B107" s="74" t="inlineStr">
        <is>
          <t>Fecha</t>
        </is>
      </c>
      <c r="C107" s="74" t="inlineStr">
        <is>
          <t>Cajero</t>
        </is>
      </c>
      <c r="D107" s="74" t="inlineStr">
        <is>
          <t>Nro Voucher</t>
        </is>
      </c>
      <c r="E107" s="74" t="inlineStr">
        <is>
          <t>Nro Cuenta</t>
        </is>
      </c>
      <c r="F107" s="74" t="inlineStr">
        <is>
          <t>Tipo Ingreso</t>
        </is>
      </c>
      <c r="G107" s="75" t="n"/>
      <c r="H107" s="76" t="n"/>
      <c r="I107" s="74" t="inlineStr">
        <is>
          <t>TIPO DE INGRESO</t>
        </is>
      </c>
      <c r="J107" s="74" t="inlineStr">
        <is>
          <t>Cobrador</t>
        </is>
      </c>
    </row>
    <row r="108">
      <c r="A108" s="77" t="n"/>
      <c r="B108" s="77" t="n"/>
      <c r="C108" s="77" t="n"/>
      <c r="D108" s="77" t="n"/>
      <c r="E108" s="77" t="n"/>
      <c r="F108" s="4" t="inlineStr">
        <is>
          <t>EFECTIVO</t>
        </is>
      </c>
      <c r="G108" s="4" t="inlineStr">
        <is>
          <t>CHEQUE</t>
        </is>
      </c>
      <c r="H108" s="4" t="inlineStr">
        <is>
          <t>TRANSFERENCIA</t>
        </is>
      </c>
      <c r="I108" s="77" t="n"/>
      <c r="J108" s="77" t="n"/>
    </row>
    <row r="109">
      <c r="A109" s="5" t="inlineStr">
        <is>
          <t>CCAJ-OR51/35/23</t>
        </is>
      </c>
      <c r="B109" s="6" t="n">
        <v>44971.93187824074</v>
      </c>
      <c r="C109" s="5" t="inlineStr">
        <is>
          <t>3063 ENRIQUE XAVIER RODRIGUEZ CUETO</t>
        </is>
      </c>
      <c r="D109" s="7" t="n"/>
      <c r="E109" s="8" t="n"/>
      <c r="F109" s="9" t="n">
        <v>12650.6</v>
      </c>
      <c r="I109" s="10" t="inlineStr">
        <is>
          <t>EFECTIVO</t>
        </is>
      </c>
      <c r="J109" s="5" t="inlineStr">
        <is>
          <t>3063 ENRIQUE XAVIER RODRIGUEZ CUETO</t>
        </is>
      </c>
    </row>
    <row r="110">
      <c r="A110" s="11" t="inlineStr">
        <is>
          <t>SAP</t>
        </is>
      </c>
      <c r="B110" s="3" t="n"/>
      <c r="C110" s="3" t="n"/>
      <c r="D110" s="7" t="n"/>
      <c r="E110" s="8" t="n"/>
      <c r="H110" s="9" t="n"/>
      <c r="I110" s="10" t="n"/>
      <c r="J110" s="5" t="n"/>
    </row>
    <row r="111" ht="15.75" customHeight="1">
      <c r="A111" s="13" t="inlineStr">
        <is>
          <t>FECHA</t>
        </is>
      </c>
      <c r="B111" s="13" t="inlineStr">
        <is>
          <t>CIERRE DE CAJA</t>
        </is>
      </c>
      <c r="C111" s="13" t="inlineStr">
        <is>
          <t>IMPORTE</t>
        </is>
      </c>
      <c r="D111" s="49" t="n">
        <v>112775855</v>
      </c>
      <c r="E111" s="14" t="n">
        <v>112782351</v>
      </c>
      <c r="H111" s="9" t="n"/>
      <c r="I111" s="10" t="n"/>
      <c r="J111" s="5" t="n"/>
    </row>
    <row r="112">
      <c r="D112" s="29" t="inlineStr">
        <is>
          <t>BOOT</t>
        </is>
      </c>
    </row>
    <row r="114">
      <c r="A114" s="1" t="inlineStr">
        <is>
          <t>Cierre Caja</t>
        </is>
      </c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</row>
    <row r="115">
      <c r="A115" s="3" t="inlineStr">
        <is>
          <t>Del 15/02/2023</t>
        </is>
      </c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</row>
    <row r="116">
      <c r="A116" s="74" t="inlineStr">
        <is>
          <t>Cierre Caja</t>
        </is>
      </c>
      <c r="B116" s="74" t="inlineStr">
        <is>
          <t>Fecha</t>
        </is>
      </c>
      <c r="C116" s="74" t="inlineStr">
        <is>
          <t>Cajero</t>
        </is>
      </c>
      <c r="D116" s="74" t="inlineStr">
        <is>
          <t>Nro Voucher</t>
        </is>
      </c>
      <c r="E116" s="74" t="inlineStr">
        <is>
          <t>Nro Cuenta</t>
        </is>
      </c>
      <c r="F116" s="74" t="inlineStr">
        <is>
          <t>Tipo Ingreso</t>
        </is>
      </c>
      <c r="G116" s="75" t="n"/>
      <c r="H116" s="76" t="n"/>
      <c r="I116" s="74" t="inlineStr">
        <is>
          <t>TIPO DE INGRESO</t>
        </is>
      </c>
      <c r="J116" s="74" t="inlineStr">
        <is>
          <t>Cobrador</t>
        </is>
      </c>
    </row>
    <row r="117">
      <c r="A117" s="77" t="n"/>
      <c r="B117" s="77" t="n"/>
      <c r="C117" s="77" t="n"/>
      <c r="D117" s="77" t="n"/>
      <c r="E117" s="77" t="n"/>
      <c r="F117" s="4" t="inlineStr">
        <is>
          <t>EFECTIVO</t>
        </is>
      </c>
      <c r="G117" s="4" t="inlineStr">
        <is>
          <t>CHEQUE</t>
        </is>
      </c>
      <c r="H117" s="4" t="inlineStr">
        <is>
          <t>TRANSFERENCIA</t>
        </is>
      </c>
      <c r="I117" s="77" t="n"/>
      <c r="J117" s="77" t="n"/>
    </row>
    <row r="118">
      <c r="A118" s="5" t="inlineStr">
        <is>
          <t>CCAJ-OR51/36/23</t>
        </is>
      </c>
      <c r="B118" s="6" t="n">
        <v>44972.79801295139</v>
      </c>
      <c r="C118" s="5" t="inlineStr">
        <is>
          <t>3063 ENRIQUE XAVIER RODRIGUEZ CUETO</t>
        </is>
      </c>
      <c r="D118" s="7" t="n"/>
      <c r="E118" s="8" t="n"/>
      <c r="F118" s="9" t="n">
        <v>9921.219999999999</v>
      </c>
      <c r="I118" s="10" t="inlineStr">
        <is>
          <t>EFECTIVO</t>
        </is>
      </c>
      <c r="J118" s="5" t="inlineStr">
        <is>
          <t>3063 ENRIQUE XAVIER RODRIGUEZ CUETO</t>
        </is>
      </c>
    </row>
    <row r="119">
      <c r="A119" s="11" t="inlineStr">
        <is>
          <t>SAP</t>
        </is>
      </c>
      <c r="B119" s="3" t="n"/>
      <c r="C119" s="3" t="n"/>
      <c r="D119" s="7" t="n"/>
      <c r="E119" s="8" t="n"/>
      <c r="H119" s="9" t="n"/>
      <c r="I119" s="10" t="n"/>
      <c r="J119" s="5" t="n"/>
    </row>
    <row r="120" ht="15.75" customHeight="1">
      <c r="A120" s="13" t="inlineStr">
        <is>
          <t>FECHA</t>
        </is>
      </c>
      <c r="B120" s="13" t="inlineStr">
        <is>
          <t>CIERRE DE CAJA</t>
        </is>
      </c>
      <c r="C120" s="13" t="inlineStr">
        <is>
          <t>IMPORTE</t>
        </is>
      </c>
      <c r="D120" s="49" t="n">
        <v>112790253</v>
      </c>
      <c r="E120" s="14" t="n">
        <v>112790564</v>
      </c>
      <c r="H120" s="9" t="n"/>
      <c r="I120" s="10" t="n"/>
      <c r="J120" s="5" t="n"/>
    </row>
    <row r="121">
      <c r="D121" s="29" t="inlineStr">
        <is>
          <t>BOOT</t>
        </is>
      </c>
    </row>
    <row r="123">
      <c r="A123" s="1" t="inlineStr">
        <is>
          <t>Cierre Caja</t>
        </is>
      </c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</row>
    <row r="124">
      <c r="A124" s="3" t="inlineStr">
        <is>
          <t>Del 16/02/2023</t>
        </is>
      </c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</row>
    <row r="125">
      <c r="A125" s="74" t="inlineStr">
        <is>
          <t>Cierre Caja</t>
        </is>
      </c>
      <c r="B125" s="74" t="inlineStr">
        <is>
          <t>Fecha</t>
        </is>
      </c>
      <c r="C125" s="74" t="inlineStr">
        <is>
          <t>Cajero</t>
        </is>
      </c>
      <c r="D125" s="74" t="inlineStr">
        <is>
          <t>Nro Voucher</t>
        </is>
      </c>
      <c r="E125" s="74" t="inlineStr">
        <is>
          <t>Nro Cuenta</t>
        </is>
      </c>
      <c r="F125" s="74" t="inlineStr">
        <is>
          <t>Tipo Ingreso</t>
        </is>
      </c>
      <c r="G125" s="75" t="n"/>
      <c r="H125" s="76" t="n"/>
      <c r="I125" s="74" t="inlineStr">
        <is>
          <t>TIPO DE INGRESO</t>
        </is>
      </c>
      <c r="J125" s="74" t="inlineStr">
        <is>
          <t>Cobrador</t>
        </is>
      </c>
    </row>
    <row r="126">
      <c r="A126" s="77" t="n"/>
      <c r="B126" s="77" t="n"/>
      <c r="C126" s="77" t="n"/>
      <c r="D126" s="77" t="n"/>
      <c r="E126" s="77" t="n"/>
      <c r="F126" s="4" t="inlineStr">
        <is>
          <t>EFECTIVO</t>
        </is>
      </c>
      <c r="G126" s="4" t="inlineStr">
        <is>
          <t>CHEQUE</t>
        </is>
      </c>
      <c r="H126" s="4" t="inlineStr">
        <is>
          <t>TRANSFERENCIA</t>
        </is>
      </c>
      <c r="I126" s="77" t="n"/>
      <c r="J126" s="77" t="n"/>
    </row>
    <row r="127">
      <c r="A127" s="5" t="inlineStr">
        <is>
          <t>CCAJ-OR51/37/23</t>
        </is>
      </c>
      <c r="B127" s="6" t="n">
        <v>44973.79865489584</v>
      </c>
      <c r="C127" s="5" t="inlineStr">
        <is>
          <t>3063 ENRIQUE XAVIER RODRIGUEZ CUETO</t>
        </is>
      </c>
      <c r="D127" s="7" t="n"/>
      <c r="E127" s="8" t="n"/>
      <c r="F127" s="9" t="n">
        <v>5047.84</v>
      </c>
      <c r="I127" s="10" t="inlineStr">
        <is>
          <t>EFECTIVO</t>
        </is>
      </c>
      <c r="J127" s="5" t="inlineStr">
        <is>
          <t>3063 ENRIQUE XAVIER RODRIGUEZ CUETO</t>
        </is>
      </c>
    </row>
    <row r="128">
      <c r="A128" s="5" t="inlineStr">
        <is>
          <t>CCAJ-OR51/37/23</t>
        </is>
      </c>
      <c r="B128" s="6" t="n">
        <v>44973.79865489584</v>
      </c>
      <c r="C128" s="5" t="inlineStr">
        <is>
          <t>3063 ENRIQUE XAVIER RODRIGUEZ CUETO</t>
        </is>
      </c>
      <c r="D128" s="7" t="n"/>
      <c r="E128" s="8" t="n"/>
      <c r="H128" s="9" t="n">
        <v>94.59999999999999</v>
      </c>
      <c r="I128" s="10" t="inlineStr">
        <is>
          <t>CÓDIGO QR</t>
        </is>
      </c>
      <c r="J128" s="5" t="inlineStr">
        <is>
          <t>3063 ENRIQUE XAVIER RODRIGUEZ CUETO</t>
        </is>
      </c>
    </row>
    <row r="129">
      <c r="A129" s="11" t="inlineStr">
        <is>
          <t>SAP</t>
        </is>
      </c>
      <c r="B129" s="3" t="n"/>
      <c r="C129" s="3" t="n"/>
      <c r="D129" s="7" t="n"/>
      <c r="E129" s="8" t="n"/>
      <c r="H129" s="9" t="n"/>
      <c r="I129" s="10" t="n"/>
      <c r="J129" s="8" t="n"/>
    </row>
    <row r="130" ht="15.75" customHeight="1">
      <c r="A130" s="13" t="inlineStr">
        <is>
          <t>FECHA</t>
        </is>
      </c>
      <c r="B130" s="13" t="inlineStr">
        <is>
          <t>CIERRE DE CAJA</t>
        </is>
      </c>
      <c r="C130" s="13" t="inlineStr">
        <is>
          <t>IMPORTE</t>
        </is>
      </c>
      <c r="D130" s="49" t="inlineStr">
        <is>
          <t>112808032</t>
        </is>
      </c>
      <c r="E130" s="14" t="n">
        <v>112808174</v>
      </c>
      <c r="H130" s="9" t="n"/>
      <c r="I130" s="10" t="n"/>
      <c r="J130" s="8" t="n"/>
    </row>
    <row r="131">
      <c r="D131" s="29" t="inlineStr">
        <is>
          <t>BOOT</t>
        </is>
      </c>
    </row>
    <row r="132">
      <c r="A132" s="16" t="inlineStr">
        <is>
          <t>EL DEPOSITO DE EFECTIVO CORRESPONDIENTE AL CIERRE DE AYER NO SE REALIZO DEBIDO A QUE LA ENTIDAD CERRO ANTES A LAS 12:30 SE LO DEPOSITO EL 22/02 S/G CORREO DEL 22/02/2023</t>
        </is>
      </c>
      <c r="B132" s="26" t="n"/>
      <c r="C132" s="26" t="n"/>
      <c r="D132" s="26" t="n"/>
      <c r="E132" s="26" t="n"/>
      <c r="F132" s="26" t="n"/>
      <c r="G132" s="26" t="n"/>
      <c r="H132" s="26" t="n"/>
      <c r="I132" s="26" t="n"/>
      <c r="J132" s="26" t="n"/>
    </row>
    <row r="133"/>
    <row r="134">
      <c r="A134" s="1" t="inlineStr">
        <is>
          <t>Cierre Caja</t>
        </is>
      </c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</row>
    <row r="135">
      <c r="A135" s="3" t="inlineStr">
        <is>
          <t>Del 17/02/2023</t>
        </is>
      </c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</row>
    <row r="136">
      <c r="A136" s="74" t="inlineStr">
        <is>
          <t>Cierre Caja</t>
        </is>
      </c>
      <c r="B136" s="74" t="inlineStr">
        <is>
          <t>Fecha</t>
        </is>
      </c>
      <c r="C136" s="74" t="inlineStr">
        <is>
          <t>Cajero</t>
        </is>
      </c>
      <c r="D136" s="74" t="inlineStr">
        <is>
          <t>Nro Voucher</t>
        </is>
      </c>
      <c r="E136" s="74" t="inlineStr">
        <is>
          <t>Nro Cuenta</t>
        </is>
      </c>
      <c r="F136" s="74" t="inlineStr">
        <is>
          <t>Tipo Ingreso</t>
        </is>
      </c>
      <c r="G136" s="75" t="n"/>
      <c r="H136" s="76" t="n"/>
      <c r="I136" s="74" t="inlineStr">
        <is>
          <t>TIPO DE INGRESO</t>
        </is>
      </c>
      <c r="J136" s="74" t="inlineStr">
        <is>
          <t>Cobrador</t>
        </is>
      </c>
    </row>
    <row r="137">
      <c r="A137" s="77" t="n"/>
      <c r="B137" s="77" t="n"/>
      <c r="C137" s="77" t="n"/>
      <c r="D137" s="77" t="n"/>
      <c r="E137" s="77" t="n"/>
      <c r="F137" s="4" t="inlineStr">
        <is>
          <t>EFECTIVO</t>
        </is>
      </c>
      <c r="G137" s="4" t="inlineStr">
        <is>
          <t>CHEQUE</t>
        </is>
      </c>
      <c r="H137" s="4" t="inlineStr">
        <is>
          <t>TRANSFERENCIA</t>
        </is>
      </c>
      <c r="I137" s="77" t="n"/>
      <c r="J137" s="77" t="n"/>
    </row>
    <row r="138">
      <c r="A138" s="5" t="inlineStr">
        <is>
          <t>CCAJ-OR51/38/23</t>
        </is>
      </c>
      <c r="B138" s="6" t="n">
        <v>44974.66106584491</v>
      </c>
      <c r="C138" s="5" t="inlineStr">
        <is>
          <t>3063 ENRIQUE XAVIER RODRIGUEZ CUETO</t>
        </is>
      </c>
      <c r="D138" s="7" t="n"/>
      <c r="E138" s="8" t="n"/>
      <c r="F138" s="9" t="n">
        <v>4745.79</v>
      </c>
      <c r="I138" s="10" t="inlineStr">
        <is>
          <t>EFECTIVO</t>
        </is>
      </c>
      <c r="J138" s="5" t="inlineStr">
        <is>
          <t>3063 ENRIQUE XAVIER RODRIGUEZ CUETO</t>
        </is>
      </c>
    </row>
    <row r="139">
      <c r="A139" s="5" t="inlineStr">
        <is>
          <t>CCAJ-OR51/38/23</t>
        </is>
      </c>
      <c r="B139" s="6" t="n">
        <v>44974.66106584491</v>
      </c>
      <c r="C139" s="5" t="inlineStr">
        <is>
          <t>3063 ENRIQUE XAVIER RODRIGUEZ CUETO</t>
        </is>
      </c>
      <c r="D139" s="7" t="n"/>
      <c r="E139" s="8" t="n"/>
      <c r="H139" s="9" t="n">
        <v>617.8</v>
      </c>
      <c r="I139" s="10" t="inlineStr">
        <is>
          <t>CÓDIGO QR</t>
        </is>
      </c>
      <c r="J139" s="5" t="inlineStr">
        <is>
          <t>3063 ENRIQUE XAVIER RODRIGUEZ CUETO</t>
        </is>
      </c>
    </row>
    <row r="140">
      <c r="A140" s="11" t="inlineStr">
        <is>
          <t>SAP</t>
        </is>
      </c>
      <c r="B140" s="3" t="n"/>
      <c r="C140" s="3" t="n"/>
      <c r="D140" s="7" t="n"/>
      <c r="E140" s="8" t="n"/>
      <c r="G140" s="9" t="n"/>
      <c r="I140" s="10" t="n"/>
      <c r="J140" s="8" t="n"/>
    </row>
    <row r="141" ht="15.75" customHeight="1">
      <c r="A141" s="13" t="inlineStr">
        <is>
          <t>FECHA</t>
        </is>
      </c>
      <c r="B141" s="13" t="inlineStr">
        <is>
          <t>CIERRE DE CAJA</t>
        </is>
      </c>
      <c r="C141" s="13" t="inlineStr">
        <is>
          <t>IMPORTE</t>
        </is>
      </c>
      <c r="D141" s="49" t="inlineStr">
        <is>
          <t>112808031</t>
        </is>
      </c>
      <c r="E141" s="14" t="n">
        <v>112808175</v>
      </c>
      <c r="G141" s="9" t="n"/>
      <c r="I141" s="10" t="n"/>
      <c r="J141" s="8" t="n"/>
    </row>
    <row r="142">
      <c r="A142" s="5" t="n"/>
      <c r="B142" s="6" t="n"/>
      <c r="C142" s="5" t="n"/>
      <c r="D142" s="29" t="inlineStr">
        <is>
          <t>BOOT</t>
        </is>
      </c>
      <c r="E142" s="8" t="n"/>
      <c r="G142" s="9" t="n"/>
      <c r="I142" s="10" t="n"/>
      <c r="J142" s="8" t="n"/>
    </row>
    <row r="143">
      <c r="A143" s="16" t="inlineStr">
        <is>
          <t>EL DEPOSITO DE EFECTIVO CORRESPONDIENTE AL CIERRE DE AYER NO SE REALIZO DEBIDO A QUE LA ENTIDAD CERRO ANTES A LAS 12:30 SE LO DEPOSITO EL 22/02 S/G CORREO DEL 22/02/2023</t>
        </is>
      </c>
      <c r="B143" s="26" t="n"/>
      <c r="C143" s="26" t="n"/>
      <c r="D143" s="26" t="n"/>
      <c r="E143" s="26" t="n"/>
      <c r="F143" s="26" t="n"/>
      <c r="G143" s="26" t="n"/>
      <c r="H143" s="26" t="n"/>
      <c r="I143" s="26" t="n"/>
      <c r="J143" s="26" t="n"/>
    </row>
    <row r="144"/>
    <row r="145">
      <c r="A145" s="1" t="inlineStr">
        <is>
          <t>Cierre Caja</t>
        </is>
      </c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</row>
    <row r="146">
      <c r="A146" s="3" t="inlineStr">
        <is>
          <t>Del 20/02/2023</t>
        </is>
      </c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</row>
    <row r="147">
      <c r="A147" s="74" t="inlineStr">
        <is>
          <t>Cierre Caja</t>
        </is>
      </c>
      <c r="B147" s="74" t="inlineStr">
        <is>
          <t>Fecha</t>
        </is>
      </c>
      <c r="C147" s="74" t="inlineStr">
        <is>
          <t>Cajero</t>
        </is>
      </c>
      <c r="D147" s="74" t="inlineStr">
        <is>
          <t>Nro Voucher</t>
        </is>
      </c>
      <c r="E147" s="74" t="inlineStr">
        <is>
          <t>Nro Cuenta</t>
        </is>
      </c>
      <c r="F147" s="74" t="inlineStr">
        <is>
          <t>Tipo Ingreso</t>
        </is>
      </c>
      <c r="G147" s="75" t="n"/>
      <c r="H147" s="76" t="n"/>
      <c r="I147" s="74" t="inlineStr">
        <is>
          <t>TIPO DE INGRESO</t>
        </is>
      </c>
      <c r="J147" s="74" t="inlineStr">
        <is>
          <t>Cobrador</t>
        </is>
      </c>
    </row>
    <row r="148">
      <c r="A148" s="77" t="n"/>
      <c r="B148" s="77" t="n"/>
      <c r="C148" s="77" t="n"/>
      <c r="D148" s="77" t="n"/>
      <c r="E148" s="77" t="n"/>
      <c r="F148" s="4" t="inlineStr">
        <is>
          <t>EFECTIVO</t>
        </is>
      </c>
      <c r="G148" s="4" t="inlineStr">
        <is>
          <t>CHEQUE</t>
        </is>
      </c>
      <c r="H148" s="4" t="inlineStr">
        <is>
          <t>TRANSFERENCIA</t>
        </is>
      </c>
      <c r="I148" s="77" t="n"/>
      <c r="J148" s="77" t="n"/>
    </row>
    <row r="149">
      <c r="A149" s="34" t="inlineStr">
        <is>
          <t>NO HUBO CIERRES DE CAJA DEBIDO A FERIADO NACIONAL POR CARNAVALES</t>
        </is>
      </c>
      <c r="B149" s="39" t="n"/>
      <c r="C149" s="34" t="n"/>
      <c r="D149" s="21" t="n"/>
      <c r="E149" s="8" t="n"/>
      <c r="H149" s="9" t="n"/>
      <c r="I149" s="5" t="n"/>
      <c r="J149" s="8" t="n"/>
    </row>
    <row r="150">
      <c r="A150" s="11" t="inlineStr">
        <is>
          <t>SAP</t>
        </is>
      </c>
      <c r="B150" s="3" t="n"/>
      <c r="C150" s="3" t="n"/>
      <c r="D150" s="7" t="n"/>
      <c r="E150" s="8" t="n"/>
      <c r="G150" s="9" t="n"/>
      <c r="I150" s="10" t="n"/>
      <c r="J150" s="8" t="n"/>
    </row>
    <row r="151">
      <c r="A151" s="13" t="inlineStr">
        <is>
          <t>FECHA</t>
        </is>
      </c>
      <c r="B151" s="13" t="inlineStr">
        <is>
          <t>CIERRE DE CAJA</t>
        </is>
      </c>
      <c r="C151" s="13" t="inlineStr">
        <is>
          <t>IMPORTE</t>
        </is>
      </c>
      <c r="D151" s="7" t="n"/>
      <c r="E151" s="8" t="n"/>
      <c r="G151" s="9" t="n"/>
      <c r="I151" s="10" t="n"/>
      <c r="J151" s="8" t="n"/>
    </row>
    <row r="152"/>
    <row r="153">
      <c r="A153" s="1" t="inlineStr">
        <is>
          <t>Cierre Caja</t>
        </is>
      </c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</row>
    <row r="154">
      <c r="A154" s="3" t="inlineStr">
        <is>
          <t>Del 21/02/2023</t>
        </is>
      </c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</row>
    <row r="155">
      <c r="A155" s="74" t="inlineStr">
        <is>
          <t>Cierre Caja</t>
        </is>
      </c>
      <c r="B155" s="74" t="inlineStr">
        <is>
          <t>Fecha</t>
        </is>
      </c>
      <c r="C155" s="74" t="inlineStr">
        <is>
          <t>Cajero</t>
        </is>
      </c>
      <c r="D155" s="74" t="inlineStr">
        <is>
          <t>Nro Voucher</t>
        </is>
      </c>
      <c r="E155" s="74" t="inlineStr">
        <is>
          <t>Nro Cuenta</t>
        </is>
      </c>
      <c r="F155" s="74" t="inlineStr">
        <is>
          <t>Tipo Ingreso</t>
        </is>
      </c>
      <c r="G155" s="75" t="n"/>
      <c r="H155" s="76" t="n"/>
      <c r="I155" s="74" t="inlineStr">
        <is>
          <t>TIPO DE INGRESO</t>
        </is>
      </c>
      <c r="J155" s="74" t="inlineStr">
        <is>
          <t>Cobrador</t>
        </is>
      </c>
    </row>
    <row r="156">
      <c r="A156" s="77" t="n"/>
      <c r="B156" s="77" t="n"/>
      <c r="C156" s="77" t="n"/>
      <c r="D156" s="77" t="n"/>
      <c r="E156" s="77" t="n"/>
      <c r="F156" s="4" t="inlineStr">
        <is>
          <t>EFECTIVO</t>
        </is>
      </c>
      <c r="G156" s="4" t="inlineStr">
        <is>
          <t>CHEQUE</t>
        </is>
      </c>
      <c r="H156" s="4" t="inlineStr">
        <is>
          <t>TRANSFERENCIA</t>
        </is>
      </c>
      <c r="I156" s="77" t="n"/>
      <c r="J156" s="77" t="n"/>
    </row>
    <row r="157">
      <c r="A157" s="34" t="inlineStr">
        <is>
          <t>NO HUBO CIERRES DE CAJA DEBIDO A FERIADO NACIONAL POR CARNAVALES</t>
        </is>
      </c>
      <c r="B157" s="39" t="n"/>
      <c r="C157" s="34" t="n"/>
      <c r="D157" s="21" t="n"/>
      <c r="E157" s="8" t="n"/>
      <c r="H157" s="9" t="n"/>
      <c r="I157" s="5" t="n"/>
      <c r="J157" s="8" t="n"/>
    </row>
    <row r="158">
      <c r="A158" s="11" t="inlineStr">
        <is>
          <t>SAP</t>
        </is>
      </c>
      <c r="B158" s="3" t="n"/>
      <c r="C158" s="3" t="n"/>
      <c r="D158" s="7" t="n"/>
      <c r="E158" s="8" t="n"/>
      <c r="G158" s="9" t="n"/>
      <c r="I158" s="10" t="n"/>
      <c r="J158" s="8" t="n"/>
    </row>
    <row r="159">
      <c r="A159" s="13" t="inlineStr">
        <is>
          <t>FECHA</t>
        </is>
      </c>
      <c r="B159" s="13" t="inlineStr">
        <is>
          <t>CIERRE DE CAJA</t>
        </is>
      </c>
      <c r="C159" s="13" t="inlineStr">
        <is>
          <t>IMPORTE</t>
        </is>
      </c>
    </row>
    <row r="160"/>
    <row r="161"/>
    <row r="162">
      <c r="A162" s="1" t="inlineStr">
        <is>
          <t>Cierre Caja</t>
        </is>
      </c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</row>
    <row r="163">
      <c r="A163" s="3" t="inlineStr">
        <is>
          <t>Del 22/02/2023</t>
        </is>
      </c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</row>
    <row r="164">
      <c r="A164" s="74" t="inlineStr">
        <is>
          <t>Cierre Caja</t>
        </is>
      </c>
      <c r="B164" s="74" t="inlineStr">
        <is>
          <t>Fecha</t>
        </is>
      </c>
      <c r="C164" s="74" t="inlineStr">
        <is>
          <t>Cajero</t>
        </is>
      </c>
      <c r="D164" s="74" t="inlineStr">
        <is>
          <t>Nro Voucher</t>
        </is>
      </c>
      <c r="E164" s="74" t="inlineStr">
        <is>
          <t>Nro Cuenta</t>
        </is>
      </c>
      <c r="F164" s="74" t="inlineStr">
        <is>
          <t>Tipo Ingreso</t>
        </is>
      </c>
      <c r="G164" s="75" t="n"/>
      <c r="H164" s="76" t="n"/>
      <c r="I164" s="74" t="inlineStr">
        <is>
          <t>TIPO DE INGRESO</t>
        </is>
      </c>
      <c r="J164" s="74" t="inlineStr">
        <is>
          <t>Cobrador</t>
        </is>
      </c>
    </row>
    <row r="165">
      <c r="A165" s="77" t="n"/>
      <c r="B165" s="77" t="n"/>
      <c r="C165" s="77" t="n"/>
      <c r="D165" s="77" t="n"/>
      <c r="E165" s="77" t="n"/>
      <c r="F165" s="4" t="inlineStr">
        <is>
          <t>EFECTIVO</t>
        </is>
      </c>
      <c r="G165" s="4" t="inlineStr">
        <is>
          <t>CHEQUE</t>
        </is>
      </c>
      <c r="H165" s="4" t="inlineStr">
        <is>
          <t>TRANSFERENCIA</t>
        </is>
      </c>
      <c r="I165" s="77" t="n"/>
      <c r="J165" s="77" t="n"/>
    </row>
    <row r="166">
      <c r="A166" s="5" t="inlineStr">
        <is>
          <t>CCAJ-OR51/39/23</t>
        </is>
      </c>
      <c r="B166" s="6" t="n">
        <v>44979.79605158565</v>
      </c>
      <c r="C166" s="5" t="inlineStr">
        <is>
          <t>3063 ENRIQUE XAVIER RODRIGUEZ CUETO</t>
        </is>
      </c>
      <c r="D166" s="7" t="n"/>
      <c r="E166" s="8" t="n"/>
      <c r="F166" s="9" t="n">
        <v>6359.9</v>
      </c>
      <c r="I166" s="10" t="inlineStr">
        <is>
          <t>EFECTIVO</t>
        </is>
      </c>
      <c r="J166" s="5" t="inlineStr">
        <is>
          <t>3063 ENRIQUE XAVIER RODRIGUEZ CUETO</t>
        </is>
      </c>
    </row>
    <row r="167">
      <c r="A167" s="11" t="inlineStr">
        <is>
          <t>SAP</t>
        </is>
      </c>
      <c r="B167" s="3" t="n"/>
      <c r="C167" s="3" t="n"/>
      <c r="D167" s="7" t="n"/>
      <c r="E167" s="8" t="n"/>
      <c r="H167" s="9" t="n"/>
      <c r="I167" s="10" t="n"/>
      <c r="J167" s="5" t="n"/>
    </row>
    <row r="168" ht="15.75" customHeight="1">
      <c r="A168" s="13" t="inlineStr">
        <is>
          <t>FECHA</t>
        </is>
      </c>
      <c r="B168" s="13" t="inlineStr">
        <is>
          <t>CIERRE DE CAJA</t>
        </is>
      </c>
      <c r="C168" s="13" t="inlineStr">
        <is>
          <t>IMPORTE</t>
        </is>
      </c>
      <c r="D168" s="49" t="inlineStr">
        <is>
          <t>112814226</t>
        </is>
      </c>
      <c r="E168" s="14" t="n">
        <v>112814377</v>
      </c>
      <c r="H168" s="9" t="n"/>
      <c r="I168" s="10" t="n"/>
      <c r="J168" s="5" t="n"/>
    </row>
    <row r="169">
      <c r="A169" s="5" t="n"/>
      <c r="B169" s="6" t="n"/>
      <c r="C169" s="5" t="n"/>
      <c r="D169" s="29" t="inlineStr">
        <is>
          <t>BOOT</t>
        </is>
      </c>
      <c r="E169" s="8" t="n"/>
      <c r="H169" s="9" t="n"/>
      <c r="I169" s="10" t="n"/>
      <c r="J169" s="5" t="n"/>
    </row>
    <row r="170"/>
    <row r="171">
      <c r="A171" s="1" t="inlineStr">
        <is>
          <t>Cierre Caja</t>
        </is>
      </c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</row>
    <row r="172">
      <c r="A172" s="3" t="inlineStr">
        <is>
          <t>Del 23/02/2023</t>
        </is>
      </c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</row>
    <row r="173">
      <c r="A173" s="74" t="inlineStr">
        <is>
          <t>Cierre Caja</t>
        </is>
      </c>
      <c r="B173" s="74" t="inlineStr">
        <is>
          <t>Fecha</t>
        </is>
      </c>
      <c r="C173" s="74" t="inlineStr">
        <is>
          <t>Cajero</t>
        </is>
      </c>
      <c r="D173" s="74" t="inlineStr">
        <is>
          <t>Nro Voucher</t>
        </is>
      </c>
      <c r="E173" s="74" t="inlineStr">
        <is>
          <t>Nro Cuenta</t>
        </is>
      </c>
      <c r="F173" s="74" t="inlineStr">
        <is>
          <t>Tipo Ingreso</t>
        </is>
      </c>
      <c r="G173" s="75" t="n"/>
      <c r="H173" s="76" t="n"/>
      <c r="I173" s="74" t="inlineStr">
        <is>
          <t>TIPO DE INGRESO</t>
        </is>
      </c>
      <c r="J173" s="74" t="inlineStr">
        <is>
          <t>Cobrador</t>
        </is>
      </c>
    </row>
    <row r="174">
      <c r="A174" s="77" t="n"/>
      <c r="B174" s="77" t="n"/>
      <c r="C174" s="77" t="n"/>
      <c r="D174" s="77" t="n"/>
      <c r="E174" s="77" t="n"/>
      <c r="F174" s="4" t="inlineStr">
        <is>
          <t>EFECTIVO</t>
        </is>
      </c>
      <c r="G174" s="4" t="inlineStr">
        <is>
          <t>CHEQUE</t>
        </is>
      </c>
      <c r="H174" s="4" t="inlineStr">
        <is>
          <t>TRANSFERENCIA</t>
        </is>
      </c>
      <c r="I174" s="77" t="n"/>
      <c r="J174" s="77" t="n"/>
    </row>
    <row r="175">
      <c r="A175" s="5" t="inlineStr">
        <is>
          <t>CCAJ-OR51/40/23</t>
        </is>
      </c>
      <c r="B175" s="6" t="n">
        <v>44980.79077922454</v>
      </c>
      <c r="C175" s="5" t="inlineStr">
        <is>
          <t>3063 ENRIQUE XAVIER RODRIGUEZ CUETO</t>
        </is>
      </c>
      <c r="D175" s="7" t="n"/>
      <c r="E175" s="8" t="n"/>
      <c r="F175" s="9" t="n">
        <v>7432.19</v>
      </c>
      <c r="I175" s="10" t="inlineStr">
        <is>
          <t>EFECTIVO</t>
        </is>
      </c>
      <c r="J175" s="5" t="inlineStr">
        <is>
          <t>3063 ENRIQUE XAVIER RODRIGUEZ CUETO</t>
        </is>
      </c>
    </row>
    <row r="176">
      <c r="A176" s="11" t="inlineStr">
        <is>
          <t>SAP</t>
        </is>
      </c>
      <c r="B176" s="3" t="n"/>
      <c r="C176" s="3" t="n"/>
      <c r="D176" s="7" t="n"/>
      <c r="E176" s="8" t="n"/>
      <c r="H176" s="9" t="n"/>
      <c r="I176" s="10" t="n"/>
      <c r="J176" s="8" t="n"/>
    </row>
    <row r="177" ht="15.75" customHeight="1">
      <c r="A177" s="13" t="inlineStr">
        <is>
          <t>FECHA</t>
        </is>
      </c>
      <c r="B177" s="13" t="inlineStr">
        <is>
          <t>CIERRE DE CAJA</t>
        </is>
      </c>
      <c r="C177" s="13" t="inlineStr">
        <is>
          <t>IMPORTE</t>
        </is>
      </c>
      <c r="D177" s="49" t="inlineStr">
        <is>
          <t>112825688</t>
        </is>
      </c>
      <c r="E177" s="14" t="n">
        <v>112826111</v>
      </c>
      <c r="H177" s="9" t="n"/>
      <c r="I177" s="10" t="n"/>
      <c r="J177" s="8" t="n"/>
    </row>
    <row r="178">
      <c r="A178" s="5" t="n"/>
      <c r="B178" s="6" t="n"/>
      <c r="C178" s="5" t="n"/>
      <c r="D178" s="29" t="inlineStr">
        <is>
          <t>BOOT</t>
        </is>
      </c>
      <c r="E178" s="8" t="n"/>
      <c r="H178" s="9" t="n"/>
      <c r="I178" s="10" t="n"/>
      <c r="J178" s="8" t="n"/>
    </row>
    <row r="179"/>
    <row r="180">
      <c r="A180" s="1" t="inlineStr">
        <is>
          <t>Cierre Caja</t>
        </is>
      </c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</row>
    <row r="181">
      <c r="A181" s="3" t="inlineStr">
        <is>
          <t>Del 24/02/2023</t>
        </is>
      </c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</row>
    <row r="182">
      <c r="A182" s="74" t="inlineStr">
        <is>
          <t>Cierre Caja</t>
        </is>
      </c>
      <c r="B182" s="74" t="inlineStr">
        <is>
          <t>Fecha</t>
        </is>
      </c>
      <c r="C182" s="74" t="inlineStr">
        <is>
          <t>Cajero</t>
        </is>
      </c>
      <c r="D182" s="74" t="inlineStr">
        <is>
          <t>Nro Voucher</t>
        </is>
      </c>
      <c r="E182" s="74" t="inlineStr">
        <is>
          <t>Nro Cuenta</t>
        </is>
      </c>
      <c r="F182" s="74" t="inlineStr">
        <is>
          <t>Tipo Ingreso</t>
        </is>
      </c>
      <c r="G182" s="75" t="n"/>
      <c r="H182" s="76" t="n"/>
      <c r="I182" s="74" t="inlineStr">
        <is>
          <t>TIPO DE INGRESO</t>
        </is>
      </c>
      <c r="J182" s="74" t="inlineStr">
        <is>
          <t>Cobrador</t>
        </is>
      </c>
    </row>
    <row r="183">
      <c r="A183" s="77" t="n"/>
      <c r="B183" s="77" t="n"/>
      <c r="C183" s="77" t="n"/>
      <c r="D183" s="77" t="n"/>
      <c r="E183" s="77" t="n"/>
      <c r="F183" s="4" t="inlineStr">
        <is>
          <t>EFECTIVO</t>
        </is>
      </c>
      <c r="G183" s="4" t="inlineStr">
        <is>
          <t>CHEQUE</t>
        </is>
      </c>
      <c r="H183" s="4" t="inlineStr">
        <is>
          <t>TRANSFERENCIA</t>
        </is>
      </c>
      <c r="I183" s="77" t="n"/>
      <c r="J183" s="77" t="n"/>
    </row>
    <row r="184">
      <c r="A184" s="5" t="inlineStr">
        <is>
          <t>CCAJ-OR51/41/23</t>
        </is>
      </c>
      <c r="B184" s="6" t="n">
        <v>44981.7951400926</v>
      </c>
      <c r="C184" s="5" t="inlineStr">
        <is>
          <t>3063 ENRIQUE XAVIER RODRIGUEZ CUETO</t>
        </is>
      </c>
      <c r="D184" s="7" t="n"/>
      <c r="E184" s="8" t="n"/>
      <c r="F184" s="9" t="n">
        <v>6720.64</v>
      </c>
      <c r="I184" s="10" t="inlineStr">
        <is>
          <t>EFECTIVO</t>
        </is>
      </c>
      <c r="J184" s="5" t="inlineStr">
        <is>
          <t>3063 ENRIQUE XAVIER RODRIGUEZ CUETO</t>
        </is>
      </c>
    </row>
    <row r="185">
      <c r="A185" s="11" t="inlineStr">
        <is>
          <t>SAP</t>
        </is>
      </c>
      <c r="B185" s="3" t="n"/>
      <c r="C185" s="3" t="n"/>
      <c r="D185" s="7" t="n"/>
      <c r="E185" s="8" t="n"/>
      <c r="H185" s="9" t="n"/>
      <c r="I185" s="10" t="n"/>
      <c r="J185" s="8" t="n"/>
    </row>
    <row r="186" ht="15.75" customHeight="1">
      <c r="A186" s="13" t="inlineStr">
        <is>
          <t>FECHA</t>
        </is>
      </c>
      <c r="B186" s="13" t="inlineStr">
        <is>
          <t>CIERRE DE CAJA</t>
        </is>
      </c>
      <c r="C186" s="13" t="inlineStr">
        <is>
          <t>IMPORTE</t>
        </is>
      </c>
      <c r="D186" s="49" t="inlineStr">
        <is>
          <t>112825687</t>
        </is>
      </c>
      <c r="E186" s="14" t="n">
        <v>112826114</v>
      </c>
      <c r="H186" s="9" t="n"/>
      <c r="I186" s="10" t="n"/>
      <c r="J186" s="8" t="n"/>
    </row>
    <row r="187">
      <c r="A187" s="5" t="n"/>
      <c r="B187" s="6" t="n"/>
      <c r="C187" s="5" t="n"/>
      <c r="D187" s="29" t="inlineStr">
        <is>
          <t>BOOT</t>
        </is>
      </c>
      <c r="E187" s="8" t="n"/>
      <c r="H187" s="9" t="n"/>
      <c r="I187" s="10" t="n"/>
      <c r="J187" s="8" t="n"/>
    </row>
    <row r="188">
      <c r="A188" s="5" t="n"/>
      <c r="B188" s="6" t="n"/>
      <c r="C188" s="5" t="n"/>
      <c r="D188" s="7" t="n"/>
      <c r="E188" s="8" t="n"/>
      <c r="H188" s="9" t="n"/>
      <c r="I188" s="10" t="n"/>
      <c r="J188" s="8" t="n"/>
    </row>
    <row r="189">
      <c r="A189" s="1" t="inlineStr">
        <is>
          <t>Cierre Caja</t>
        </is>
      </c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</row>
    <row r="190">
      <c r="A190" s="3" t="inlineStr">
        <is>
          <t>Del 25/02/2023</t>
        </is>
      </c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</row>
    <row r="191">
      <c r="A191" s="74" t="inlineStr">
        <is>
          <t>Cierre Caja</t>
        </is>
      </c>
      <c r="B191" s="74" t="inlineStr">
        <is>
          <t>Fecha</t>
        </is>
      </c>
      <c r="C191" s="74" t="inlineStr">
        <is>
          <t>Cajero</t>
        </is>
      </c>
      <c r="D191" s="74" t="inlineStr">
        <is>
          <t>Nro Voucher</t>
        </is>
      </c>
      <c r="E191" s="74" t="inlineStr">
        <is>
          <t>Nro Cuenta</t>
        </is>
      </c>
      <c r="F191" s="74" t="inlineStr">
        <is>
          <t>Tipo Ingreso</t>
        </is>
      </c>
      <c r="G191" s="75" t="n"/>
      <c r="H191" s="76" t="n"/>
      <c r="I191" s="74" t="inlineStr">
        <is>
          <t>TIPO DE INGRESO</t>
        </is>
      </c>
      <c r="J191" s="74" t="inlineStr">
        <is>
          <t>Cobrador</t>
        </is>
      </c>
    </row>
    <row r="192">
      <c r="A192" s="77" t="n"/>
      <c r="B192" s="77" t="n"/>
      <c r="C192" s="77" t="n"/>
      <c r="D192" s="77" t="n"/>
      <c r="E192" s="77" t="n"/>
      <c r="F192" s="4" t="inlineStr">
        <is>
          <t>EFECTIVO</t>
        </is>
      </c>
      <c r="G192" s="4" t="inlineStr">
        <is>
          <t>CHEQUE</t>
        </is>
      </c>
      <c r="H192" s="4" t="inlineStr">
        <is>
          <t>TRANSFERENCIA</t>
        </is>
      </c>
      <c r="I192" s="77" t="n"/>
      <c r="J192" s="77" t="n"/>
    </row>
    <row r="193">
      <c r="A193" s="5" t="inlineStr">
        <is>
          <t>CCAJ-OR51/42/23</t>
        </is>
      </c>
      <c r="B193" s="6" t="n">
        <v>44982.55609657407</v>
      </c>
      <c r="C193" s="5" t="inlineStr">
        <is>
          <t>3063 ENRIQUE XAVIER RODRIGUEZ CUETO</t>
        </is>
      </c>
      <c r="D193" s="7" t="n"/>
      <c r="E193" s="8" t="n"/>
      <c r="F193" s="9" t="n">
        <v>3504.84</v>
      </c>
      <c r="I193" s="10" t="inlineStr">
        <is>
          <t>EFECTIVO</t>
        </is>
      </c>
      <c r="J193" s="5" t="inlineStr">
        <is>
          <t>3063 ENRIQUE XAVIER RODRIGUEZ CUETO</t>
        </is>
      </c>
    </row>
    <row r="194">
      <c r="A194" s="11" t="inlineStr">
        <is>
          <t>SAP</t>
        </is>
      </c>
      <c r="B194" s="3" t="n"/>
      <c r="C194" s="3" t="n"/>
      <c r="D194" s="7" t="n"/>
      <c r="E194" s="8" t="n"/>
      <c r="H194" s="9" t="n"/>
      <c r="I194" s="10" t="n"/>
      <c r="J194" s="8" t="n"/>
    </row>
    <row r="195" ht="15.75" customHeight="1">
      <c r="A195" s="13" t="inlineStr">
        <is>
          <t>FECHA</t>
        </is>
      </c>
      <c r="B195" s="13" t="inlineStr">
        <is>
          <t>CIERRE DE CAJA</t>
        </is>
      </c>
      <c r="C195" s="13" t="inlineStr">
        <is>
          <t>IMPORTE</t>
        </is>
      </c>
      <c r="D195" s="49" t="inlineStr">
        <is>
          <t>112835222</t>
        </is>
      </c>
      <c r="E195" s="14" t="n">
        <v>112835432</v>
      </c>
      <c r="H195" s="9" t="n"/>
      <c r="I195" s="10" t="n"/>
      <c r="J195" s="8" t="n"/>
    </row>
    <row r="196">
      <c r="D196" s="29" t="inlineStr">
        <is>
          <t>BOOT</t>
        </is>
      </c>
      <c r="E196" s="8" t="n"/>
    </row>
    <row r="197"/>
    <row r="198">
      <c r="A198" s="1" t="inlineStr">
        <is>
          <t>Cierre Caja</t>
        </is>
      </c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</row>
    <row r="199">
      <c r="A199" s="3" t="inlineStr">
        <is>
          <t>Del 27/02/2023</t>
        </is>
      </c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</row>
    <row r="200">
      <c r="A200" s="74" t="inlineStr">
        <is>
          <t>Cierre Caja</t>
        </is>
      </c>
      <c r="B200" s="74" t="inlineStr">
        <is>
          <t>Fecha</t>
        </is>
      </c>
      <c r="C200" s="74" t="inlineStr">
        <is>
          <t>Cajero</t>
        </is>
      </c>
      <c r="D200" s="74" t="inlineStr">
        <is>
          <t>Nro Voucher</t>
        </is>
      </c>
      <c r="E200" s="74" t="inlineStr">
        <is>
          <t>Nro Cuenta</t>
        </is>
      </c>
      <c r="F200" s="74" t="inlineStr">
        <is>
          <t>Tipo Ingreso</t>
        </is>
      </c>
      <c r="G200" s="75" t="n"/>
      <c r="H200" s="76" t="n"/>
      <c r="I200" s="74" t="inlineStr">
        <is>
          <t>TIPO DE INGRESO</t>
        </is>
      </c>
      <c r="J200" s="74" t="inlineStr">
        <is>
          <t>Cobrador</t>
        </is>
      </c>
    </row>
    <row r="201">
      <c r="A201" s="77" t="n"/>
      <c r="B201" s="77" t="n"/>
      <c r="C201" s="77" t="n"/>
      <c r="D201" s="77" t="n"/>
      <c r="E201" s="77" t="n"/>
      <c r="F201" s="4" t="inlineStr">
        <is>
          <t>EFECTIVO</t>
        </is>
      </c>
      <c r="G201" s="4" t="inlineStr">
        <is>
          <t>CHEQUE</t>
        </is>
      </c>
      <c r="H201" s="4" t="inlineStr">
        <is>
          <t>TRANSFERENCIA</t>
        </is>
      </c>
      <c r="I201" s="77" t="n"/>
      <c r="J201" s="77" t="n"/>
    </row>
    <row r="202">
      <c r="A202" s="5" t="inlineStr">
        <is>
          <t>CCAJ-OR51/43/23</t>
        </is>
      </c>
      <c r="B202" s="6" t="n">
        <v>44984.7940784375</v>
      </c>
      <c r="C202" s="5" t="inlineStr">
        <is>
          <t>3063 ENRIQUE XAVIER RODRIGUEZ CUETO</t>
        </is>
      </c>
      <c r="D202" s="7" t="n"/>
      <c r="E202" s="8" t="n"/>
      <c r="F202" s="9" t="n">
        <v>6289.01</v>
      </c>
      <c r="I202" s="10" t="inlineStr">
        <is>
          <t>EFECTIVO</t>
        </is>
      </c>
      <c r="J202" s="5" t="inlineStr">
        <is>
          <t>3063 ENRIQUE XAVIER RODRIGUEZ CUETO</t>
        </is>
      </c>
    </row>
    <row r="203">
      <c r="A203" s="5" t="inlineStr">
        <is>
          <t>CCAJ-OR51/43/23</t>
        </is>
      </c>
      <c r="B203" s="6" t="n">
        <v>44984.7940784375</v>
      </c>
      <c r="C203" s="5" t="inlineStr">
        <is>
          <t>3063 ENRIQUE XAVIER RODRIGUEZ CUETO</t>
        </is>
      </c>
      <c r="D203" s="7" t="n"/>
      <c r="E203" s="8" t="n"/>
      <c r="H203" s="9" t="n">
        <v>171.17</v>
      </c>
      <c r="I203" s="5" t="inlineStr">
        <is>
          <t>TARJETA DE DÉBITO/CRÉDITO</t>
        </is>
      </c>
      <c r="J203" s="5" t="inlineStr">
        <is>
          <t>3063 ENRIQUE XAVIER RODRIGUEZ CUETO</t>
        </is>
      </c>
    </row>
    <row r="204">
      <c r="A204" s="5" t="inlineStr">
        <is>
          <t>CCAJ-OR51/43/23</t>
        </is>
      </c>
      <c r="B204" s="6" t="n">
        <v>44984.7940784375</v>
      </c>
      <c r="C204" s="5" t="inlineStr">
        <is>
          <t>3063 ENRIQUE XAVIER RODRIGUEZ CUETO</t>
        </is>
      </c>
      <c r="D204" s="7" t="n"/>
      <c r="E204" s="8" t="n"/>
      <c r="H204" s="9" t="n">
        <v>50.02</v>
      </c>
      <c r="I204" s="10" t="inlineStr">
        <is>
          <t>CÓDIGO QR</t>
        </is>
      </c>
      <c r="J204" s="5" t="inlineStr">
        <is>
          <t>3063 ENRIQUE XAVIER RODRIGUEZ CUETO</t>
        </is>
      </c>
    </row>
    <row r="205">
      <c r="A205" s="11" t="inlineStr">
        <is>
          <t>SAP</t>
        </is>
      </c>
      <c r="B205" s="3" t="n"/>
      <c r="C205" s="3" t="n"/>
      <c r="D205" s="7" t="n"/>
      <c r="E205" s="8" t="n"/>
      <c r="H205" s="9" t="n"/>
      <c r="I205" s="10" t="n"/>
      <c r="J205" s="8" t="n"/>
    </row>
    <row r="206">
      <c r="A206" s="13" t="inlineStr">
        <is>
          <t>FECHA</t>
        </is>
      </c>
      <c r="B206" s="13" t="inlineStr">
        <is>
          <t>CIERRE DE CAJA</t>
        </is>
      </c>
      <c r="C206" s="13" t="inlineStr">
        <is>
          <t>IMPORTE</t>
        </is>
      </c>
      <c r="D206" s="7" t="inlineStr">
        <is>
          <t>112846570</t>
        </is>
      </c>
      <c r="E206" s="8" t="n"/>
      <c r="H206" s="9" t="n"/>
      <c r="I206" s="10" t="n"/>
      <c r="J206" s="8" t="n"/>
    </row>
  </sheetData>
  <mergeCells count="176">
    <mergeCell ref="A200:A201"/>
    <mergeCell ref="B200:B201"/>
    <mergeCell ref="C200:C201"/>
    <mergeCell ref="D200:D201"/>
    <mergeCell ref="E200:E201"/>
    <mergeCell ref="F200:H200"/>
    <mergeCell ref="I200:I201"/>
    <mergeCell ref="J200:J201"/>
    <mergeCell ref="I191:I192"/>
    <mergeCell ref="J191:J192"/>
    <mergeCell ref="A191:A192"/>
    <mergeCell ref="B191:B192"/>
    <mergeCell ref="C191:C192"/>
    <mergeCell ref="D191:D192"/>
    <mergeCell ref="E191:E192"/>
    <mergeCell ref="F191:H191"/>
    <mergeCell ref="I182:I183"/>
    <mergeCell ref="J182:J183"/>
    <mergeCell ref="A182:A183"/>
    <mergeCell ref="B182:B183"/>
    <mergeCell ref="C182:C183"/>
    <mergeCell ref="D182:D183"/>
    <mergeCell ref="E182:E183"/>
    <mergeCell ref="F182:H182"/>
    <mergeCell ref="A164:A165"/>
    <mergeCell ref="B164:B165"/>
    <mergeCell ref="C164:C165"/>
    <mergeCell ref="D164:D165"/>
    <mergeCell ref="E164:E165"/>
    <mergeCell ref="F164:H164"/>
    <mergeCell ref="I164:I165"/>
    <mergeCell ref="J164:J165"/>
    <mergeCell ref="A173:A174"/>
    <mergeCell ref="B173:B174"/>
    <mergeCell ref="C173:C174"/>
    <mergeCell ref="D173:D174"/>
    <mergeCell ref="E173:E174"/>
    <mergeCell ref="F173:H173"/>
    <mergeCell ref="I173:I174"/>
    <mergeCell ref="J173:J174"/>
    <mergeCell ref="A97:A98"/>
    <mergeCell ref="B97:B98"/>
    <mergeCell ref="C97:C98"/>
    <mergeCell ref="D97:D98"/>
    <mergeCell ref="E97:E98"/>
    <mergeCell ref="F97:H97"/>
    <mergeCell ref="I97:I98"/>
    <mergeCell ref="J97:J98"/>
    <mergeCell ref="A116:A117"/>
    <mergeCell ref="B116:B117"/>
    <mergeCell ref="C116:C117"/>
    <mergeCell ref="D116:D117"/>
    <mergeCell ref="E116:E117"/>
    <mergeCell ref="F116:H116"/>
    <mergeCell ref="I116:I117"/>
    <mergeCell ref="J116:J117"/>
    <mergeCell ref="A107:A108"/>
    <mergeCell ref="B107:B108"/>
    <mergeCell ref="C107:C108"/>
    <mergeCell ref="D107:D108"/>
    <mergeCell ref="E107:E108"/>
    <mergeCell ref="F107:H107"/>
    <mergeCell ref="I107:I108"/>
    <mergeCell ref="J107:J108"/>
    <mergeCell ref="I3:I4"/>
    <mergeCell ref="J3:J4"/>
    <mergeCell ref="A3:A4"/>
    <mergeCell ref="B3:B4"/>
    <mergeCell ref="C3:C4"/>
    <mergeCell ref="D3:D4"/>
    <mergeCell ref="E3:E4"/>
    <mergeCell ref="F3:H3"/>
    <mergeCell ref="A22:A23"/>
    <mergeCell ref="B22:B23"/>
    <mergeCell ref="C22:C23"/>
    <mergeCell ref="D22:D23"/>
    <mergeCell ref="E22:E23"/>
    <mergeCell ref="F22:H22"/>
    <mergeCell ref="I22:I23"/>
    <mergeCell ref="J22:J23"/>
    <mergeCell ref="A13:A14"/>
    <mergeCell ref="B13:B14"/>
    <mergeCell ref="C13:C14"/>
    <mergeCell ref="D13:D14"/>
    <mergeCell ref="E13:E14"/>
    <mergeCell ref="F13:H13"/>
    <mergeCell ref="I13:I14"/>
    <mergeCell ref="J13:J14"/>
    <mergeCell ref="I32:I33"/>
    <mergeCell ref="J32:J33"/>
    <mergeCell ref="A32:A33"/>
    <mergeCell ref="B32:B33"/>
    <mergeCell ref="C32:C33"/>
    <mergeCell ref="D32:D33"/>
    <mergeCell ref="E32:E33"/>
    <mergeCell ref="F32:H32"/>
    <mergeCell ref="A41:A42"/>
    <mergeCell ref="B41:B42"/>
    <mergeCell ref="C41:C42"/>
    <mergeCell ref="D41:D42"/>
    <mergeCell ref="E41:E42"/>
    <mergeCell ref="F41:H41"/>
    <mergeCell ref="I41:I42"/>
    <mergeCell ref="J41:J42"/>
    <mergeCell ref="A50:A51"/>
    <mergeCell ref="B50:B51"/>
    <mergeCell ref="C50:C51"/>
    <mergeCell ref="D50:D51"/>
    <mergeCell ref="E50:E51"/>
    <mergeCell ref="F50:H50"/>
    <mergeCell ref="I50:I51"/>
    <mergeCell ref="J50:J51"/>
    <mergeCell ref="A59:A60"/>
    <mergeCell ref="B59:B60"/>
    <mergeCell ref="C59:C60"/>
    <mergeCell ref="D59:D60"/>
    <mergeCell ref="E59:E60"/>
    <mergeCell ref="F59:H59"/>
    <mergeCell ref="I59:I60"/>
    <mergeCell ref="J59:J60"/>
    <mergeCell ref="A69:A70"/>
    <mergeCell ref="B69:B70"/>
    <mergeCell ref="C69:C70"/>
    <mergeCell ref="D69:D70"/>
    <mergeCell ref="E69:E70"/>
    <mergeCell ref="F69:H69"/>
    <mergeCell ref="I69:I70"/>
    <mergeCell ref="J69:J70"/>
    <mergeCell ref="A79:A80"/>
    <mergeCell ref="B79:B80"/>
    <mergeCell ref="C79:C80"/>
    <mergeCell ref="D79:D80"/>
    <mergeCell ref="E79:E80"/>
    <mergeCell ref="F79:H79"/>
    <mergeCell ref="I79:I80"/>
    <mergeCell ref="J79:J80"/>
    <mergeCell ref="A88:A89"/>
    <mergeCell ref="B88:B89"/>
    <mergeCell ref="C88:C89"/>
    <mergeCell ref="D88:D89"/>
    <mergeCell ref="E88:E89"/>
    <mergeCell ref="F88:H88"/>
    <mergeCell ref="I88:I89"/>
    <mergeCell ref="J88:J89"/>
    <mergeCell ref="A136:A137"/>
    <mergeCell ref="B136:B137"/>
    <mergeCell ref="C136:C137"/>
    <mergeCell ref="D136:D137"/>
    <mergeCell ref="E136:E137"/>
    <mergeCell ref="F136:H136"/>
    <mergeCell ref="I136:I137"/>
    <mergeCell ref="J136:J137"/>
    <mergeCell ref="A125:A126"/>
    <mergeCell ref="B125:B126"/>
    <mergeCell ref="C125:C126"/>
    <mergeCell ref="D125:D126"/>
    <mergeCell ref="E125:E126"/>
    <mergeCell ref="F125:H125"/>
    <mergeCell ref="I125:I126"/>
    <mergeCell ref="J125:J126"/>
    <mergeCell ref="A147:A148"/>
    <mergeCell ref="B147:B148"/>
    <mergeCell ref="C147:C148"/>
    <mergeCell ref="D147:D148"/>
    <mergeCell ref="E147:E148"/>
    <mergeCell ref="F147:H147"/>
    <mergeCell ref="I147:I148"/>
    <mergeCell ref="J147:J148"/>
    <mergeCell ref="A155:A156"/>
    <mergeCell ref="B155:B156"/>
    <mergeCell ref="C155:C156"/>
    <mergeCell ref="D155:D156"/>
    <mergeCell ref="E155:E156"/>
    <mergeCell ref="F155:H155"/>
    <mergeCell ref="I155:I156"/>
    <mergeCell ref="J155:J156"/>
  </mergeCells>
  <pageMargins left="0.7" right="0.7" top="0.75" bottom="0.75" header="0.3" footer="0.3"/>
  <drawing r:id="rId1"/>
</worksheet>
</file>

<file path=xl/worksheets/sheet23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271"/>
  <sheetViews>
    <sheetView topLeftCell="A256" workbookViewId="0">
      <selection activeCell="A251" sqref="A251:A252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4.140625" bestFit="1" customWidth="1" min="4" max="4"/>
    <col width="24" bestFit="1" customWidth="1" min="5" max="5"/>
    <col width="10.140625" bestFit="1" customWidth="1" min="6" max="6"/>
    <col width="7.85546875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01/02/2023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74" t="inlineStr">
        <is>
          <t>Cierre Caja</t>
        </is>
      </c>
      <c r="B3" s="74" t="inlineStr">
        <is>
          <t>Fecha</t>
        </is>
      </c>
      <c r="C3" s="74" t="inlineStr">
        <is>
          <t>Cajero</t>
        </is>
      </c>
      <c r="D3" s="74" t="inlineStr">
        <is>
          <t>Nro Voucher</t>
        </is>
      </c>
      <c r="E3" s="74" t="inlineStr">
        <is>
          <t>Nro Cuenta</t>
        </is>
      </c>
      <c r="F3" s="74" t="inlineStr">
        <is>
          <t>Tipo Ingreso</t>
        </is>
      </c>
      <c r="G3" s="75" t="n"/>
      <c r="H3" s="76" t="n"/>
      <c r="I3" s="74" t="inlineStr">
        <is>
          <t>TIPO DE INGRESO</t>
        </is>
      </c>
      <c r="J3" s="74" t="inlineStr">
        <is>
          <t>Cobrador</t>
        </is>
      </c>
    </row>
    <row r="4">
      <c r="A4" s="77" t="n"/>
      <c r="B4" s="77" t="n"/>
      <c r="C4" s="77" t="n"/>
      <c r="D4" s="77" t="n"/>
      <c r="E4" s="77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77" t="n"/>
      <c r="J4" s="77" t="n"/>
    </row>
    <row r="5">
      <c r="A5" s="5" t="inlineStr">
        <is>
          <t>CCAJ-TR47/25/2023</t>
        </is>
      </c>
      <c r="B5" s="6" t="n">
        <v>44958.73470034722</v>
      </c>
      <c r="C5" s="5" t="inlineStr">
        <is>
          <t>2981 DAVID ZABALA - CAJA</t>
        </is>
      </c>
      <c r="D5" s="7" t="n"/>
      <c r="E5" s="8" t="n"/>
      <c r="F5" s="9" t="n">
        <v>19678</v>
      </c>
      <c r="I5" s="10" t="inlineStr">
        <is>
          <t>EFECTIVO</t>
        </is>
      </c>
      <c r="J5" s="5" t="inlineStr">
        <is>
          <t>3002 ADRIAN JESUS CORTEZ CHAVEZ</t>
        </is>
      </c>
    </row>
    <row r="6">
      <c r="A6" s="5" t="inlineStr">
        <is>
          <t>CCAJ-TR47/25/2023</t>
        </is>
      </c>
      <c r="B6" s="6" t="n">
        <v>44958.73470034722</v>
      </c>
      <c r="C6" s="5" t="inlineStr">
        <is>
          <t>2981 DAVID ZABALA - CAJA</t>
        </is>
      </c>
      <c r="D6" s="7" t="n"/>
      <c r="E6" s="8" t="n"/>
      <c r="F6" s="9" t="n">
        <v>6600</v>
      </c>
      <c r="I6" s="10" t="inlineStr">
        <is>
          <t>EFECTIVO</t>
        </is>
      </c>
      <c r="J6" s="5" t="inlineStr">
        <is>
          <t>3047 PAOLA LOAYZA ZAMBRANA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F7" s="12">
        <f>SUM(F5:G6)</f>
        <v/>
      </c>
      <c r="H7" s="9" t="n"/>
      <c r="I7" s="10" t="n"/>
      <c r="J7" s="8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14" t="n">
        <v>112722306</v>
      </c>
      <c r="E8" s="8" t="n"/>
      <c r="H8" s="9" t="n"/>
      <c r="I8" s="10" t="n"/>
      <c r="J8" s="8" t="n"/>
    </row>
    <row r="10">
      <c r="A10" s="59" t="inlineStr">
        <is>
          <t xml:space="preserve">SE QUEDÓ CON LA REFERENCIA QUE REALIZO EL BOOT NO SE CAMBIO A TRASLADO ETV EN EL TRASLADO ETV </t>
        </is>
      </c>
      <c r="B10" s="60" t="n"/>
      <c r="C10" s="60" t="n"/>
      <c r="D10" s="61" t="n"/>
    </row>
    <row r="12">
      <c r="A12" s="1" t="inlineStr">
        <is>
          <t>Cierre Caja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3" t="inlineStr">
        <is>
          <t>Del 02/02/2023</t>
        </is>
      </c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</row>
    <row r="14">
      <c r="A14" s="74" t="inlineStr">
        <is>
          <t>Cierre Caja</t>
        </is>
      </c>
      <c r="B14" s="74" t="inlineStr">
        <is>
          <t>Fecha</t>
        </is>
      </c>
      <c r="C14" s="74" t="inlineStr">
        <is>
          <t>Cajero</t>
        </is>
      </c>
      <c r="D14" s="74" t="inlineStr">
        <is>
          <t>Nro Voucher</t>
        </is>
      </c>
      <c r="E14" s="74" t="inlineStr">
        <is>
          <t>Nro Cuenta</t>
        </is>
      </c>
      <c r="F14" s="74" t="inlineStr">
        <is>
          <t>Tipo Ingreso</t>
        </is>
      </c>
      <c r="G14" s="75" t="n"/>
      <c r="H14" s="76" t="n"/>
      <c r="I14" s="74" t="inlineStr">
        <is>
          <t>TIPO DE INGRESO</t>
        </is>
      </c>
      <c r="J14" s="74" t="inlineStr">
        <is>
          <t>Cobrador</t>
        </is>
      </c>
    </row>
    <row r="15">
      <c r="A15" s="77" t="n"/>
      <c r="B15" s="77" t="n"/>
      <c r="C15" s="77" t="n"/>
      <c r="D15" s="77" t="n"/>
      <c r="E15" s="77" t="n"/>
      <c r="F15" s="4" t="inlineStr">
        <is>
          <t>EFECTIVO</t>
        </is>
      </c>
      <c r="G15" s="4" t="inlineStr">
        <is>
          <t>CHEQUE</t>
        </is>
      </c>
      <c r="H15" s="4" t="inlineStr">
        <is>
          <t>TRANSFERENCIA</t>
        </is>
      </c>
      <c r="I15" s="77" t="n"/>
      <c r="J15" s="77" t="n"/>
    </row>
    <row r="16">
      <c r="A16" s="5" t="inlineStr">
        <is>
          <t>CCAJ-TR47/26/2023</t>
        </is>
      </c>
      <c r="B16" s="6" t="n">
        <v>44959.74889815972</v>
      </c>
      <c r="C16" s="5" t="inlineStr">
        <is>
          <t>2981 DAVID ZABALA - CAJA</t>
        </is>
      </c>
      <c r="D16" s="7" t="n">
        <v>37134510</v>
      </c>
      <c r="E16" s="5" t="inlineStr">
        <is>
          <t>BANCO UNION-10000020271437</t>
        </is>
      </c>
      <c r="H16" s="9" t="n">
        <v>1280.2</v>
      </c>
      <c r="I16" s="5" t="inlineStr">
        <is>
          <t>DEPÓSITO BANCARIO</t>
        </is>
      </c>
      <c r="J16" s="8" t="inlineStr">
        <is>
          <t>1019 HARWIN JAYO - T01</t>
        </is>
      </c>
    </row>
    <row r="17">
      <c r="A17" s="5" t="inlineStr">
        <is>
          <t>CCAJ-TR47/26/2023</t>
        </is>
      </c>
      <c r="B17" s="6" t="n">
        <v>44959.74889815972</v>
      </c>
      <c r="C17" s="5" t="inlineStr">
        <is>
          <t>2981 DAVID ZABALA - CAJA</t>
        </is>
      </c>
      <c r="D17" s="7" t="n"/>
      <c r="E17" s="8" t="n"/>
      <c r="F17" s="9" t="n">
        <v>10882.2</v>
      </c>
      <c r="I17" s="10" t="inlineStr">
        <is>
          <t>EFECTIVO</t>
        </is>
      </c>
      <c r="J17" s="5" t="inlineStr">
        <is>
          <t>3047 PAOLA LOAYZA ZAMBRANA</t>
        </is>
      </c>
    </row>
    <row r="18">
      <c r="A18" s="5" t="inlineStr">
        <is>
          <t>CCAJ-TR47/26/2023</t>
        </is>
      </c>
      <c r="B18" s="6" t="n">
        <v>44959.74889815972</v>
      </c>
      <c r="C18" s="5" t="inlineStr">
        <is>
          <t>2981 DAVID ZABALA - CAJA</t>
        </is>
      </c>
      <c r="D18" s="7" t="n"/>
      <c r="E18" s="8" t="n"/>
      <c r="F18" s="9" t="n">
        <v>4838.5</v>
      </c>
      <c r="I18" s="10" t="inlineStr">
        <is>
          <t>EFECTIVO</t>
        </is>
      </c>
      <c r="J18" s="8" t="inlineStr">
        <is>
          <t>1019 HARWIN JAYO - T02</t>
        </is>
      </c>
    </row>
    <row r="19">
      <c r="A19" s="11" t="inlineStr">
        <is>
          <t>SAP</t>
        </is>
      </c>
      <c r="B19" s="3" t="n"/>
      <c r="C19" s="3" t="n"/>
      <c r="D19" s="7" t="n"/>
      <c r="E19" s="8" t="n"/>
      <c r="F19" s="12">
        <f>SUM(F16:G18)</f>
        <v/>
      </c>
      <c r="H19" s="9" t="n"/>
      <c r="I19" s="10" t="n"/>
      <c r="J19" s="5" t="n"/>
    </row>
    <row r="20" ht="15.75" customHeight="1">
      <c r="A20" s="13" t="inlineStr">
        <is>
          <t>FECHA</t>
        </is>
      </c>
      <c r="B20" s="13" t="inlineStr">
        <is>
          <t>CIERRE DE CAJA</t>
        </is>
      </c>
      <c r="C20" s="13" t="inlineStr">
        <is>
          <t>IMPORTE</t>
        </is>
      </c>
      <c r="D20" s="14" t="n">
        <v>112722307</v>
      </c>
      <c r="E20" s="8" t="n"/>
      <c r="H20" s="9" t="n"/>
      <c r="I20" s="10" t="n"/>
      <c r="J20" s="5" t="n"/>
    </row>
    <row r="22">
      <c r="A22" s="59" t="inlineStr">
        <is>
          <t xml:space="preserve">SE QUEDÓ CON LA REFERENCIA QUE REALIZO EL BOOT NO SE CAMBIO A TRASLADO ETV EN EL TRASLADO ETV </t>
        </is>
      </c>
      <c r="B22" s="60" t="n"/>
      <c r="C22" s="60" t="n"/>
      <c r="D22" s="61" t="n"/>
    </row>
    <row r="24">
      <c r="A24" s="1" t="inlineStr">
        <is>
          <t>Cierre Caja</t>
        </is>
      </c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</row>
    <row r="25">
      <c r="A25" s="3" t="inlineStr">
        <is>
          <t>Del 03/02/2023</t>
        </is>
      </c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</row>
    <row r="26">
      <c r="A26" s="74" t="inlineStr">
        <is>
          <t>Cierre Caja</t>
        </is>
      </c>
      <c r="B26" s="74" t="inlineStr">
        <is>
          <t>Fecha</t>
        </is>
      </c>
      <c r="C26" s="74" t="inlineStr">
        <is>
          <t>Cajero</t>
        </is>
      </c>
      <c r="D26" s="74" t="inlineStr">
        <is>
          <t>Nro Voucher</t>
        </is>
      </c>
      <c r="E26" s="74" t="inlineStr">
        <is>
          <t>Nro Cuenta</t>
        </is>
      </c>
      <c r="F26" s="74" t="inlineStr">
        <is>
          <t>Tipo Ingreso</t>
        </is>
      </c>
      <c r="G26" s="75" t="n"/>
      <c r="H26" s="76" t="n"/>
      <c r="I26" s="74" t="inlineStr">
        <is>
          <t>TIPO DE INGRESO</t>
        </is>
      </c>
      <c r="J26" s="74" t="inlineStr">
        <is>
          <t>Cobrador</t>
        </is>
      </c>
    </row>
    <row r="27">
      <c r="A27" s="77" t="n"/>
      <c r="B27" s="77" t="n"/>
      <c r="C27" s="77" t="n"/>
      <c r="D27" s="77" t="n"/>
      <c r="E27" s="77" t="n"/>
      <c r="F27" s="4" t="inlineStr">
        <is>
          <t>EFECTIVO</t>
        </is>
      </c>
      <c r="G27" s="4" t="inlineStr">
        <is>
          <t>CHEQUE</t>
        </is>
      </c>
      <c r="H27" s="4" t="inlineStr">
        <is>
          <t>TRANSFERENCIA</t>
        </is>
      </c>
      <c r="I27" s="77" t="n"/>
      <c r="J27" s="77" t="n"/>
    </row>
    <row r="28">
      <c r="A28" s="5" t="inlineStr">
        <is>
          <t>CCAJ-TR47/27/2023</t>
        </is>
      </c>
      <c r="B28" s="6" t="n">
        <v>44960.73605674769</v>
      </c>
      <c r="C28" s="5" t="inlineStr">
        <is>
          <t>2981 DAVID ZABALA - CAJA</t>
        </is>
      </c>
      <c r="D28" s="15" t="n">
        <v>58610129347</v>
      </c>
      <c r="E28" s="8" t="inlineStr">
        <is>
          <t>BISA-100070090</t>
        </is>
      </c>
      <c r="H28" s="9" t="n">
        <v>10358.62</v>
      </c>
      <c r="I28" s="5" t="inlineStr">
        <is>
          <t>DEPÓSITO BANCARIO</t>
        </is>
      </c>
      <c r="J28" s="5" t="inlineStr">
        <is>
          <t>3047 PAOLA LOAYZA ZAMBRANA</t>
        </is>
      </c>
    </row>
    <row r="29">
      <c r="A29" s="5" t="inlineStr">
        <is>
          <t>CCAJ-TR47/27/2023</t>
        </is>
      </c>
      <c r="B29" s="6" t="n">
        <v>44960.73605674769</v>
      </c>
      <c r="C29" s="5" t="inlineStr">
        <is>
          <t>2981 DAVID ZABALA - CAJA</t>
        </is>
      </c>
      <c r="D29" s="7" t="n"/>
      <c r="E29" s="8" t="n"/>
      <c r="F29" s="9" t="n">
        <v>5305</v>
      </c>
      <c r="I29" s="10" t="inlineStr">
        <is>
          <t>EFECTIVO</t>
        </is>
      </c>
      <c r="J29" s="5" t="inlineStr">
        <is>
          <t>3047 PAOLA LOAYZA ZAMBRANA</t>
        </is>
      </c>
    </row>
    <row r="30">
      <c r="A30" s="11" t="inlineStr">
        <is>
          <t>SAP</t>
        </is>
      </c>
      <c r="B30" s="3" t="n"/>
      <c r="C30" s="3" t="n"/>
      <c r="D30" s="7" t="n"/>
      <c r="E30" s="8" t="n"/>
      <c r="H30" s="9" t="n"/>
      <c r="I30" s="10" t="n"/>
      <c r="J30" s="5" t="n"/>
    </row>
    <row r="31" ht="15.75" customHeight="1">
      <c r="A31" s="13" t="inlineStr">
        <is>
          <t>FECHA</t>
        </is>
      </c>
      <c r="B31" s="13" t="inlineStr">
        <is>
          <t>CIERRE DE CAJA</t>
        </is>
      </c>
      <c r="C31" s="13" t="inlineStr">
        <is>
          <t>IMPORTE</t>
        </is>
      </c>
      <c r="D31" s="14" t="n">
        <v>112729138</v>
      </c>
      <c r="E31" s="8" t="n"/>
      <c r="H31" s="9" t="n"/>
      <c r="I31" s="10" t="n"/>
      <c r="J31" s="5" t="n"/>
    </row>
    <row r="32">
      <c r="A32" s="5" t="n"/>
      <c r="B32" s="6" t="n"/>
      <c r="C32" s="5" t="n"/>
      <c r="D32" s="7" t="n"/>
      <c r="E32" s="8" t="n"/>
      <c r="H32" s="9" t="n"/>
      <c r="I32" s="10" t="n"/>
      <c r="J32" s="5" t="n"/>
    </row>
    <row r="33">
      <c r="A33" s="5" t="n"/>
      <c r="B33" s="6" t="n"/>
      <c r="C33" s="5" t="n"/>
      <c r="D33" s="7" t="n"/>
      <c r="E33" s="8" t="n"/>
      <c r="H33" s="9" t="n"/>
      <c r="I33" s="10" t="n"/>
      <c r="J33" s="5" t="n"/>
    </row>
    <row r="34">
      <c r="A34" s="1" t="inlineStr">
        <is>
          <t>Cierre Caja</t>
        </is>
      </c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</row>
    <row r="35">
      <c r="A35" s="3" t="inlineStr">
        <is>
          <t>Del 04/02/2023</t>
        </is>
      </c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</row>
    <row r="36">
      <c r="A36" s="74" t="inlineStr">
        <is>
          <t>Cierre Caja</t>
        </is>
      </c>
      <c r="B36" s="74" t="inlineStr">
        <is>
          <t>Fecha</t>
        </is>
      </c>
      <c r="C36" s="74" t="inlineStr">
        <is>
          <t>Cajero</t>
        </is>
      </c>
      <c r="D36" s="74" t="inlineStr">
        <is>
          <t>Nro Voucher</t>
        </is>
      </c>
      <c r="E36" s="74" t="inlineStr">
        <is>
          <t>Nro Cuenta</t>
        </is>
      </c>
      <c r="F36" s="74" t="inlineStr">
        <is>
          <t>Tipo Ingreso</t>
        </is>
      </c>
      <c r="G36" s="75" t="n"/>
      <c r="H36" s="76" t="n"/>
      <c r="I36" s="74" t="inlineStr">
        <is>
          <t>TIPO DE INGRESO</t>
        </is>
      </c>
      <c r="J36" s="74" t="inlineStr">
        <is>
          <t>Cobrador</t>
        </is>
      </c>
    </row>
    <row r="37">
      <c r="A37" s="77" t="n"/>
      <c r="B37" s="77" t="n"/>
      <c r="C37" s="77" t="n"/>
      <c r="D37" s="77" t="n"/>
      <c r="E37" s="77" t="n"/>
      <c r="F37" s="4" t="inlineStr">
        <is>
          <t>EFECTIVO</t>
        </is>
      </c>
      <c r="G37" s="4" t="inlineStr">
        <is>
          <t>CHEQUE</t>
        </is>
      </c>
      <c r="H37" s="4" t="inlineStr">
        <is>
          <t>TRANSFERENCIA</t>
        </is>
      </c>
      <c r="I37" s="77" t="n"/>
      <c r="J37" s="77" t="n"/>
    </row>
    <row r="38">
      <c r="A38" s="5" t="inlineStr">
        <is>
          <t>CCAJ-TR47/28/2023</t>
        </is>
      </c>
      <c r="B38" s="6" t="n">
        <v>44961.54965552083</v>
      </c>
      <c r="C38" s="5" t="inlineStr">
        <is>
          <t>2981 DAVID ZABALA - CAJA</t>
        </is>
      </c>
      <c r="D38" s="7" t="n">
        <v>37297137</v>
      </c>
      <c r="E38" s="5" t="inlineStr">
        <is>
          <t>BANCO UNION-10000020271437</t>
        </is>
      </c>
      <c r="H38" s="9" t="n">
        <v>13786.27</v>
      </c>
      <c r="I38" s="5" t="inlineStr">
        <is>
          <t>DEPÓSITO BANCARIO</t>
        </is>
      </c>
      <c r="J38" s="8" t="inlineStr">
        <is>
          <t>1019 HARWIN JAYO - T03</t>
        </is>
      </c>
    </row>
    <row r="39">
      <c r="A39" s="5" t="inlineStr">
        <is>
          <t>CCAJ-TR47/28/2023</t>
        </is>
      </c>
      <c r="B39" s="6" t="n">
        <v>44961.54965552083</v>
      </c>
      <c r="C39" s="5" t="inlineStr">
        <is>
          <t>2981 DAVID ZABALA - CAJA</t>
        </is>
      </c>
      <c r="D39" s="7" t="n"/>
      <c r="E39" s="8" t="n"/>
      <c r="F39" s="9" t="n">
        <v>17575.7</v>
      </c>
      <c r="I39" s="10" t="inlineStr">
        <is>
          <t>EFECTIVO</t>
        </is>
      </c>
      <c r="J39" s="5" t="inlineStr">
        <is>
          <t>3047 PAOLA LOAYZA ZAMBRANA</t>
        </is>
      </c>
    </row>
    <row r="40">
      <c r="A40" s="5" t="inlineStr">
        <is>
          <t>CCAJ-TR47/28/2023</t>
        </is>
      </c>
      <c r="B40" s="6" t="n">
        <v>44961.54965552083</v>
      </c>
      <c r="C40" s="5" t="inlineStr">
        <is>
          <t>2981 DAVID ZABALA - CAJA</t>
        </is>
      </c>
      <c r="D40" s="7" t="n"/>
      <c r="E40" s="8" t="n"/>
      <c r="F40" s="9" t="n">
        <v>14962</v>
      </c>
      <c r="I40" s="10" t="inlineStr">
        <is>
          <t>EFECTIVO</t>
        </is>
      </c>
      <c r="J40" s="8" t="inlineStr">
        <is>
          <t>1019 HARWIN JAYO - T02</t>
        </is>
      </c>
    </row>
    <row r="41">
      <c r="A41" s="5" t="inlineStr">
        <is>
          <t>CCAJ-TR47/28/2023</t>
        </is>
      </c>
      <c r="B41" s="6" t="n">
        <v>44961.54965552083</v>
      </c>
      <c r="C41" s="5" t="inlineStr">
        <is>
          <t>2981 DAVID ZABALA - CAJA</t>
        </is>
      </c>
      <c r="D41" s="7" t="n"/>
      <c r="E41" s="8" t="n"/>
      <c r="F41" s="9" t="n">
        <v>1672</v>
      </c>
      <c r="I41" s="10" t="inlineStr">
        <is>
          <t>EFECTIVO</t>
        </is>
      </c>
      <c r="J41" s="8" t="inlineStr">
        <is>
          <t>1019 HARWIN JAYO - T03</t>
        </is>
      </c>
    </row>
    <row r="42">
      <c r="A42" s="11" t="inlineStr">
        <is>
          <t>SAP</t>
        </is>
      </c>
      <c r="B42" s="3" t="n"/>
      <c r="C42" s="3" t="n"/>
      <c r="D42" s="7" t="n"/>
      <c r="E42" s="8" t="n"/>
      <c r="F42" s="12">
        <f>SUM(F38:G41)</f>
        <v/>
      </c>
      <c r="H42" s="9" t="n"/>
      <c r="I42" s="10" t="n"/>
      <c r="J42" s="5" t="n"/>
    </row>
    <row r="43" ht="15.75" customHeight="1">
      <c r="A43" s="13" t="inlineStr">
        <is>
          <t>FECHA</t>
        </is>
      </c>
      <c r="B43" s="13" t="inlineStr">
        <is>
          <t>CIERRE DE CAJA</t>
        </is>
      </c>
      <c r="C43" s="13" t="inlineStr">
        <is>
          <t>IMPORTE</t>
        </is>
      </c>
      <c r="D43" s="14" t="n">
        <v>112729139</v>
      </c>
      <c r="E43" s="8" t="n"/>
      <c r="H43" s="9" t="n"/>
      <c r="I43" s="10" t="n"/>
      <c r="J43" s="5" t="n"/>
    </row>
    <row r="46">
      <c r="A46" s="1" t="inlineStr">
        <is>
          <t>Cierre Caja</t>
        </is>
      </c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</row>
    <row r="47">
      <c r="A47" s="3" t="inlineStr">
        <is>
          <t>Del 06/02/2023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74" t="inlineStr">
        <is>
          <t>Cierre Caja</t>
        </is>
      </c>
      <c r="B48" s="74" t="inlineStr">
        <is>
          <t>Fecha</t>
        </is>
      </c>
      <c r="C48" s="74" t="inlineStr">
        <is>
          <t>Cajero</t>
        </is>
      </c>
      <c r="D48" s="74" t="inlineStr">
        <is>
          <t>Nro Voucher</t>
        </is>
      </c>
      <c r="E48" s="74" t="inlineStr">
        <is>
          <t>Nro Cuenta</t>
        </is>
      </c>
      <c r="F48" s="74" t="inlineStr">
        <is>
          <t>Tipo Ingreso</t>
        </is>
      </c>
      <c r="G48" s="75" t="n"/>
      <c r="H48" s="76" t="n"/>
      <c r="I48" s="74" t="inlineStr">
        <is>
          <t>TIPO DE INGRESO</t>
        </is>
      </c>
      <c r="J48" s="74" t="inlineStr">
        <is>
          <t>Cobrador</t>
        </is>
      </c>
    </row>
    <row r="49">
      <c r="A49" s="77" t="n"/>
      <c r="B49" s="77" t="n"/>
      <c r="C49" s="77" t="n"/>
      <c r="D49" s="77" t="n"/>
      <c r="E49" s="77" t="n"/>
      <c r="F49" s="4" t="inlineStr">
        <is>
          <t>EFECTIVO</t>
        </is>
      </c>
      <c r="G49" s="4" t="inlineStr">
        <is>
          <t>CHEQUE</t>
        </is>
      </c>
      <c r="H49" s="4" t="inlineStr">
        <is>
          <t>TRANSFERENCIA</t>
        </is>
      </c>
      <c r="I49" s="77" t="n"/>
      <c r="J49" s="77" t="n"/>
    </row>
    <row r="50">
      <c r="A50" s="5" t="inlineStr">
        <is>
          <t>CCAJ-TR47/29/2023</t>
        </is>
      </c>
      <c r="B50" s="6" t="n">
        <v>44963.74900612269</v>
      </c>
      <c r="C50" s="5" t="inlineStr">
        <is>
          <t>2981 DAVID ZABALA - CAJA</t>
        </is>
      </c>
      <c r="D50" s="15" t="n">
        <v>58640127996</v>
      </c>
      <c r="E50" s="8" t="inlineStr">
        <is>
          <t>BISA-100070090</t>
        </is>
      </c>
      <c r="H50" s="9" t="n">
        <v>26332.64</v>
      </c>
      <c r="I50" s="5" t="inlineStr">
        <is>
          <t>DEPÓSITO BANCARIO</t>
        </is>
      </c>
      <c r="J50" s="5" t="inlineStr">
        <is>
          <t>3047 PAOLA LOAYZA ZAMBRANA</t>
        </is>
      </c>
    </row>
    <row r="51">
      <c r="A51" s="5" t="inlineStr">
        <is>
          <t>CCAJ-TR47/29/2023</t>
        </is>
      </c>
      <c r="B51" s="6" t="n">
        <v>44963.74900612269</v>
      </c>
      <c r="C51" s="5" t="inlineStr">
        <is>
          <t>2981 DAVID ZABALA - CAJA</t>
        </is>
      </c>
      <c r="D51" s="7" t="n"/>
      <c r="E51" s="8" t="n"/>
      <c r="F51" s="9" t="n">
        <v>38930</v>
      </c>
      <c r="I51" s="10" t="inlineStr">
        <is>
          <t>EFECTIVO</t>
        </is>
      </c>
      <c r="J51" s="5" t="inlineStr">
        <is>
          <t>3002 ADRIAN JESUS CORTEZ CHAVEZ</t>
        </is>
      </c>
    </row>
    <row r="52">
      <c r="A52" s="5" t="inlineStr">
        <is>
          <t>CCAJ-TR47/29/2023</t>
        </is>
      </c>
      <c r="B52" s="6" t="n">
        <v>44963.74900612269</v>
      </c>
      <c r="C52" s="5" t="inlineStr">
        <is>
          <t>2981 DAVID ZABALA - CAJA</t>
        </is>
      </c>
      <c r="D52" s="7" t="n"/>
      <c r="E52" s="8" t="n"/>
      <c r="F52" s="9" t="n">
        <v>22106.7</v>
      </c>
      <c r="I52" s="10" t="inlineStr">
        <is>
          <t>EFECTIVO</t>
        </is>
      </c>
      <c r="J52" s="5" t="inlineStr">
        <is>
          <t>3047 PAOLA LOAYZA ZAMBRANA</t>
        </is>
      </c>
    </row>
    <row r="53">
      <c r="A53" s="5" t="inlineStr">
        <is>
          <t>CCAJ-TR47/29/2023</t>
        </is>
      </c>
      <c r="B53" s="6" t="n">
        <v>44963.74900612269</v>
      </c>
      <c r="C53" s="5" t="inlineStr">
        <is>
          <t>2981 DAVID ZABALA - CAJA</t>
        </is>
      </c>
      <c r="D53" s="7" t="n"/>
      <c r="E53" s="8" t="n"/>
      <c r="F53" s="9" t="n">
        <v>2784.9</v>
      </c>
      <c r="I53" s="10" t="inlineStr">
        <is>
          <t>EFECTIVO</t>
        </is>
      </c>
      <c r="J53" s="8" t="inlineStr">
        <is>
          <t>1019 HARWIN JAYO - T01</t>
        </is>
      </c>
    </row>
    <row r="54">
      <c r="A54" s="5" t="inlineStr">
        <is>
          <t>CCAJ-TR47/29/2023</t>
        </is>
      </c>
      <c r="B54" s="6" t="n">
        <v>44963.74900612269</v>
      </c>
      <c r="C54" s="5" t="inlineStr">
        <is>
          <t>2981 DAVID ZABALA - CAJA</t>
        </is>
      </c>
      <c r="D54" s="7" t="n"/>
      <c r="E54" s="8" t="n"/>
      <c r="F54" s="9" t="n">
        <v>16308.6</v>
      </c>
      <c r="I54" s="10" t="inlineStr">
        <is>
          <t>EFECTIVO</t>
        </is>
      </c>
      <c r="J54" s="8" t="inlineStr">
        <is>
          <t>1019 HARWIN JAYO - T02</t>
        </is>
      </c>
    </row>
    <row r="55">
      <c r="A55" s="11" t="inlineStr">
        <is>
          <t>SAP</t>
        </is>
      </c>
      <c r="B55" s="3" t="n"/>
      <c r="C55" s="3" t="n"/>
      <c r="D55" s="17">
        <f>71082.2+9048</f>
        <v/>
      </c>
      <c r="E55" s="8" t="n"/>
      <c r="F55" s="12">
        <f>SUM(F50:G54)</f>
        <v/>
      </c>
      <c r="H55" s="9" t="n"/>
      <c r="I55" s="10" t="n"/>
      <c r="J55" s="5" t="n"/>
    </row>
    <row r="56">
      <c r="A56" s="13" t="inlineStr">
        <is>
          <t>FECHA</t>
        </is>
      </c>
      <c r="B56" s="13" t="inlineStr">
        <is>
          <t>CIERRE DE CAJA</t>
        </is>
      </c>
      <c r="C56" s="13" t="inlineStr">
        <is>
          <t>IMPORTE</t>
        </is>
      </c>
      <c r="D56" s="7" t="n"/>
      <c r="E56" s="8" t="n"/>
      <c r="H56" s="9" t="n"/>
      <c r="I56" s="10" t="n"/>
      <c r="J56" s="5" t="n"/>
    </row>
    <row r="57" ht="15.75" customHeight="1">
      <c r="D57" s="14" t="n">
        <v>112732559</v>
      </c>
    </row>
    <row r="58" ht="15.75" customHeight="1">
      <c r="D58" s="14" t="n">
        <v>112732567</v>
      </c>
    </row>
    <row r="60">
      <c r="A60" s="1" t="inlineStr">
        <is>
          <t>Cierre Caja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3" t="inlineStr">
        <is>
          <t>Del 07/02/2023</t>
        </is>
      </c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</row>
    <row r="62">
      <c r="A62" s="74" t="inlineStr">
        <is>
          <t>Cierre Caja</t>
        </is>
      </c>
      <c r="B62" s="74" t="inlineStr">
        <is>
          <t>Fecha</t>
        </is>
      </c>
      <c r="C62" s="74" t="inlineStr">
        <is>
          <t>Cajero</t>
        </is>
      </c>
      <c r="D62" s="74" t="inlineStr">
        <is>
          <t>Nro Voucher</t>
        </is>
      </c>
      <c r="E62" s="74" t="inlineStr">
        <is>
          <t>Nro Cuenta</t>
        </is>
      </c>
      <c r="F62" s="74" t="inlineStr">
        <is>
          <t>Tipo Ingreso</t>
        </is>
      </c>
      <c r="G62" s="75" t="n"/>
      <c r="H62" s="76" t="n"/>
      <c r="I62" s="74" t="inlineStr">
        <is>
          <t>TIPO DE INGRESO</t>
        </is>
      </c>
      <c r="J62" s="74" t="inlineStr">
        <is>
          <t>Cobrador</t>
        </is>
      </c>
    </row>
    <row r="63">
      <c r="A63" s="77" t="n"/>
      <c r="B63" s="77" t="n"/>
      <c r="C63" s="77" t="n"/>
      <c r="D63" s="77" t="n"/>
      <c r="E63" s="77" t="n"/>
      <c r="F63" s="4" t="inlineStr">
        <is>
          <t>EFECTIVO</t>
        </is>
      </c>
      <c r="G63" s="4" t="inlineStr">
        <is>
          <t>CHEQUE</t>
        </is>
      </c>
      <c r="H63" s="4" t="inlineStr">
        <is>
          <t>TRANSFERENCIA</t>
        </is>
      </c>
      <c r="I63" s="77" t="n"/>
      <c r="J63" s="77" t="n"/>
    </row>
    <row r="64">
      <c r="A64" s="5" t="inlineStr">
        <is>
          <t>CCAJ-TR47/30/2023</t>
        </is>
      </c>
      <c r="B64" s="6" t="n">
        <v>44964.73426409722</v>
      </c>
      <c r="C64" s="5" t="inlineStr">
        <is>
          <t>2981 DAVID ZABALA - CAJA</t>
        </is>
      </c>
      <c r="D64" s="7" t="n">
        <v>3117565106</v>
      </c>
      <c r="E64" s="5" t="inlineStr">
        <is>
          <t>BANCO UNION-10000020271437</t>
        </is>
      </c>
      <c r="H64" s="9" t="n">
        <v>5433</v>
      </c>
      <c r="I64" s="5" t="inlineStr">
        <is>
          <t>DEPÓSITO BANCARIO</t>
        </is>
      </c>
      <c r="J64" s="8" t="inlineStr">
        <is>
          <t>1019 HARWIN JAYO - T03</t>
        </is>
      </c>
    </row>
    <row r="65">
      <c r="A65" s="5" t="inlineStr">
        <is>
          <t>CCAJ-TR47/30/2023</t>
        </is>
      </c>
      <c r="B65" s="6" t="n">
        <v>44964.73426409722</v>
      </c>
      <c r="C65" s="5" t="inlineStr">
        <is>
          <t>2981 DAVID ZABALA - CAJA</t>
        </is>
      </c>
      <c r="D65" s="7" t="n">
        <v>37736883</v>
      </c>
      <c r="E65" s="5" t="inlineStr">
        <is>
          <t>BANCO UNION-10000020271437</t>
        </is>
      </c>
      <c r="H65" s="9" t="n">
        <v>2689</v>
      </c>
      <c r="I65" s="5" t="inlineStr">
        <is>
          <t>DEPÓSITO BANCARIO</t>
        </is>
      </c>
      <c r="J65" s="8" t="inlineStr">
        <is>
          <t>1019 HARWIN JAYO - T03</t>
        </is>
      </c>
    </row>
    <row r="66">
      <c r="A66" s="5" t="inlineStr">
        <is>
          <t>CCAJ-TR47/30/2023</t>
        </is>
      </c>
      <c r="B66" s="6" t="n">
        <v>44964.73426409722</v>
      </c>
      <c r="C66" s="5" t="inlineStr">
        <is>
          <t>2981 DAVID ZABALA - CAJA</t>
        </is>
      </c>
      <c r="D66" s="15" t="n">
        <v>45113304770</v>
      </c>
      <c r="E66" s="8" t="inlineStr">
        <is>
          <t>BISA-100070090</t>
        </is>
      </c>
      <c r="H66" s="9" t="n">
        <v>495</v>
      </c>
      <c r="I66" s="5" t="inlineStr">
        <is>
          <t>DEPÓSITO BANCARIO</t>
        </is>
      </c>
      <c r="J66" s="8" t="inlineStr">
        <is>
          <t>1019 HARWIN JAYO - T02</t>
        </is>
      </c>
    </row>
    <row r="67">
      <c r="A67" s="5" t="inlineStr">
        <is>
          <t>CCAJ-TR47/30/2023</t>
        </is>
      </c>
      <c r="B67" s="6" t="n">
        <v>44964.73426409722</v>
      </c>
      <c r="C67" s="5" t="inlineStr">
        <is>
          <t>2981 DAVID ZABALA - CAJA</t>
        </is>
      </c>
      <c r="D67" s="7" t="n"/>
      <c r="E67" s="8" t="n"/>
      <c r="F67" s="9" t="n">
        <v>21139.5</v>
      </c>
      <c r="I67" s="10" t="inlineStr">
        <is>
          <t>EFECTIVO</t>
        </is>
      </c>
      <c r="J67" s="5" t="inlineStr">
        <is>
          <t>3047 PAOLA LOAYZA ZAMBRANA</t>
        </is>
      </c>
    </row>
    <row r="68">
      <c r="A68" s="5" t="inlineStr">
        <is>
          <t>CCAJ-TR47/30/2023</t>
        </is>
      </c>
      <c r="B68" s="6" t="n">
        <v>44964.73426409722</v>
      </c>
      <c r="C68" s="5" t="inlineStr">
        <is>
          <t>2981 DAVID ZABALA - CAJA</t>
        </is>
      </c>
      <c r="D68" s="7" t="n"/>
      <c r="E68" s="8" t="n"/>
      <c r="F68" s="9" t="n">
        <v>5907.4</v>
      </c>
      <c r="I68" s="10" t="inlineStr">
        <is>
          <t>EFECTIVO</t>
        </is>
      </c>
      <c r="J68" s="8" t="inlineStr">
        <is>
          <t>1019 HARWIN JAYO - T02</t>
        </is>
      </c>
    </row>
    <row r="69">
      <c r="A69" s="11" t="inlineStr">
        <is>
          <t>SAP</t>
        </is>
      </c>
      <c r="B69" s="3" t="n"/>
      <c r="C69" s="3" t="n"/>
      <c r="D69" s="7" t="n"/>
      <c r="E69" s="8" t="n"/>
      <c r="F69" s="12">
        <f>SUM(F64:G68)</f>
        <v/>
      </c>
      <c r="H69" s="9" t="n"/>
      <c r="I69" s="10" t="n"/>
      <c r="J69" s="5" t="n"/>
    </row>
    <row r="70" ht="15.75" customHeight="1">
      <c r="A70" s="13" t="inlineStr">
        <is>
          <t>FECHA</t>
        </is>
      </c>
      <c r="B70" s="13" t="inlineStr">
        <is>
          <t>CIERRE DE CAJA</t>
        </is>
      </c>
      <c r="C70" s="13" t="inlineStr">
        <is>
          <t>IMPORTE</t>
        </is>
      </c>
      <c r="D70" s="14" t="n">
        <v>112732560</v>
      </c>
      <c r="E70" s="8" t="n"/>
      <c r="H70" s="9" t="n"/>
      <c r="I70" s="10" t="n"/>
      <c r="J70" s="5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08/02/2023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74" t="inlineStr">
        <is>
          <t>Cierre Caja</t>
        </is>
      </c>
      <c r="B75" s="74" t="inlineStr">
        <is>
          <t>Fecha</t>
        </is>
      </c>
      <c r="C75" s="74" t="inlineStr">
        <is>
          <t>Cajero</t>
        </is>
      </c>
      <c r="D75" s="74" t="inlineStr">
        <is>
          <t>Nro Voucher</t>
        </is>
      </c>
      <c r="E75" s="74" t="inlineStr">
        <is>
          <t>Nro Cuenta</t>
        </is>
      </c>
      <c r="F75" s="74" t="inlineStr">
        <is>
          <t>Tipo Ingreso</t>
        </is>
      </c>
      <c r="G75" s="75" t="n"/>
      <c r="H75" s="76" t="n"/>
      <c r="I75" s="74" t="inlineStr">
        <is>
          <t>TIPO DE INGRESO</t>
        </is>
      </c>
      <c r="J75" s="74" t="inlineStr">
        <is>
          <t>Cobrador</t>
        </is>
      </c>
    </row>
    <row r="76">
      <c r="A76" s="77" t="n"/>
      <c r="B76" s="77" t="n"/>
      <c r="C76" s="77" t="n"/>
      <c r="D76" s="77" t="n"/>
      <c r="E76" s="77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77" t="n"/>
      <c r="J76" s="77" t="n"/>
    </row>
    <row r="77">
      <c r="A77" s="5" t="inlineStr">
        <is>
          <t>CCAJ-TR47/31/2023</t>
        </is>
      </c>
      <c r="B77" s="6" t="n">
        <v>44965.72474315972</v>
      </c>
      <c r="C77" s="5" t="inlineStr">
        <is>
          <t>2981 DAVID ZABALA - CAJA</t>
        </is>
      </c>
      <c r="D77" s="15" t="n">
        <v>58670127898</v>
      </c>
      <c r="E77" s="8" t="inlineStr">
        <is>
          <t>BISA-100070090</t>
        </is>
      </c>
      <c r="H77" s="9" t="n">
        <v>3591.17</v>
      </c>
      <c r="I77" s="5" t="inlineStr">
        <is>
          <t>DEPÓSITO BANCARIO</t>
        </is>
      </c>
      <c r="J77" s="5" t="inlineStr">
        <is>
          <t>3047 PAOLA LOAYZA ZAMBRANA</t>
        </is>
      </c>
    </row>
    <row r="78">
      <c r="A78" s="5" t="inlineStr">
        <is>
          <t>CCAJ-TR47/31/2023</t>
        </is>
      </c>
      <c r="B78" s="6" t="n">
        <v>44965.72474315972</v>
      </c>
      <c r="C78" s="5" t="inlineStr">
        <is>
          <t>2981 DAVID ZABALA - CAJA</t>
        </is>
      </c>
      <c r="D78" s="7" t="n"/>
      <c r="E78" s="8" t="n"/>
      <c r="F78" s="9" t="n">
        <v>12246.1</v>
      </c>
      <c r="I78" s="10" t="inlineStr">
        <is>
          <t>EFECTIVO</t>
        </is>
      </c>
      <c r="J78" s="5" t="inlineStr">
        <is>
          <t>3047 PAOLA LOAYZA ZAMBRANA</t>
        </is>
      </c>
    </row>
    <row r="79">
      <c r="A79" s="5" t="inlineStr">
        <is>
          <t>CCAJ-TR47/31/2023</t>
        </is>
      </c>
      <c r="B79" s="6" t="n">
        <v>44965.72474315972</v>
      </c>
      <c r="C79" s="5" t="inlineStr">
        <is>
          <t>2981 DAVID ZABALA - CAJA</t>
        </is>
      </c>
      <c r="D79" s="7" t="n"/>
      <c r="E79" s="8" t="n"/>
      <c r="F79" s="9" t="n">
        <v>5786.2</v>
      </c>
      <c r="I79" s="10" t="inlineStr">
        <is>
          <t>EFECTIVO</t>
        </is>
      </c>
      <c r="J79" s="8" t="inlineStr">
        <is>
          <t>1019 HARWIN JAYO - T01</t>
        </is>
      </c>
    </row>
    <row r="80">
      <c r="A80" s="11" t="inlineStr">
        <is>
          <t>SAP</t>
        </is>
      </c>
      <c r="B80" s="3" t="n"/>
      <c r="C80" s="3" t="n"/>
      <c r="D80" s="7" t="n"/>
      <c r="E80" s="8" t="n"/>
      <c r="F80" s="40">
        <f>SUM(F77:G79)</f>
        <v/>
      </c>
      <c r="I80" s="10" t="n"/>
      <c r="J80" s="5" t="n"/>
    </row>
    <row r="81" ht="15.75" customHeight="1">
      <c r="A81" s="13" t="inlineStr">
        <is>
          <t>FECHA</t>
        </is>
      </c>
      <c r="B81" s="13" t="inlineStr">
        <is>
          <t>CIERRE DE CAJA</t>
        </is>
      </c>
      <c r="C81" s="13" t="inlineStr">
        <is>
          <t>IMPORTE</t>
        </is>
      </c>
      <c r="D81" s="14" t="n">
        <v>112736409</v>
      </c>
      <c r="E81" s="8" t="n"/>
      <c r="F81" s="9" t="n"/>
      <c r="I81" s="10" t="n"/>
      <c r="J81" s="5" t="n"/>
    </row>
    <row r="84">
      <c r="A84" s="1" t="inlineStr">
        <is>
          <t>Cierre Caja</t>
        </is>
      </c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</row>
    <row r="85">
      <c r="A85" s="3" t="inlineStr">
        <is>
          <t>Del 09/02/2023</t>
        </is>
      </c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</row>
    <row r="86">
      <c r="A86" s="74" t="inlineStr">
        <is>
          <t>Cierre Caja</t>
        </is>
      </c>
      <c r="B86" s="74" t="inlineStr">
        <is>
          <t>Fecha</t>
        </is>
      </c>
      <c r="C86" s="74" t="inlineStr">
        <is>
          <t>Cajero</t>
        </is>
      </c>
      <c r="D86" s="74" t="inlineStr">
        <is>
          <t>Nro Voucher</t>
        </is>
      </c>
      <c r="E86" s="74" t="inlineStr">
        <is>
          <t>Nro Cuenta</t>
        </is>
      </c>
      <c r="F86" s="74" t="inlineStr">
        <is>
          <t>Tipo Ingreso</t>
        </is>
      </c>
      <c r="G86" s="75" t="n"/>
      <c r="H86" s="76" t="n"/>
      <c r="I86" s="74" t="inlineStr">
        <is>
          <t>TIPO DE INGRESO</t>
        </is>
      </c>
      <c r="J86" s="74" t="inlineStr">
        <is>
          <t>Cobrador</t>
        </is>
      </c>
    </row>
    <row r="87">
      <c r="A87" s="77" t="n"/>
      <c r="B87" s="77" t="n"/>
      <c r="C87" s="77" t="n"/>
      <c r="D87" s="77" t="n"/>
      <c r="E87" s="77" t="n"/>
      <c r="F87" s="4" t="inlineStr">
        <is>
          <t>EFECTIVO</t>
        </is>
      </c>
      <c r="G87" s="4" t="inlineStr">
        <is>
          <t>CHEQUE</t>
        </is>
      </c>
      <c r="H87" s="4" t="inlineStr">
        <is>
          <t>TRANSFERENCIA</t>
        </is>
      </c>
      <c r="I87" s="77" t="n"/>
      <c r="J87" s="77" t="n"/>
    </row>
    <row r="88">
      <c r="A88" s="5" t="inlineStr">
        <is>
          <t>CCAJ-TR47/32/2023</t>
        </is>
      </c>
      <c r="B88" s="6" t="n">
        <v>44966.76694244213</v>
      </c>
      <c r="C88" s="5" t="inlineStr">
        <is>
          <t>2981 DAVID ZABALA - CAJA</t>
        </is>
      </c>
      <c r="D88" s="7" t="n">
        <v>3120438517</v>
      </c>
      <c r="E88" s="5" t="inlineStr">
        <is>
          <t>BANCO UNION-10000020271437</t>
        </is>
      </c>
      <c r="H88" s="9" t="n">
        <v>10638.92</v>
      </c>
      <c r="I88" s="5" t="inlineStr">
        <is>
          <t>DEPÓSITO BANCARIO</t>
        </is>
      </c>
      <c r="J88" s="8" t="inlineStr">
        <is>
          <t>1019 HARWIN JAYO - T03</t>
        </is>
      </c>
    </row>
    <row r="89">
      <c r="A89" s="5" t="inlineStr">
        <is>
          <t>CCAJ-TR47/32/2023</t>
        </is>
      </c>
      <c r="B89" s="6" t="n">
        <v>44966.76694244213</v>
      </c>
      <c r="C89" s="5" t="inlineStr">
        <is>
          <t>2981 DAVID ZABALA - CAJA</t>
        </is>
      </c>
      <c r="D89" s="7" t="n">
        <v>3122130329</v>
      </c>
      <c r="E89" s="5" t="inlineStr">
        <is>
          <t>BANCO UNION-10000020271437</t>
        </is>
      </c>
      <c r="H89" s="9" t="n">
        <v>256.16</v>
      </c>
      <c r="I89" s="5" t="inlineStr">
        <is>
          <t>DEPÓSITO BANCARIO</t>
        </is>
      </c>
      <c r="J89" s="8" t="inlineStr">
        <is>
          <t>1019 HARWIN JAYO - T02</t>
        </is>
      </c>
    </row>
    <row r="90">
      <c r="A90" s="5" t="inlineStr">
        <is>
          <t>CCAJ-TR47/32/2023</t>
        </is>
      </c>
      <c r="B90" s="6" t="n">
        <v>44966.76694244213</v>
      </c>
      <c r="C90" s="5" t="inlineStr">
        <is>
          <t>2981 DAVID ZABALA - CAJA</t>
        </is>
      </c>
      <c r="D90" s="7" t="n"/>
      <c r="E90" s="8" t="n"/>
      <c r="F90" s="9" t="n">
        <v>23117.6</v>
      </c>
      <c r="I90" s="10" t="inlineStr">
        <is>
          <t>EFECTIVO</t>
        </is>
      </c>
      <c r="J90" s="5" t="inlineStr">
        <is>
          <t>3047 PAOLA LOAYZA ZAMBRANA</t>
        </is>
      </c>
    </row>
    <row r="91">
      <c r="A91" s="5" t="inlineStr">
        <is>
          <t>CCAJ-TR47/32/2023</t>
        </is>
      </c>
      <c r="B91" s="6" t="n">
        <v>44966.76694244213</v>
      </c>
      <c r="C91" s="5" t="inlineStr">
        <is>
          <t>2981 DAVID ZABALA - CAJA</t>
        </is>
      </c>
      <c r="D91" s="7" t="n"/>
      <c r="E91" s="8" t="n"/>
      <c r="F91" s="9" t="n">
        <v>18794.5</v>
      </c>
      <c r="I91" s="10" t="inlineStr">
        <is>
          <t>EFECTIVO</t>
        </is>
      </c>
      <c r="J91" s="8" t="inlineStr">
        <is>
          <t>1019 HARWIN JAYO - T01</t>
        </is>
      </c>
    </row>
    <row r="92">
      <c r="A92" s="5" t="inlineStr">
        <is>
          <t>CCAJ-TR47/32/2023</t>
        </is>
      </c>
      <c r="B92" s="6" t="n">
        <v>44966.76694244213</v>
      </c>
      <c r="C92" s="5" t="inlineStr">
        <is>
          <t>2981 DAVID ZABALA - CAJA</t>
        </is>
      </c>
      <c r="D92" s="7" t="n"/>
      <c r="E92" s="8" t="n"/>
      <c r="F92" s="9" t="n">
        <v>22539.1</v>
      </c>
      <c r="I92" s="10" t="inlineStr">
        <is>
          <t>EFECTIVO</t>
        </is>
      </c>
      <c r="J92" s="8" t="inlineStr">
        <is>
          <t>1019 HARWIN JAYO - T02</t>
        </is>
      </c>
    </row>
    <row r="93">
      <c r="A93" s="11" t="inlineStr">
        <is>
          <t>SAP</t>
        </is>
      </c>
      <c r="B93" s="3" t="n"/>
      <c r="C93" s="3" t="n"/>
      <c r="D93" s="7" t="n"/>
      <c r="E93" s="8" t="n"/>
      <c r="F93" s="31">
        <f>SUM(F88:G92)</f>
        <v/>
      </c>
      <c r="G93" s="9" t="n"/>
      <c r="I93" s="10" t="n"/>
      <c r="J93" s="8" t="n"/>
    </row>
    <row r="94" ht="15.75" customHeight="1">
      <c r="A94" s="13" t="inlineStr">
        <is>
          <t>FECHA</t>
        </is>
      </c>
      <c r="B94" s="13" t="inlineStr">
        <is>
          <t>CIERRE DE CAJA</t>
        </is>
      </c>
      <c r="C94" s="13" t="inlineStr">
        <is>
          <t>IMPORTE</t>
        </is>
      </c>
      <c r="D94" s="14" t="n">
        <v>112736410</v>
      </c>
      <c r="E94" s="8" t="n"/>
      <c r="G94" s="9" t="n"/>
      <c r="I94" s="10" t="n"/>
      <c r="J94" s="8" t="n"/>
    </row>
    <row r="97">
      <c r="A97" s="1" t="inlineStr">
        <is>
          <t>Cierre Caja</t>
        </is>
      </c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</row>
    <row r="98">
      <c r="A98" s="3" t="inlineStr">
        <is>
          <t>Del 10/02/2023</t>
        </is>
      </c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</row>
    <row r="99">
      <c r="A99" s="74" t="inlineStr">
        <is>
          <t>Cierre Caja</t>
        </is>
      </c>
      <c r="B99" s="74" t="inlineStr">
        <is>
          <t>Fecha</t>
        </is>
      </c>
      <c r="C99" s="74" t="inlineStr">
        <is>
          <t>Cajero</t>
        </is>
      </c>
      <c r="D99" s="74" t="inlineStr">
        <is>
          <t>Nro Voucher</t>
        </is>
      </c>
      <c r="E99" s="74" t="inlineStr">
        <is>
          <t>Nro Cuenta</t>
        </is>
      </c>
      <c r="F99" s="74" t="inlineStr">
        <is>
          <t>Tipo Ingreso</t>
        </is>
      </c>
      <c r="G99" s="75" t="n"/>
      <c r="H99" s="76" t="n"/>
      <c r="I99" s="74" t="inlineStr">
        <is>
          <t>TIPO DE INGRESO</t>
        </is>
      </c>
      <c r="J99" s="74" t="inlineStr">
        <is>
          <t>Cobrador</t>
        </is>
      </c>
    </row>
    <row r="100">
      <c r="A100" s="77" t="n"/>
      <c r="B100" s="77" t="n"/>
      <c r="C100" s="77" t="n"/>
      <c r="D100" s="77" t="n"/>
      <c r="E100" s="77" t="n"/>
      <c r="F100" s="4" t="inlineStr">
        <is>
          <t>EFECTIVO</t>
        </is>
      </c>
      <c r="G100" s="4" t="inlineStr">
        <is>
          <t>CHEQUE</t>
        </is>
      </c>
      <c r="H100" s="4" t="inlineStr">
        <is>
          <t>TRANSFERENCIA</t>
        </is>
      </c>
      <c r="I100" s="77" t="n"/>
      <c r="J100" s="77" t="n"/>
    </row>
    <row r="101">
      <c r="A101" s="5" t="inlineStr">
        <is>
          <t>CCAJ-TR47/33/2023</t>
        </is>
      </c>
      <c r="B101" s="6" t="n">
        <v>44967.71798425926</v>
      </c>
      <c r="C101" s="5" t="inlineStr">
        <is>
          <t>2981 DAVID ZABALA - CAJA</t>
        </is>
      </c>
      <c r="D101" s="7" t="n">
        <v>38177033</v>
      </c>
      <c r="E101" s="5" t="inlineStr">
        <is>
          <t>BANCO UNION-10000020271437</t>
        </is>
      </c>
      <c r="H101" s="9" t="n">
        <v>396</v>
      </c>
      <c r="I101" s="5" t="inlineStr">
        <is>
          <t>DEPÓSITO BANCARIO</t>
        </is>
      </c>
      <c r="J101" s="8" t="inlineStr">
        <is>
          <t>1019 HARWIN JAYO - T03</t>
        </is>
      </c>
    </row>
    <row r="102">
      <c r="A102" s="5" t="inlineStr">
        <is>
          <t>CCAJ-TR47/33/2023</t>
        </is>
      </c>
      <c r="B102" s="6" t="n">
        <v>44967.71798425926</v>
      </c>
      <c r="C102" s="5" t="inlineStr">
        <is>
          <t>2981 DAVID ZABALA - CAJA</t>
        </is>
      </c>
      <c r="D102" s="7" t="n"/>
      <c r="E102" s="8" t="n"/>
      <c r="F102" s="9" t="n">
        <v>64881.6</v>
      </c>
      <c r="I102" s="10" t="inlineStr">
        <is>
          <t>EFECTIVO</t>
        </is>
      </c>
      <c r="J102" s="5" t="inlineStr">
        <is>
          <t>3047 PAOLA LOAYZA ZAMBRANA</t>
        </is>
      </c>
    </row>
    <row r="103">
      <c r="A103" s="5" t="inlineStr">
        <is>
          <t>CCAJ-TR47/33/2023</t>
        </is>
      </c>
      <c r="B103" s="6" t="n">
        <v>44967.71798425926</v>
      </c>
      <c r="C103" s="5" t="inlineStr">
        <is>
          <t>2981 DAVID ZABALA - CAJA</t>
        </is>
      </c>
      <c r="D103" s="7" t="n"/>
      <c r="E103" s="8" t="n"/>
      <c r="F103" s="9" t="n">
        <v>10974</v>
      </c>
      <c r="I103" s="10" t="inlineStr">
        <is>
          <t>EFECTIVO</t>
        </is>
      </c>
      <c r="J103" s="8" t="inlineStr">
        <is>
          <t>1019 HARWIN JAYO - T02</t>
        </is>
      </c>
    </row>
    <row r="104">
      <c r="A104" s="11" t="inlineStr">
        <is>
          <t>SAP</t>
        </is>
      </c>
      <c r="B104" s="3" t="n"/>
      <c r="C104" s="3" t="n"/>
      <c r="D104" s="7" t="n"/>
      <c r="E104" s="8" t="n"/>
      <c r="F104" s="31">
        <f>SUM(F101:G103)</f>
        <v/>
      </c>
      <c r="H104" s="9" t="n"/>
      <c r="I104" s="10" t="n"/>
      <c r="J104" s="5" t="n"/>
    </row>
    <row r="105" ht="15.75" customHeight="1">
      <c r="A105" s="13" t="inlineStr">
        <is>
          <t>FECHA</t>
        </is>
      </c>
      <c r="B105" s="13" t="inlineStr">
        <is>
          <t>CIERRE DE CAJA</t>
        </is>
      </c>
      <c r="C105" s="13" t="inlineStr">
        <is>
          <t>IMPORTE</t>
        </is>
      </c>
      <c r="D105" s="14" t="n">
        <v>112761170</v>
      </c>
      <c r="E105" s="8" t="n"/>
      <c r="H105" s="9" t="n"/>
      <c r="I105" s="10" t="n"/>
      <c r="J105" s="5" t="n"/>
    </row>
    <row r="106">
      <c r="A106" s="5" t="n"/>
      <c r="B106" s="6" t="n"/>
      <c r="C106" s="5" t="n"/>
      <c r="D106" s="7" t="n"/>
      <c r="E106" s="8" t="n"/>
      <c r="H106" s="9" t="n"/>
      <c r="I106" s="10" t="n"/>
      <c r="J106" s="5" t="n"/>
    </row>
    <row r="107">
      <c r="A107" s="5" t="n"/>
      <c r="B107" s="6" t="n"/>
      <c r="C107" s="5" t="n"/>
      <c r="D107" s="7" t="n"/>
      <c r="E107" s="8" t="n"/>
      <c r="H107" s="9" t="n"/>
      <c r="I107" s="10" t="n"/>
      <c r="J107" s="5" t="n"/>
    </row>
    <row r="108">
      <c r="A108" s="1" t="inlineStr">
        <is>
          <t>Cierre Caja</t>
        </is>
      </c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</row>
    <row r="109">
      <c r="A109" s="3" t="inlineStr">
        <is>
          <t>Del 11/02/2023</t>
        </is>
      </c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</row>
    <row r="110">
      <c r="A110" s="74" t="inlineStr">
        <is>
          <t>Cierre Caja</t>
        </is>
      </c>
      <c r="B110" s="74" t="inlineStr">
        <is>
          <t>Fecha</t>
        </is>
      </c>
      <c r="C110" s="74" t="inlineStr">
        <is>
          <t>Cajero</t>
        </is>
      </c>
      <c r="D110" s="74" t="inlineStr">
        <is>
          <t>Nro Voucher</t>
        </is>
      </c>
      <c r="E110" s="74" t="inlineStr">
        <is>
          <t>Nro Cuenta</t>
        </is>
      </c>
      <c r="F110" s="74" t="inlineStr">
        <is>
          <t>Tipo Ingreso</t>
        </is>
      </c>
      <c r="G110" s="75" t="n"/>
      <c r="H110" s="76" t="n"/>
      <c r="I110" s="74" t="inlineStr">
        <is>
          <t>TIPO DE INGRESO</t>
        </is>
      </c>
      <c r="J110" s="74" t="inlineStr">
        <is>
          <t>Cobrador</t>
        </is>
      </c>
    </row>
    <row r="111">
      <c r="A111" s="77" t="n"/>
      <c r="B111" s="77" t="n"/>
      <c r="C111" s="77" t="n"/>
      <c r="D111" s="77" t="n"/>
      <c r="E111" s="77" t="n"/>
      <c r="F111" s="4" t="inlineStr">
        <is>
          <t>EFECTIVO</t>
        </is>
      </c>
      <c r="G111" s="4" t="inlineStr">
        <is>
          <t>CHEQUE</t>
        </is>
      </c>
      <c r="H111" s="4" t="inlineStr">
        <is>
          <t>TRANSFERENCIA</t>
        </is>
      </c>
      <c r="I111" s="77" t="n"/>
      <c r="J111" s="77" t="n"/>
    </row>
    <row r="112">
      <c r="A112" s="5" t="inlineStr">
        <is>
          <t>CCAJ-TR47/34/2023</t>
        </is>
      </c>
      <c r="B112" s="6" t="n">
        <v>44968.47002770833</v>
      </c>
      <c r="C112" s="5" t="inlineStr">
        <is>
          <t>2981 DAVID ZABALA - CAJA</t>
        </is>
      </c>
      <c r="D112" s="7" t="n">
        <v>51933363</v>
      </c>
      <c r="E112" s="8" t="inlineStr">
        <is>
          <t>BISA-100070090</t>
        </is>
      </c>
      <c r="H112" s="9" t="n">
        <v>6800</v>
      </c>
      <c r="I112" s="5" t="inlineStr">
        <is>
          <t>DEPÓSITO BANCARIO</t>
        </is>
      </c>
      <c r="J112" s="5" t="inlineStr">
        <is>
          <t>3047 PAOLA LOAYZA ZAMBRANA</t>
        </is>
      </c>
    </row>
    <row r="113">
      <c r="A113" s="5" t="inlineStr">
        <is>
          <t>CCAJ-TR47/34/2023</t>
        </is>
      </c>
      <c r="B113" s="6" t="n">
        <v>44968.47002770833</v>
      </c>
      <c r="C113" s="5" t="inlineStr">
        <is>
          <t>2981 DAVID ZABALA - CAJA</t>
        </is>
      </c>
      <c r="D113" s="7" t="n">
        <v>3124239311</v>
      </c>
      <c r="E113" s="5" t="inlineStr">
        <is>
          <t>BANCO UNION-10000020271437</t>
        </is>
      </c>
      <c r="H113" s="9" t="n">
        <v>1470</v>
      </c>
      <c r="I113" s="5" t="inlineStr">
        <is>
          <t>DEPÓSITO BANCARIO</t>
        </is>
      </c>
      <c r="J113" s="5" t="inlineStr">
        <is>
          <t>2999 GUSTAVO LINARES CASTRO</t>
        </is>
      </c>
    </row>
    <row r="114">
      <c r="A114" s="5" t="inlineStr">
        <is>
          <t>CCAJ-TR47/34/2023</t>
        </is>
      </c>
      <c r="B114" s="6" t="n">
        <v>44968.47002770833</v>
      </c>
      <c r="C114" s="5" t="inlineStr">
        <is>
          <t>2981 DAVID ZABALA - CAJA</t>
        </is>
      </c>
      <c r="D114" s="7" t="n">
        <v>3124239311</v>
      </c>
      <c r="E114" s="5" t="inlineStr">
        <is>
          <t>BANCO UNION-10000020271437</t>
        </is>
      </c>
      <c r="H114" s="9" t="n">
        <v>1103.09</v>
      </c>
      <c r="I114" s="5" t="inlineStr">
        <is>
          <t>DEPÓSITO BANCARIO</t>
        </is>
      </c>
      <c r="J114" s="5" t="inlineStr">
        <is>
          <t>2999 GUSTAVO LINARES CASTRO</t>
        </is>
      </c>
    </row>
    <row r="115">
      <c r="A115" s="5" t="inlineStr">
        <is>
          <t>CCAJ-TR47/34/2023</t>
        </is>
      </c>
      <c r="B115" s="6" t="n">
        <v>44968.47002770833</v>
      </c>
      <c r="C115" s="5" t="inlineStr">
        <is>
          <t>2981 DAVID ZABALA - CAJA</t>
        </is>
      </c>
      <c r="D115" s="7" t="n">
        <v>3124239311</v>
      </c>
      <c r="E115" s="5" t="inlineStr">
        <is>
          <t>BANCO UNION-10000020271437</t>
        </is>
      </c>
      <c r="H115" s="9" t="n">
        <v>2399.04</v>
      </c>
      <c r="I115" s="5" t="inlineStr">
        <is>
          <t>DEPÓSITO BANCARIO</t>
        </is>
      </c>
      <c r="J115" s="5" t="inlineStr">
        <is>
          <t>2999 GUSTAVO LINARES CASTRO</t>
        </is>
      </c>
    </row>
    <row r="116">
      <c r="A116" s="5" t="inlineStr">
        <is>
          <t>CCAJ-TR47/34/2023</t>
        </is>
      </c>
      <c r="B116" s="6" t="n">
        <v>44968.47002770833</v>
      </c>
      <c r="C116" s="5" t="inlineStr">
        <is>
          <t>2981 DAVID ZABALA - CAJA</t>
        </is>
      </c>
      <c r="D116" s="7" t="n">
        <v>3124239311</v>
      </c>
      <c r="E116" s="5" t="inlineStr">
        <is>
          <t>BANCO UNION-10000020271437</t>
        </is>
      </c>
      <c r="H116" s="9" t="n">
        <v>3375.12</v>
      </c>
      <c r="I116" s="5" t="inlineStr">
        <is>
          <t>DEPÓSITO BANCARIO</t>
        </is>
      </c>
      <c r="J116" s="5" t="inlineStr">
        <is>
          <t>2999 GUSTAVO LINARES CASTRO</t>
        </is>
      </c>
    </row>
    <row r="117">
      <c r="A117" s="5" t="inlineStr">
        <is>
          <t>CCAJ-TR47/34/2023</t>
        </is>
      </c>
      <c r="B117" s="6" t="n">
        <v>44968.47002770833</v>
      </c>
      <c r="C117" s="5" t="inlineStr">
        <is>
          <t>2981 DAVID ZABALA - CAJA</t>
        </is>
      </c>
      <c r="D117" s="7" t="n">
        <v>3117366324</v>
      </c>
      <c r="E117" s="5" t="inlineStr">
        <is>
          <t>BANCO UNION-10000020271437</t>
        </is>
      </c>
      <c r="H117" s="9" t="n">
        <v>9295.559999999999</v>
      </c>
      <c r="I117" s="5" t="inlineStr">
        <is>
          <t>DEPÓSITO BANCARIO</t>
        </is>
      </c>
      <c r="J117" s="5" t="inlineStr">
        <is>
          <t>2999 GUSTAVO LINARES CASTRO</t>
        </is>
      </c>
    </row>
    <row r="118">
      <c r="A118" s="5" t="inlineStr">
        <is>
          <t>CCAJ-TR47/34/2023</t>
        </is>
      </c>
      <c r="B118" s="6" t="n">
        <v>44968.47002770833</v>
      </c>
      <c r="C118" s="5" t="inlineStr">
        <is>
          <t>2981 DAVID ZABALA - CAJA</t>
        </is>
      </c>
      <c r="D118" s="7" t="n"/>
      <c r="E118" s="8" t="n"/>
      <c r="F118" s="9" t="n">
        <v>25525.9</v>
      </c>
      <c r="I118" s="10" t="inlineStr">
        <is>
          <t>EFECTIVO</t>
        </is>
      </c>
      <c r="J118" s="5" t="inlineStr">
        <is>
          <t>2999 GUSTAVO LINARES CASTRO</t>
        </is>
      </c>
    </row>
    <row r="119">
      <c r="A119" s="5" t="inlineStr">
        <is>
          <t>CCAJ-TR47/34/2023</t>
        </is>
      </c>
      <c r="B119" s="6" t="n">
        <v>44968.47002770833</v>
      </c>
      <c r="C119" s="5" t="inlineStr">
        <is>
          <t>2981 DAVID ZABALA - CAJA</t>
        </is>
      </c>
      <c r="D119" s="7" t="n"/>
      <c r="E119" s="8" t="n"/>
      <c r="F119" s="9" t="n">
        <v>962</v>
      </c>
      <c r="I119" s="10" t="inlineStr">
        <is>
          <t>EFECTIVO</t>
        </is>
      </c>
      <c r="J119" s="5" t="inlineStr">
        <is>
          <t>3047 PAOLA LOAYZA ZAMBRANA</t>
        </is>
      </c>
    </row>
    <row r="120">
      <c r="A120" s="11" t="inlineStr">
        <is>
          <t>SAP</t>
        </is>
      </c>
      <c r="B120" s="3" t="n"/>
      <c r="C120" s="3" t="n"/>
      <c r="D120" s="7" t="n"/>
      <c r="E120" s="8" t="n"/>
      <c r="F120" s="31">
        <f>SUM(F112:G119)</f>
        <v/>
      </c>
      <c r="H120" s="9" t="n"/>
      <c r="I120" s="10" t="n"/>
      <c r="J120" s="5" t="n"/>
    </row>
    <row r="121" ht="15.75" customHeight="1">
      <c r="A121" s="13" t="inlineStr">
        <is>
          <t>FECHA</t>
        </is>
      </c>
      <c r="B121" s="13" t="inlineStr">
        <is>
          <t>CIERRE DE CAJA</t>
        </is>
      </c>
      <c r="C121" s="13" t="inlineStr">
        <is>
          <t>IMPORTE</t>
        </is>
      </c>
      <c r="D121" s="14" t="n">
        <v>112761174</v>
      </c>
      <c r="E121" s="8" t="n"/>
      <c r="H121" s="9" t="n"/>
      <c r="I121" s="10" t="n"/>
      <c r="J121" s="5" t="n"/>
    </row>
    <row r="124">
      <c r="A124" s="1" t="inlineStr">
        <is>
          <t>Cierre Caja</t>
        </is>
      </c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</row>
    <row r="125">
      <c r="A125" s="3" t="inlineStr">
        <is>
          <t>Del 13/02/2023</t>
        </is>
      </c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</row>
    <row r="126">
      <c r="A126" s="74" t="inlineStr">
        <is>
          <t>Cierre Caja</t>
        </is>
      </c>
      <c r="B126" s="74" t="inlineStr">
        <is>
          <t>Fecha</t>
        </is>
      </c>
      <c r="C126" s="74" t="inlineStr">
        <is>
          <t>Cajero</t>
        </is>
      </c>
      <c r="D126" s="74" t="inlineStr">
        <is>
          <t>Nro Voucher</t>
        </is>
      </c>
      <c r="E126" s="74" t="inlineStr">
        <is>
          <t>Nro Cuenta</t>
        </is>
      </c>
      <c r="F126" s="74" t="inlineStr">
        <is>
          <t>Tipo Ingreso</t>
        </is>
      </c>
      <c r="G126" s="75" t="n"/>
      <c r="H126" s="76" t="n"/>
      <c r="I126" s="74" t="inlineStr">
        <is>
          <t>TIPO DE INGRESO</t>
        </is>
      </c>
      <c r="J126" s="74" t="inlineStr">
        <is>
          <t>Cobrador</t>
        </is>
      </c>
    </row>
    <row r="127">
      <c r="A127" s="77" t="n"/>
      <c r="B127" s="77" t="n"/>
      <c r="C127" s="77" t="n"/>
      <c r="D127" s="77" t="n"/>
      <c r="E127" s="77" t="n"/>
      <c r="F127" s="4" t="inlineStr">
        <is>
          <t>EFECTIVO</t>
        </is>
      </c>
      <c r="G127" s="4" t="inlineStr">
        <is>
          <t>CHEQUE</t>
        </is>
      </c>
      <c r="H127" s="4" t="inlineStr">
        <is>
          <t>TRANSFERENCIA</t>
        </is>
      </c>
      <c r="I127" s="77" t="n"/>
      <c r="J127" s="77" t="n"/>
    </row>
    <row r="128">
      <c r="A128" s="5" t="inlineStr">
        <is>
          <t>CCAJ-TR47/35/2023</t>
        </is>
      </c>
      <c r="B128" s="6" t="n">
        <v>44970.72375505787</v>
      </c>
      <c r="C128" s="5" t="inlineStr">
        <is>
          <t>2981 DAVID ZABALA - CAJA</t>
        </is>
      </c>
      <c r="D128" s="7" t="n">
        <v>38356637</v>
      </c>
      <c r="E128" s="5" t="inlineStr">
        <is>
          <t>BANCO UNION-10000020271437</t>
        </is>
      </c>
      <c r="H128" s="9" t="n">
        <v>2644.6</v>
      </c>
      <c r="I128" s="5" t="inlineStr">
        <is>
          <t>DEPÓSITO BANCARIO</t>
        </is>
      </c>
      <c r="J128" s="8" t="inlineStr">
        <is>
          <t>1019 HARWIN JAYO - T03</t>
        </is>
      </c>
    </row>
    <row r="129">
      <c r="A129" s="5" t="inlineStr">
        <is>
          <t>CCAJ-TR47/35/2023</t>
        </is>
      </c>
      <c r="B129" s="6" t="n">
        <v>44970.72375505787</v>
      </c>
      <c r="C129" s="5" t="inlineStr">
        <is>
          <t>2981 DAVID ZABALA - CAJA</t>
        </is>
      </c>
      <c r="D129" s="7" t="n">
        <v>3124255035</v>
      </c>
      <c r="E129" s="5" t="inlineStr">
        <is>
          <t>BANCO UNION-10000020271437</t>
        </is>
      </c>
      <c r="H129" s="9" t="n">
        <v>3044.8</v>
      </c>
      <c r="I129" s="5" t="inlineStr">
        <is>
          <t>DEPÓSITO BANCARIO</t>
        </is>
      </c>
      <c r="J129" s="5" t="inlineStr">
        <is>
          <t>2999 GUSTAVO LINARES CASTRO</t>
        </is>
      </c>
    </row>
    <row r="130">
      <c r="A130" s="5" t="inlineStr">
        <is>
          <t>CCAJ-TR47/35/2023</t>
        </is>
      </c>
      <c r="B130" s="6" t="n">
        <v>44970.72375505787</v>
      </c>
      <c r="C130" s="5" t="inlineStr">
        <is>
          <t>2981 DAVID ZABALA - CAJA</t>
        </is>
      </c>
      <c r="D130" s="7" t="n">
        <v>3126152526</v>
      </c>
      <c r="E130" s="5" t="inlineStr">
        <is>
          <t>BANCO UNION-10000020271437</t>
        </is>
      </c>
      <c r="H130" s="9" t="n">
        <v>3122.86</v>
      </c>
      <c r="I130" s="5" t="inlineStr">
        <is>
          <t>DEPÓSITO BANCARIO</t>
        </is>
      </c>
      <c r="J130" s="5" t="inlineStr">
        <is>
          <t>2999 GUSTAVO LINARES CASTRO</t>
        </is>
      </c>
    </row>
    <row r="131">
      <c r="A131" s="5" t="inlineStr">
        <is>
          <t>CCAJ-TR47/35/2023</t>
        </is>
      </c>
      <c r="B131" s="6" t="n">
        <v>44970.72375505787</v>
      </c>
      <c r="C131" s="5" t="inlineStr">
        <is>
          <t>2981 DAVID ZABALA - CAJA</t>
        </is>
      </c>
      <c r="D131" s="7" t="n"/>
      <c r="E131" s="8" t="n"/>
      <c r="F131" s="9" t="n">
        <v>65608.5</v>
      </c>
      <c r="I131" s="10" t="inlineStr">
        <is>
          <t>EFECTIVO</t>
        </is>
      </c>
      <c r="J131" s="5" t="inlineStr">
        <is>
          <t>2999 GUSTAVO LINARES CASTRO</t>
        </is>
      </c>
    </row>
    <row r="132">
      <c r="A132" s="5" t="inlineStr">
        <is>
          <t>CCAJ-TR47/35/2023</t>
        </is>
      </c>
      <c r="B132" s="6" t="n">
        <v>44970.72375505787</v>
      </c>
      <c r="C132" s="5" t="inlineStr">
        <is>
          <t>2981 DAVID ZABALA - CAJA</t>
        </is>
      </c>
      <c r="D132" s="7" t="n"/>
      <c r="E132" s="8" t="n"/>
      <c r="F132" s="9" t="n">
        <v>19154.5</v>
      </c>
      <c r="I132" s="10" t="inlineStr">
        <is>
          <t>EFECTIVO</t>
        </is>
      </c>
      <c r="J132" s="8" t="inlineStr">
        <is>
          <t>1019 HARWIN JAYO - T02</t>
        </is>
      </c>
    </row>
    <row r="133">
      <c r="A133" s="5" t="inlineStr">
        <is>
          <t>CCAJ-TR47/35/2023</t>
        </is>
      </c>
      <c r="B133" s="6" t="n">
        <v>44970.72375505787</v>
      </c>
      <c r="C133" s="5" t="inlineStr">
        <is>
          <t>2981 DAVID ZABALA - CAJA</t>
        </is>
      </c>
      <c r="D133" s="7" t="n"/>
      <c r="E133" s="8" t="n"/>
      <c r="F133" s="9" t="n">
        <v>18577</v>
      </c>
      <c r="I133" s="10" t="inlineStr">
        <is>
          <t>EFECTIVO</t>
        </is>
      </c>
      <c r="J133" s="8" t="inlineStr">
        <is>
          <t>1019 HARWIN JAYO - T03</t>
        </is>
      </c>
    </row>
    <row r="134">
      <c r="A134" s="11" t="inlineStr">
        <is>
          <t>SAP</t>
        </is>
      </c>
      <c r="B134" s="3" t="n"/>
      <c r="C134" s="3" t="n"/>
      <c r="D134" s="7" t="n"/>
      <c r="E134" s="8" t="n"/>
      <c r="F134" s="31">
        <f>SUM(F128:G133)</f>
        <v/>
      </c>
      <c r="H134" s="9" t="n"/>
      <c r="I134" s="10" t="n"/>
      <c r="J134" s="5" t="n"/>
    </row>
    <row r="135" ht="15.75" customHeight="1">
      <c r="A135" s="13" t="inlineStr">
        <is>
          <t>FECHA</t>
        </is>
      </c>
      <c r="B135" s="13" t="inlineStr">
        <is>
          <t>CIERRE DE CAJA</t>
        </is>
      </c>
      <c r="C135" s="13" t="inlineStr">
        <is>
          <t>IMPORTE</t>
        </is>
      </c>
      <c r="D135" s="14" t="n">
        <v>112782352</v>
      </c>
      <c r="E135" s="8" t="n"/>
      <c r="H135" s="9" t="n"/>
      <c r="I135" s="10" t="n"/>
      <c r="J135" s="5" t="n"/>
    </row>
    <row r="138">
      <c r="A138" s="1" t="inlineStr">
        <is>
          <t>Cierre Caja</t>
        </is>
      </c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</row>
    <row r="139">
      <c r="A139" s="3" t="inlineStr">
        <is>
          <t>Del 14/02/2023</t>
        </is>
      </c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</row>
    <row r="140">
      <c r="A140" s="74" t="inlineStr">
        <is>
          <t>Cierre Caja</t>
        </is>
      </c>
      <c r="B140" s="74" t="inlineStr">
        <is>
          <t>Fecha</t>
        </is>
      </c>
      <c r="C140" s="74" t="inlineStr">
        <is>
          <t>Cajero</t>
        </is>
      </c>
      <c r="D140" s="74" t="inlineStr">
        <is>
          <t>Nro Voucher</t>
        </is>
      </c>
      <c r="E140" s="74" t="inlineStr">
        <is>
          <t>Nro Cuenta</t>
        </is>
      </c>
      <c r="F140" s="74" t="inlineStr">
        <is>
          <t>Tipo Ingreso</t>
        </is>
      </c>
      <c r="G140" s="75" t="n"/>
      <c r="H140" s="76" t="n"/>
      <c r="I140" s="74" t="inlineStr">
        <is>
          <t>TIPO DE INGRESO</t>
        </is>
      </c>
      <c r="J140" s="74" t="inlineStr">
        <is>
          <t>Cobrador</t>
        </is>
      </c>
    </row>
    <row r="141">
      <c r="A141" s="77" t="n"/>
      <c r="B141" s="77" t="n"/>
      <c r="C141" s="77" t="n"/>
      <c r="D141" s="77" t="n"/>
      <c r="E141" s="77" t="n"/>
      <c r="F141" s="4" t="inlineStr">
        <is>
          <t>EFECTIVO</t>
        </is>
      </c>
      <c r="G141" s="4" t="inlineStr">
        <is>
          <t>CHEQUE</t>
        </is>
      </c>
      <c r="H141" s="4" t="inlineStr">
        <is>
          <t>TRANSFERENCIA</t>
        </is>
      </c>
      <c r="I141" s="77" t="n"/>
      <c r="J141" s="77" t="n"/>
    </row>
    <row r="142">
      <c r="A142" s="5" t="inlineStr">
        <is>
          <t>CCAJ-TR47/36/2023</t>
        </is>
      </c>
      <c r="B142" s="6" t="n">
        <v>44971.73725377315</v>
      </c>
      <c r="C142" s="5" t="inlineStr">
        <is>
          <t>2981 DAVID ZABALA - CAJA</t>
        </is>
      </c>
      <c r="D142" s="7" t="n"/>
      <c r="E142" s="8" t="n"/>
      <c r="F142" s="9" t="n">
        <v>46904.6</v>
      </c>
      <c r="I142" s="10" t="inlineStr">
        <is>
          <t>EFECTIVO</t>
        </is>
      </c>
      <c r="J142" s="5" t="inlineStr">
        <is>
          <t>3047 PAOLA LOAYZA ZAMBRANA</t>
        </is>
      </c>
    </row>
    <row r="143">
      <c r="A143" s="5" t="inlineStr">
        <is>
          <t>CCAJ-TR47/36/2023</t>
        </is>
      </c>
      <c r="B143" s="6" t="n">
        <v>44971.73725377315</v>
      </c>
      <c r="C143" s="5" t="inlineStr">
        <is>
          <t>2981 DAVID ZABALA - CAJA</t>
        </is>
      </c>
      <c r="D143" s="7" t="n"/>
      <c r="E143" s="8" t="n"/>
      <c r="F143" s="9" t="n">
        <v>989.5</v>
      </c>
      <c r="I143" s="10" t="inlineStr">
        <is>
          <t>EFECTIVO</t>
        </is>
      </c>
      <c r="J143" s="8" t="inlineStr">
        <is>
          <t>1019 HARWIN JAYO - T01</t>
        </is>
      </c>
    </row>
    <row r="144">
      <c r="A144" s="5" t="inlineStr">
        <is>
          <t>CCAJ-TR47/36/2023</t>
        </is>
      </c>
      <c r="B144" s="6" t="n">
        <v>44971.73725377315</v>
      </c>
      <c r="C144" s="5" t="inlineStr">
        <is>
          <t>2981 DAVID ZABALA - CAJA</t>
        </is>
      </c>
      <c r="D144" s="7" t="n"/>
      <c r="E144" s="8" t="n"/>
      <c r="F144" s="9" t="n">
        <v>4821</v>
      </c>
      <c r="I144" s="10" t="inlineStr">
        <is>
          <t>EFECTIVO</t>
        </is>
      </c>
      <c r="J144" s="8" t="inlineStr">
        <is>
          <t>1019 HARWIN JAYO - T03</t>
        </is>
      </c>
    </row>
    <row r="145">
      <c r="A145" s="11" t="inlineStr">
        <is>
          <t>SAP</t>
        </is>
      </c>
      <c r="B145" s="3" t="n"/>
      <c r="C145" s="3" t="n"/>
      <c r="D145" s="7" t="n"/>
      <c r="E145" s="8" t="n"/>
      <c r="F145" s="31">
        <f>SUM(F142:G144)</f>
        <v/>
      </c>
      <c r="H145" s="9" t="n"/>
      <c r="I145" s="10" t="n"/>
      <c r="J145" s="5" t="n"/>
    </row>
    <row r="146" ht="15.75" customHeight="1">
      <c r="A146" s="13" t="inlineStr">
        <is>
          <t>FECHA</t>
        </is>
      </c>
      <c r="B146" s="13" t="inlineStr">
        <is>
          <t>CIERRE DE CAJA</t>
        </is>
      </c>
      <c r="C146" s="13" t="inlineStr">
        <is>
          <t>IMPORTE</t>
        </is>
      </c>
      <c r="D146" s="14" t="n">
        <v>112782353</v>
      </c>
      <c r="E146" s="8" t="n"/>
      <c r="H146" s="9" t="n"/>
      <c r="I146" s="10" t="n"/>
      <c r="J146" s="5" t="n"/>
    </row>
    <row r="147">
      <c r="A147" s="5" t="n"/>
      <c r="B147" s="6" t="n"/>
      <c r="C147" s="5" t="n"/>
      <c r="D147" s="7" t="n"/>
      <c r="E147" s="8" t="n"/>
      <c r="H147" s="9" t="n"/>
      <c r="I147" s="10" t="n"/>
      <c r="J147" s="5" t="n"/>
    </row>
    <row r="149">
      <c r="A149" s="1" t="inlineStr">
        <is>
          <t>Cierre Caja</t>
        </is>
      </c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</row>
    <row r="150">
      <c r="A150" s="3" t="inlineStr">
        <is>
          <t>Del 15/02/2023</t>
        </is>
      </c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</row>
    <row r="151">
      <c r="A151" s="74" t="inlineStr">
        <is>
          <t>Cierre Caja</t>
        </is>
      </c>
      <c r="B151" s="74" t="inlineStr">
        <is>
          <t>Fecha</t>
        </is>
      </c>
      <c r="C151" s="74" t="inlineStr">
        <is>
          <t>Cajero</t>
        </is>
      </c>
      <c r="D151" s="74" t="inlineStr">
        <is>
          <t>Nro Voucher</t>
        </is>
      </c>
      <c r="E151" s="74" t="inlineStr">
        <is>
          <t>Nro Cuenta</t>
        </is>
      </c>
      <c r="F151" s="74" t="inlineStr">
        <is>
          <t>Tipo Ingreso</t>
        </is>
      </c>
      <c r="G151" s="75" t="n"/>
      <c r="H151" s="76" t="n"/>
      <c r="I151" s="74" t="inlineStr">
        <is>
          <t>TIPO DE INGRESO</t>
        </is>
      </c>
      <c r="J151" s="74" t="inlineStr">
        <is>
          <t>Cobrador</t>
        </is>
      </c>
    </row>
    <row r="152">
      <c r="A152" s="77" t="n"/>
      <c r="B152" s="77" t="n"/>
      <c r="C152" s="77" t="n"/>
      <c r="D152" s="77" t="n"/>
      <c r="E152" s="77" t="n"/>
      <c r="F152" s="4" t="inlineStr">
        <is>
          <t>EFECTIVO</t>
        </is>
      </c>
      <c r="G152" s="4" t="inlineStr">
        <is>
          <t>CHEQUE</t>
        </is>
      </c>
      <c r="H152" s="4" t="inlineStr">
        <is>
          <t>TRANSFERENCIA</t>
        </is>
      </c>
      <c r="I152" s="77" t="n"/>
      <c r="J152" s="77" t="n"/>
    </row>
    <row r="153">
      <c r="A153" s="5" t="inlineStr">
        <is>
          <t>CCAJ-TR47/37/2023</t>
        </is>
      </c>
      <c r="B153" s="6" t="n">
        <v>44972.73204188657</v>
      </c>
      <c r="C153" s="5" t="inlineStr">
        <is>
          <t>2981 DAVID ZABALA - CAJA</t>
        </is>
      </c>
      <c r="D153" s="15" t="n">
        <v>45113335865</v>
      </c>
      <c r="E153" s="8" t="inlineStr">
        <is>
          <t>BISA-100070090</t>
        </is>
      </c>
      <c r="H153" s="9" t="n">
        <v>783</v>
      </c>
      <c r="I153" s="5" t="inlineStr">
        <is>
          <t>DEPÓSITO BANCARIO</t>
        </is>
      </c>
      <c r="J153" s="8" t="inlineStr">
        <is>
          <t>1019 HARWIN JAYO - T02</t>
        </is>
      </c>
    </row>
    <row r="154">
      <c r="A154" s="5" t="inlineStr">
        <is>
          <t>CCAJ-TR47/37/2023</t>
        </is>
      </c>
      <c r="B154" s="6" t="n">
        <v>44972.73204188657</v>
      </c>
      <c r="C154" s="5" t="inlineStr">
        <is>
          <t>2981 DAVID ZABALA - CAJA</t>
        </is>
      </c>
      <c r="D154" s="7" t="n"/>
      <c r="E154" s="8" t="n"/>
      <c r="F154" s="9" t="n">
        <v>44226</v>
      </c>
      <c r="I154" s="10" t="inlineStr">
        <is>
          <t>EFECTIVO</t>
        </is>
      </c>
      <c r="J154" s="5" t="inlineStr">
        <is>
          <t>3047 PAOLA LOAYZA ZAMBRANA</t>
        </is>
      </c>
    </row>
    <row r="155">
      <c r="A155" s="5" t="inlineStr">
        <is>
          <t>CCAJ-TR47/37/2023</t>
        </is>
      </c>
      <c r="B155" s="6" t="n">
        <v>44972.73204188657</v>
      </c>
      <c r="C155" s="5" t="inlineStr">
        <is>
          <t>2981 DAVID ZABALA - CAJA</t>
        </is>
      </c>
      <c r="D155" s="7" t="n"/>
      <c r="E155" s="8" t="n"/>
      <c r="F155" s="9" t="n">
        <v>20006.7</v>
      </c>
      <c r="I155" s="10" t="inlineStr">
        <is>
          <t>EFECTIVO</t>
        </is>
      </c>
      <c r="J155" s="8" t="inlineStr">
        <is>
          <t>1019 HARWIN JAYO - T02</t>
        </is>
      </c>
    </row>
    <row r="156">
      <c r="A156" s="11" t="inlineStr">
        <is>
          <t>SAP</t>
        </is>
      </c>
      <c r="B156" s="3" t="n"/>
      <c r="C156" s="3" t="n"/>
      <c r="D156" s="7" t="n"/>
      <c r="E156" s="8" t="n"/>
      <c r="F156" s="31">
        <f>SUM(F153:G155)</f>
        <v/>
      </c>
      <c r="H156" s="9" t="n"/>
      <c r="I156" s="10" t="n"/>
      <c r="J156" s="5" t="n"/>
    </row>
    <row r="157" ht="15.75" customHeight="1">
      <c r="A157" s="13" t="inlineStr">
        <is>
          <t>FECHA</t>
        </is>
      </c>
      <c r="B157" s="13" t="inlineStr">
        <is>
          <t>CIERRE DE CAJA</t>
        </is>
      </c>
      <c r="C157" s="13" t="inlineStr">
        <is>
          <t>IMPORTE</t>
        </is>
      </c>
      <c r="D157" s="14" t="inlineStr">
        <is>
          <t>112799833</t>
        </is>
      </c>
      <c r="E157" s="8" t="inlineStr">
        <is>
          <t>112799879</t>
        </is>
      </c>
      <c r="H157" s="9" t="n"/>
      <c r="I157" s="10" t="n"/>
      <c r="J157" s="5" t="n"/>
    </row>
    <row r="158"/>
    <row r="159"/>
    <row r="160">
      <c r="A160" s="1" t="inlineStr">
        <is>
          <t>Cierre Caja</t>
        </is>
      </c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</row>
    <row r="161">
      <c r="A161" s="3" t="inlineStr">
        <is>
          <t>Del 16/02/2023</t>
        </is>
      </c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</row>
    <row r="162">
      <c r="A162" s="74" t="inlineStr">
        <is>
          <t>Cierre Caja</t>
        </is>
      </c>
      <c r="B162" s="74" t="inlineStr">
        <is>
          <t>Fecha</t>
        </is>
      </c>
      <c r="C162" s="74" t="inlineStr">
        <is>
          <t>Cajero</t>
        </is>
      </c>
      <c r="D162" s="74" t="inlineStr">
        <is>
          <t>Nro Voucher</t>
        </is>
      </c>
      <c r="E162" s="74" t="inlineStr">
        <is>
          <t>Nro Cuenta</t>
        </is>
      </c>
      <c r="F162" s="74" t="inlineStr">
        <is>
          <t>Tipo Ingreso</t>
        </is>
      </c>
      <c r="G162" s="75" t="n"/>
      <c r="H162" s="76" t="n"/>
      <c r="I162" s="74" t="inlineStr">
        <is>
          <t>TIPO DE INGRESO</t>
        </is>
      </c>
      <c r="J162" s="74" t="inlineStr">
        <is>
          <t>Cobrador</t>
        </is>
      </c>
    </row>
    <row r="163">
      <c r="A163" s="77" t="n"/>
      <c r="B163" s="77" t="n"/>
      <c r="C163" s="77" t="n"/>
      <c r="D163" s="77" t="n"/>
      <c r="E163" s="77" t="n"/>
      <c r="F163" s="4" t="inlineStr">
        <is>
          <t>EFECTIVO</t>
        </is>
      </c>
      <c r="G163" s="4" t="inlineStr">
        <is>
          <t>CHEQUE</t>
        </is>
      </c>
      <c r="H163" s="4" t="inlineStr">
        <is>
          <t>TRANSFERENCIA</t>
        </is>
      </c>
      <c r="I163" s="77" t="n"/>
      <c r="J163" s="77" t="n"/>
    </row>
    <row r="164">
      <c r="A164" s="5" t="inlineStr">
        <is>
          <t>CCAJ-TR47/38/2023</t>
        </is>
      </c>
      <c r="B164" s="6" t="n">
        <v>44973.72394478009</v>
      </c>
      <c r="C164" s="5" t="inlineStr">
        <is>
          <t>2981 DAVID ZABALA - CAJA</t>
        </is>
      </c>
      <c r="D164" s="7" t="n"/>
      <c r="E164" s="8" t="n"/>
      <c r="F164" s="9" t="n">
        <v>7882.6</v>
      </c>
      <c r="I164" s="10" t="inlineStr">
        <is>
          <t>EFECTIVO</t>
        </is>
      </c>
      <c r="J164" s="5" t="inlineStr">
        <is>
          <t>3047 PAOLA LOAYZA ZAMBRANA</t>
        </is>
      </c>
    </row>
    <row r="165">
      <c r="A165" s="5" t="inlineStr">
        <is>
          <t>CCAJ-TR47/38/2023</t>
        </is>
      </c>
      <c r="B165" s="6" t="n">
        <v>44973.72394478009</v>
      </c>
      <c r="C165" s="5" t="inlineStr">
        <is>
          <t>2981 DAVID ZABALA - CAJA</t>
        </is>
      </c>
      <c r="D165" s="7" t="n"/>
      <c r="E165" s="8" t="n"/>
      <c r="F165" s="9" t="n">
        <v>12162.5</v>
      </c>
      <c r="I165" s="10" t="inlineStr">
        <is>
          <t>EFECTIVO</t>
        </is>
      </c>
      <c r="J165" s="8" t="inlineStr">
        <is>
          <t>1019 HARWIN JAYO - T02</t>
        </is>
      </c>
    </row>
    <row r="166">
      <c r="A166" s="11" t="inlineStr">
        <is>
          <t>SAP</t>
        </is>
      </c>
      <c r="B166" s="3" t="n"/>
      <c r="C166" s="3" t="n"/>
      <c r="D166" s="7" t="n"/>
      <c r="E166" s="8" t="n"/>
      <c r="F166" s="31">
        <f>SUM(F164:G165)</f>
        <v/>
      </c>
      <c r="H166" s="9" t="n"/>
      <c r="I166" s="10" t="n"/>
      <c r="J166" s="8" t="n"/>
    </row>
    <row r="167" ht="15.75" customHeight="1">
      <c r="A167" s="13" t="inlineStr">
        <is>
          <t>FECHA</t>
        </is>
      </c>
      <c r="B167" s="13" t="inlineStr">
        <is>
          <t>CIERRE DE CAJA</t>
        </is>
      </c>
      <c r="C167" s="13" t="inlineStr">
        <is>
          <t>IMPORTE</t>
        </is>
      </c>
      <c r="D167" s="14" t="inlineStr">
        <is>
          <t>112799832</t>
        </is>
      </c>
      <c r="E167" s="8" t="inlineStr">
        <is>
          <t>112799878</t>
        </is>
      </c>
      <c r="H167" s="9" t="n"/>
      <c r="I167" s="10" t="n"/>
      <c r="J167" s="8" t="n"/>
    </row>
    <row r="168"/>
    <row r="169"/>
    <row r="170">
      <c r="A170" s="1" t="inlineStr">
        <is>
          <t>Cierre Caja</t>
        </is>
      </c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</row>
    <row r="171">
      <c r="A171" s="3" t="inlineStr">
        <is>
          <t>Del 17/02/2023</t>
        </is>
      </c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</row>
    <row r="172">
      <c r="A172" s="74" t="inlineStr">
        <is>
          <t>Cierre Caja</t>
        </is>
      </c>
      <c r="B172" s="74" t="inlineStr">
        <is>
          <t>Fecha</t>
        </is>
      </c>
      <c r="C172" s="74" t="inlineStr">
        <is>
          <t>Cajero</t>
        </is>
      </c>
      <c r="D172" s="74" t="inlineStr">
        <is>
          <t>Nro Voucher</t>
        </is>
      </c>
      <c r="E172" s="74" t="inlineStr">
        <is>
          <t>Nro Cuenta</t>
        </is>
      </c>
      <c r="F172" s="74" t="inlineStr">
        <is>
          <t>Tipo Ingreso</t>
        </is>
      </c>
      <c r="G172" s="75" t="n"/>
      <c r="H172" s="76" t="n"/>
      <c r="I172" s="74" t="inlineStr">
        <is>
          <t>TIPO DE INGRESO</t>
        </is>
      </c>
      <c r="J172" s="74" t="inlineStr">
        <is>
          <t>Cobrador</t>
        </is>
      </c>
    </row>
    <row r="173">
      <c r="A173" s="77" t="n"/>
      <c r="B173" s="77" t="n"/>
      <c r="C173" s="77" t="n"/>
      <c r="D173" s="77" t="n"/>
      <c r="E173" s="77" t="n"/>
      <c r="F173" s="4" t="inlineStr">
        <is>
          <t>EFECTIVO</t>
        </is>
      </c>
      <c r="G173" s="4" t="inlineStr">
        <is>
          <t>CHEQUE</t>
        </is>
      </c>
      <c r="H173" s="4" t="inlineStr">
        <is>
          <t>TRANSFERENCIA</t>
        </is>
      </c>
      <c r="I173" s="77" t="n"/>
      <c r="J173" s="77" t="n"/>
    </row>
    <row r="174">
      <c r="A174" s="5" t="inlineStr">
        <is>
          <t>CCAJ-TR47/39/2023</t>
        </is>
      </c>
      <c r="B174" s="6" t="n">
        <v>44974.73118530092</v>
      </c>
      <c r="C174" s="5" t="inlineStr">
        <is>
          <t>2981 DAVID ZABALA - CAJA</t>
        </is>
      </c>
      <c r="D174" s="7" t="n"/>
      <c r="E174" s="8" t="n"/>
      <c r="G174" s="9" t="n">
        <v>26724.85</v>
      </c>
      <c r="I174" s="10" t="inlineStr">
        <is>
          <t>CHEQUE</t>
        </is>
      </c>
      <c r="J174" s="5" t="inlineStr">
        <is>
          <t>3047 PAOLA LOAYZA ZAMBRANA</t>
        </is>
      </c>
    </row>
    <row r="175">
      <c r="A175" s="5" t="inlineStr">
        <is>
          <t>CCAJ-TR47/39/2023</t>
        </is>
      </c>
      <c r="B175" s="6" t="n">
        <v>44974.73118530092</v>
      </c>
      <c r="C175" s="5" t="inlineStr">
        <is>
          <t>2981 DAVID ZABALA - CAJA</t>
        </is>
      </c>
      <c r="D175" s="7" t="n">
        <v>38757273</v>
      </c>
      <c r="E175" s="5" t="inlineStr">
        <is>
          <t>BANCO UNION-10000020271437</t>
        </is>
      </c>
      <c r="H175" s="9" t="n">
        <v>28003.5</v>
      </c>
      <c r="I175" s="5" t="inlineStr">
        <is>
          <t>DEPÓSITO BANCARIO</t>
        </is>
      </c>
      <c r="J175" s="5" t="inlineStr">
        <is>
          <t>2999 GUSTAVO LINARES CASTRO</t>
        </is>
      </c>
    </row>
    <row r="176">
      <c r="A176" s="5" t="inlineStr">
        <is>
          <t>CCAJ-TR47/39/2023</t>
        </is>
      </c>
      <c r="B176" s="6" t="n">
        <v>44974.73118530092</v>
      </c>
      <c r="C176" s="5" t="inlineStr">
        <is>
          <t>2981 DAVID ZABALA - CAJA</t>
        </is>
      </c>
      <c r="D176" s="7" t="n">
        <v>39043224</v>
      </c>
      <c r="E176" s="5" t="inlineStr">
        <is>
          <t>BANCO UNION-10000020271437</t>
        </is>
      </c>
      <c r="H176" s="9" t="n">
        <v>584</v>
      </c>
      <c r="I176" s="5" t="inlineStr">
        <is>
          <t>DEPÓSITO BANCARIO</t>
        </is>
      </c>
      <c r="J176" s="8" t="inlineStr">
        <is>
          <t>1019 HARWIN JAYO - T03</t>
        </is>
      </c>
    </row>
    <row r="177">
      <c r="A177" s="5" t="inlineStr">
        <is>
          <t>CCAJ-TR47/39/2023</t>
        </is>
      </c>
      <c r="B177" s="6" t="n">
        <v>44974.73118530092</v>
      </c>
      <c r="C177" s="5" t="inlineStr">
        <is>
          <t>2981 DAVID ZABALA - CAJA</t>
        </is>
      </c>
      <c r="D177" s="7" t="n"/>
      <c r="E177" s="8" t="n"/>
      <c r="F177" s="9" t="n">
        <v>66474.60000000001</v>
      </c>
      <c r="I177" s="10" t="inlineStr">
        <is>
          <t>EFECTIVO</t>
        </is>
      </c>
      <c r="J177" s="5" t="inlineStr">
        <is>
          <t>2999 GUSTAVO LINARES CASTRO</t>
        </is>
      </c>
    </row>
    <row r="178">
      <c r="A178" s="5" t="inlineStr">
        <is>
          <t>CCAJ-TR47/39/2023</t>
        </is>
      </c>
      <c r="B178" s="6" t="n">
        <v>44974.73118530092</v>
      </c>
      <c r="C178" s="5" t="inlineStr">
        <is>
          <t>2981 DAVID ZABALA - CAJA</t>
        </is>
      </c>
      <c r="D178" s="7" t="n"/>
      <c r="E178" s="8" t="n"/>
      <c r="F178" s="9" t="n">
        <v>50361.7</v>
      </c>
      <c r="I178" s="10" t="inlineStr">
        <is>
          <t>EFECTIVO</t>
        </is>
      </c>
      <c r="J178" s="5" t="inlineStr">
        <is>
          <t>3047 PAOLA LOAYZA ZAMBRANA</t>
        </is>
      </c>
    </row>
    <row r="179">
      <c r="A179" s="11" t="inlineStr">
        <is>
          <t>SAP</t>
        </is>
      </c>
      <c r="B179" s="3" t="n"/>
      <c r="C179" s="3" t="n"/>
      <c r="D179" s="7" t="n"/>
      <c r="E179" s="8" t="n"/>
      <c r="F179" s="31">
        <f>SUM(F174:G178)</f>
        <v/>
      </c>
      <c r="G179" s="9" t="n"/>
      <c r="I179" s="10" t="n"/>
      <c r="J179" s="8" t="n"/>
    </row>
    <row r="180" ht="15.75" customHeight="1">
      <c r="A180" s="13" t="inlineStr">
        <is>
          <t>FECHA</t>
        </is>
      </c>
      <c r="B180" s="13" t="inlineStr">
        <is>
          <t>CIERRE DE CAJA</t>
        </is>
      </c>
      <c r="C180" s="13" t="inlineStr">
        <is>
          <t>IMPORTE</t>
        </is>
      </c>
      <c r="D180" s="49" t="inlineStr">
        <is>
          <t>112808054</t>
        </is>
      </c>
      <c r="E180" s="14" t="inlineStr">
        <is>
          <t>112808084</t>
        </is>
      </c>
      <c r="G180" s="9" t="n"/>
      <c r="I180" s="10" t="n"/>
      <c r="J180" s="8" t="n"/>
    </row>
    <row r="181">
      <c r="A181" s="5" t="n"/>
      <c r="B181" s="6" t="n"/>
      <c r="C181" s="5" t="n"/>
      <c r="D181" s="29" t="inlineStr">
        <is>
          <t>BOOT</t>
        </is>
      </c>
      <c r="E181" s="8" t="n"/>
      <c r="G181" s="9" t="n"/>
      <c r="I181" s="10" t="n"/>
      <c r="J181" s="8" t="n"/>
    </row>
    <row r="182">
      <c r="A182" s="5" t="n"/>
      <c r="B182" s="6" t="n"/>
      <c r="C182" s="5" t="n"/>
      <c r="D182" s="7" t="n"/>
      <c r="E182" s="8" t="n"/>
      <c r="G182" s="9" t="n"/>
      <c r="I182" s="10" t="n"/>
      <c r="J182" s="8" t="n"/>
    </row>
    <row r="183">
      <c r="A183" s="1" t="inlineStr">
        <is>
          <t>Cierre Caja</t>
        </is>
      </c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</row>
    <row r="184">
      <c r="A184" s="3" t="inlineStr">
        <is>
          <t>Del 18/02/2023</t>
        </is>
      </c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</row>
    <row r="185">
      <c r="A185" s="74" t="inlineStr">
        <is>
          <t>Cierre Caja</t>
        </is>
      </c>
      <c r="B185" s="74" t="inlineStr">
        <is>
          <t>Fecha</t>
        </is>
      </c>
      <c r="C185" s="74" t="inlineStr">
        <is>
          <t>Cajero</t>
        </is>
      </c>
      <c r="D185" s="74" t="inlineStr">
        <is>
          <t>Nro Voucher</t>
        </is>
      </c>
      <c r="E185" s="74" t="inlineStr">
        <is>
          <t>Nro Cuenta</t>
        </is>
      </c>
      <c r="F185" s="74" t="inlineStr">
        <is>
          <t>Tipo Ingreso</t>
        </is>
      </c>
      <c r="G185" s="75" t="n"/>
      <c r="H185" s="76" t="n"/>
      <c r="I185" s="74" t="inlineStr">
        <is>
          <t>TIPO DE INGRESO</t>
        </is>
      </c>
      <c r="J185" s="74" t="inlineStr">
        <is>
          <t>Cobrador</t>
        </is>
      </c>
    </row>
    <row r="186">
      <c r="A186" s="77" t="n"/>
      <c r="B186" s="77" t="n"/>
      <c r="C186" s="77" t="n"/>
      <c r="D186" s="77" t="n"/>
      <c r="E186" s="77" t="n"/>
      <c r="F186" s="4" t="inlineStr">
        <is>
          <t>EFECTIVO</t>
        </is>
      </c>
      <c r="G186" s="4" t="inlineStr">
        <is>
          <t>CHEQUE</t>
        </is>
      </c>
      <c r="H186" s="4" t="inlineStr">
        <is>
          <t>TRANSFERENCIA</t>
        </is>
      </c>
      <c r="I186" s="77" t="n"/>
      <c r="J186" s="77" t="n"/>
    </row>
    <row r="187">
      <c r="A187" s="5" t="inlineStr">
        <is>
          <t>CCAJ-TR47/40/2023</t>
        </is>
      </c>
      <c r="B187" s="6" t="n">
        <v>44975.54542541667</v>
      </c>
      <c r="C187" s="5" t="inlineStr">
        <is>
          <t>2981 DAVID ZABALA - CAJA</t>
        </is>
      </c>
      <c r="D187" s="7" t="n"/>
      <c r="E187" s="8" t="n"/>
      <c r="F187" s="9" t="n">
        <v>12145.5</v>
      </c>
      <c r="I187" s="10" t="inlineStr">
        <is>
          <t>EFECTIVO</t>
        </is>
      </c>
      <c r="J187" s="8" t="inlineStr">
        <is>
          <t>1019 HARWIN JAYO - T02</t>
        </is>
      </c>
    </row>
    <row r="188">
      <c r="A188" s="11" t="inlineStr">
        <is>
          <t>SAP</t>
        </is>
      </c>
      <c r="B188" s="3" t="n"/>
      <c r="C188" s="3" t="n"/>
      <c r="D188" s="7" t="n"/>
      <c r="E188" s="8" t="n"/>
      <c r="G188" s="9" t="n"/>
      <c r="I188" s="10" t="n"/>
      <c r="J188" s="8" t="n"/>
    </row>
    <row r="189" ht="15.75" customHeight="1">
      <c r="A189" s="13" t="inlineStr">
        <is>
          <t>FECHA</t>
        </is>
      </c>
      <c r="B189" s="13" t="inlineStr">
        <is>
          <t>CIERRE DE CAJA</t>
        </is>
      </c>
      <c r="C189" s="13" t="inlineStr">
        <is>
          <t>IMPORTE</t>
        </is>
      </c>
      <c r="D189" s="49" t="inlineStr">
        <is>
          <t>112808053</t>
        </is>
      </c>
      <c r="E189" s="14" t="inlineStr">
        <is>
          <t>112808083</t>
        </is>
      </c>
      <c r="G189" s="9" t="n"/>
      <c r="I189" s="10" t="n"/>
      <c r="J189" s="8" t="n"/>
    </row>
    <row r="190">
      <c r="D190" s="29" t="inlineStr">
        <is>
          <t>BOOT</t>
        </is>
      </c>
    </row>
    <row r="191"/>
    <row r="192">
      <c r="A192" s="1" t="inlineStr">
        <is>
          <t>Cierre Caja</t>
        </is>
      </c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</row>
    <row r="193">
      <c r="A193" s="3" t="inlineStr">
        <is>
          <t>Del 20/02/2023</t>
        </is>
      </c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</row>
    <row r="194">
      <c r="A194" s="74" t="inlineStr">
        <is>
          <t>Cierre Caja</t>
        </is>
      </c>
      <c r="B194" s="74" t="inlineStr">
        <is>
          <t>Fecha</t>
        </is>
      </c>
      <c r="C194" s="74" t="inlineStr">
        <is>
          <t>Cajero</t>
        </is>
      </c>
      <c r="D194" s="74" t="inlineStr">
        <is>
          <t>Nro Voucher</t>
        </is>
      </c>
      <c r="E194" s="74" t="inlineStr">
        <is>
          <t>Nro Cuenta</t>
        </is>
      </c>
      <c r="F194" s="74" t="inlineStr">
        <is>
          <t>Tipo Ingreso</t>
        </is>
      </c>
      <c r="G194" s="75" t="n"/>
      <c r="H194" s="76" t="n"/>
      <c r="I194" s="74" t="inlineStr">
        <is>
          <t>TIPO DE INGRESO</t>
        </is>
      </c>
      <c r="J194" s="74" t="inlineStr">
        <is>
          <t>Cobrador</t>
        </is>
      </c>
    </row>
    <row r="195">
      <c r="A195" s="77" t="n"/>
      <c r="B195" s="77" t="n"/>
      <c r="C195" s="77" t="n"/>
      <c r="D195" s="77" t="n"/>
      <c r="E195" s="77" t="n"/>
      <c r="F195" s="4" t="inlineStr">
        <is>
          <t>EFECTIVO</t>
        </is>
      </c>
      <c r="G195" s="4" t="inlineStr">
        <is>
          <t>CHEQUE</t>
        </is>
      </c>
      <c r="H195" s="4" t="inlineStr">
        <is>
          <t>TRANSFERENCIA</t>
        </is>
      </c>
      <c r="I195" s="77" t="n"/>
      <c r="J195" s="77" t="n"/>
    </row>
    <row r="196">
      <c r="A196" s="34" t="inlineStr">
        <is>
          <t>NO HUBO CIERRES DE CAJA DEBIDO A FERIADO NACIONAL POR CARNAVALES</t>
        </is>
      </c>
      <c r="B196" s="39" t="n"/>
      <c r="C196" s="34" t="n"/>
      <c r="D196" s="21" t="n"/>
      <c r="E196" s="8" t="n"/>
      <c r="H196" s="9" t="n"/>
      <c r="I196" s="5" t="n"/>
      <c r="J196" s="8" t="n"/>
    </row>
    <row r="197">
      <c r="A197" s="11" t="inlineStr">
        <is>
          <t>SAP</t>
        </is>
      </c>
      <c r="B197" s="3" t="n"/>
      <c r="C197" s="3" t="n"/>
      <c r="D197" s="7" t="n"/>
      <c r="E197" s="8" t="n"/>
      <c r="G197" s="9" t="n"/>
      <c r="I197" s="10" t="n"/>
      <c r="J197" s="8" t="n"/>
    </row>
    <row r="198">
      <c r="A198" s="13" t="inlineStr">
        <is>
          <t>FECHA</t>
        </is>
      </c>
      <c r="B198" s="13" t="inlineStr">
        <is>
          <t>CIERRE DE CAJA</t>
        </is>
      </c>
      <c r="C198" s="13" t="inlineStr">
        <is>
          <t>IMPORTE</t>
        </is>
      </c>
      <c r="D198" s="7" t="n"/>
      <c r="E198" s="8" t="n"/>
      <c r="G198" s="9" t="n"/>
      <c r="I198" s="10" t="n"/>
      <c r="J198" s="8" t="n"/>
    </row>
    <row r="199"/>
    <row r="200">
      <c r="A200" s="1" t="inlineStr">
        <is>
          <t>Cierre Caja</t>
        </is>
      </c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</row>
    <row r="201">
      <c r="A201" s="3" t="inlineStr">
        <is>
          <t>Del 21/02/2023</t>
        </is>
      </c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</row>
    <row r="202">
      <c r="A202" s="74" t="inlineStr">
        <is>
          <t>Cierre Caja</t>
        </is>
      </c>
      <c r="B202" s="74" t="inlineStr">
        <is>
          <t>Fecha</t>
        </is>
      </c>
      <c r="C202" s="74" t="inlineStr">
        <is>
          <t>Cajero</t>
        </is>
      </c>
      <c r="D202" s="74" t="inlineStr">
        <is>
          <t>Nro Voucher</t>
        </is>
      </c>
      <c r="E202" s="74" t="inlineStr">
        <is>
          <t>Nro Cuenta</t>
        </is>
      </c>
      <c r="F202" s="74" t="inlineStr">
        <is>
          <t>Tipo Ingreso</t>
        </is>
      </c>
      <c r="G202" s="75" t="n"/>
      <c r="H202" s="76" t="n"/>
      <c r="I202" s="74" t="inlineStr">
        <is>
          <t>TIPO DE INGRESO</t>
        </is>
      </c>
      <c r="J202" s="74" t="inlineStr">
        <is>
          <t>Cobrador</t>
        </is>
      </c>
    </row>
    <row r="203">
      <c r="A203" s="77" t="n"/>
      <c r="B203" s="77" t="n"/>
      <c r="C203" s="77" t="n"/>
      <c r="D203" s="77" t="n"/>
      <c r="E203" s="77" t="n"/>
      <c r="F203" s="4" t="inlineStr">
        <is>
          <t>EFECTIVO</t>
        </is>
      </c>
      <c r="G203" s="4" t="inlineStr">
        <is>
          <t>CHEQUE</t>
        </is>
      </c>
      <c r="H203" s="4" t="inlineStr">
        <is>
          <t>TRANSFERENCIA</t>
        </is>
      </c>
      <c r="I203" s="77" t="n"/>
      <c r="J203" s="77" t="n"/>
    </row>
    <row r="204">
      <c r="A204" s="34" t="inlineStr">
        <is>
          <t>NO HUBO CIERRES DE CAJA DEBIDO A FERIADO NACIONAL POR CARNAVALES</t>
        </is>
      </c>
      <c r="B204" s="39" t="n"/>
      <c r="C204" s="34" t="n"/>
      <c r="D204" s="21" t="n"/>
      <c r="E204" s="8" t="n"/>
      <c r="H204" s="9" t="n"/>
      <c r="I204" s="5" t="n"/>
      <c r="J204" s="8" t="n"/>
    </row>
    <row r="205">
      <c r="A205" s="11" t="inlineStr">
        <is>
          <t>SAP</t>
        </is>
      </c>
      <c r="B205" s="3" t="n"/>
      <c r="C205" s="3" t="n"/>
      <c r="D205" s="7" t="n"/>
      <c r="E205" s="8" t="n"/>
      <c r="G205" s="9" t="n"/>
      <c r="I205" s="10" t="n"/>
      <c r="J205" s="8" t="n"/>
    </row>
    <row r="206">
      <c r="A206" s="13" t="inlineStr">
        <is>
          <t>FECHA</t>
        </is>
      </c>
      <c r="B206" s="13" t="inlineStr">
        <is>
          <t>CIERRE DE CAJA</t>
        </is>
      </c>
      <c r="C206" s="13" t="inlineStr">
        <is>
          <t>IMPORTE</t>
        </is>
      </c>
    </row>
    <row r="207"/>
    <row r="208"/>
    <row r="209">
      <c r="A209" s="1" t="inlineStr">
        <is>
          <t>Cierre Caja</t>
        </is>
      </c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</row>
    <row r="210">
      <c r="A210" s="3" t="inlineStr">
        <is>
          <t>Del 22/02/2023</t>
        </is>
      </c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</row>
    <row r="211">
      <c r="A211" s="74" t="inlineStr">
        <is>
          <t>Cierre Caja</t>
        </is>
      </c>
      <c r="B211" s="74" t="inlineStr">
        <is>
          <t>Fecha</t>
        </is>
      </c>
      <c r="C211" s="74" t="inlineStr">
        <is>
          <t>Cajero</t>
        </is>
      </c>
      <c r="D211" s="74" t="inlineStr">
        <is>
          <t>Nro Voucher</t>
        </is>
      </c>
      <c r="E211" s="74" t="inlineStr">
        <is>
          <t>Nro Cuenta</t>
        </is>
      </c>
      <c r="F211" s="74" t="inlineStr">
        <is>
          <t>Tipo Ingreso</t>
        </is>
      </c>
      <c r="G211" s="75" t="n"/>
      <c r="H211" s="76" t="n"/>
      <c r="I211" s="74" t="inlineStr">
        <is>
          <t>TIPO DE INGRESO</t>
        </is>
      </c>
      <c r="J211" s="74" t="inlineStr">
        <is>
          <t>Cobrador</t>
        </is>
      </c>
    </row>
    <row r="212">
      <c r="A212" s="77" t="n"/>
      <c r="B212" s="77" t="n"/>
      <c r="C212" s="77" t="n"/>
      <c r="D212" s="77" t="n"/>
      <c r="E212" s="77" t="n"/>
      <c r="F212" s="4" t="inlineStr">
        <is>
          <t>EFECTIVO</t>
        </is>
      </c>
      <c r="G212" s="4" t="inlineStr">
        <is>
          <t>CHEQUE</t>
        </is>
      </c>
      <c r="H212" s="4" t="inlineStr">
        <is>
          <t>TRANSFERENCIA</t>
        </is>
      </c>
      <c r="I212" s="77" t="n"/>
      <c r="J212" s="77" t="n"/>
    </row>
    <row r="213">
      <c r="A213" s="5" t="inlineStr">
        <is>
          <t>CCAJ-TR47/41/2023</t>
        </is>
      </c>
      <c r="B213" s="6" t="n">
        <v>44979.71105061343</v>
      </c>
      <c r="C213" s="5" t="inlineStr">
        <is>
          <t>2981 DAVID ZABALA - CAJA</t>
        </is>
      </c>
      <c r="D213" s="7" t="n"/>
      <c r="E213" s="8" t="n"/>
      <c r="F213" s="9" t="n">
        <v>40517</v>
      </c>
      <c r="I213" s="10" t="inlineStr">
        <is>
          <t>EFECTIVO</t>
        </is>
      </c>
      <c r="J213" s="5" t="inlineStr">
        <is>
          <t>2999 GUSTAVO LINARES CASTRO</t>
        </is>
      </c>
    </row>
    <row r="214">
      <c r="A214" s="5" t="inlineStr">
        <is>
          <t>CCAJ-TR47/41/2023</t>
        </is>
      </c>
      <c r="B214" s="6" t="n">
        <v>44979.71105061343</v>
      </c>
      <c r="C214" s="5" t="inlineStr">
        <is>
          <t>2981 DAVID ZABALA - CAJA</t>
        </is>
      </c>
      <c r="D214" s="7" t="n"/>
      <c r="E214" s="8" t="n"/>
      <c r="F214" s="9" t="n">
        <v>5182.5</v>
      </c>
      <c r="I214" s="10" t="inlineStr">
        <is>
          <t>EFECTIVO</t>
        </is>
      </c>
      <c r="J214" s="5" t="inlineStr">
        <is>
          <t>3002 ADRIAN JESUS CORTEZ CHAVEZ</t>
        </is>
      </c>
    </row>
    <row r="215">
      <c r="A215" s="5" t="inlineStr">
        <is>
          <t>CCAJ-TR47/41/2023</t>
        </is>
      </c>
      <c r="B215" s="6" t="n">
        <v>44979.71105061343</v>
      </c>
      <c r="C215" s="5" t="inlineStr">
        <is>
          <t>2981 DAVID ZABALA - CAJA</t>
        </is>
      </c>
      <c r="D215" s="7" t="n"/>
      <c r="E215" s="8" t="n"/>
      <c r="F215" s="9" t="n">
        <v>5287</v>
      </c>
      <c r="I215" s="10" t="inlineStr">
        <is>
          <t>EFECTIVO</t>
        </is>
      </c>
      <c r="J215" s="5" t="inlineStr">
        <is>
          <t>3047 PAOLA LOAYZA ZAMBRANA</t>
        </is>
      </c>
    </row>
    <row r="216">
      <c r="A216" s="5" t="inlineStr">
        <is>
          <t>CCAJ-TR47/41/2023</t>
        </is>
      </c>
      <c r="B216" s="6" t="n">
        <v>44979.71105061343</v>
      </c>
      <c r="C216" s="5" t="inlineStr">
        <is>
          <t>2981 DAVID ZABALA - CAJA</t>
        </is>
      </c>
      <c r="D216" s="7" t="n"/>
      <c r="E216" s="8" t="n"/>
      <c r="F216" s="9" t="n">
        <v>4729.4</v>
      </c>
      <c r="I216" s="10" t="inlineStr">
        <is>
          <t>EFECTIVO</t>
        </is>
      </c>
      <c r="J216" s="8" t="inlineStr">
        <is>
          <t>1019 HARWIN JAYO - T01</t>
        </is>
      </c>
    </row>
    <row r="217">
      <c r="A217" s="5" t="inlineStr">
        <is>
          <t>CCAJ-TR47/41/2023</t>
        </is>
      </c>
      <c r="B217" s="6" t="n">
        <v>44979.71105061343</v>
      </c>
      <c r="C217" s="5" t="inlineStr">
        <is>
          <t>2981 DAVID ZABALA - CAJA</t>
        </is>
      </c>
      <c r="D217" s="7" t="n"/>
      <c r="E217" s="8" t="n"/>
      <c r="F217" s="9" t="n">
        <v>11138.5</v>
      </c>
      <c r="I217" s="10" t="inlineStr">
        <is>
          <t>EFECTIVO</t>
        </is>
      </c>
      <c r="J217" s="8" t="inlineStr">
        <is>
          <t>1019 HARWIN JAYO - T02</t>
        </is>
      </c>
    </row>
    <row r="218">
      <c r="A218" s="5" t="inlineStr">
        <is>
          <t>CCAJ-TR47/41/2023</t>
        </is>
      </c>
      <c r="B218" s="6" t="n">
        <v>44979.71105061343</v>
      </c>
      <c r="C218" s="5" t="inlineStr">
        <is>
          <t>2981 DAVID ZABALA - CAJA</t>
        </is>
      </c>
      <c r="D218" s="7" t="n"/>
      <c r="E218" s="8" t="n"/>
      <c r="F218" s="9" t="n">
        <v>3892.5</v>
      </c>
      <c r="I218" s="10" t="inlineStr">
        <is>
          <t>EFECTIVO</t>
        </is>
      </c>
      <c r="J218" s="8" t="inlineStr">
        <is>
          <t>1019 HARWIN JAYO - T03</t>
        </is>
      </c>
    </row>
    <row r="219">
      <c r="A219" s="11" t="inlineStr">
        <is>
          <t>SAP</t>
        </is>
      </c>
      <c r="B219" s="3" t="n"/>
      <c r="C219" s="3" t="n"/>
      <c r="D219" s="52">
        <f>65178.9+5568</f>
        <v/>
      </c>
      <c r="E219" s="8" t="n"/>
      <c r="F219" s="31">
        <f>SUM(F213:G218)</f>
        <v/>
      </c>
      <c r="H219" s="9" t="n"/>
      <c r="I219" s="10" t="n"/>
      <c r="J219" s="5" t="n"/>
    </row>
    <row r="220">
      <c r="A220" s="13" t="inlineStr">
        <is>
          <t>FECHA</t>
        </is>
      </c>
      <c r="B220" s="13" t="inlineStr">
        <is>
          <t>CIERRE DE CAJA</t>
        </is>
      </c>
      <c r="C220" s="13" t="inlineStr">
        <is>
          <t>IMPORTE</t>
        </is>
      </c>
      <c r="D220" s="7" t="inlineStr">
        <is>
          <t>112825916</t>
        </is>
      </c>
      <c r="E220" s="8" t="inlineStr">
        <is>
          <t>112825920</t>
        </is>
      </c>
      <c r="H220" s="9" t="n"/>
      <c r="I220" s="10" t="n"/>
      <c r="J220" s="5" t="n"/>
    </row>
    <row r="221" ht="15.75" customHeight="1">
      <c r="A221" s="5" t="n"/>
      <c r="B221" s="6" t="n"/>
      <c r="C221" s="5" t="n"/>
      <c r="D221" s="49" t="n">
        <v>112825709</v>
      </c>
      <c r="E221" s="14" t="n">
        <v>112826118</v>
      </c>
      <c r="H221" s="9" t="n"/>
      <c r="I221" s="10" t="n"/>
      <c r="J221" s="5" t="n"/>
    </row>
    <row r="222" ht="15.75" customHeight="1">
      <c r="A222" s="5" t="n"/>
      <c r="B222" s="6" t="n"/>
      <c r="C222" s="5" t="n"/>
      <c r="D222" s="49" t="n">
        <v>112825713</v>
      </c>
      <c r="E222" s="14" t="n">
        <v>112826135</v>
      </c>
      <c r="H222" s="9" t="n"/>
      <c r="I222" s="10" t="n"/>
      <c r="J222" s="5" t="n"/>
    </row>
    <row r="223">
      <c r="D223" s="29" t="inlineStr">
        <is>
          <t>BOOT</t>
        </is>
      </c>
    </row>
    <row r="224">
      <c r="A224" s="1" t="inlineStr">
        <is>
          <t>Cierre Caja</t>
        </is>
      </c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</row>
    <row r="225">
      <c r="A225" s="3" t="inlineStr">
        <is>
          <t>Del 23/02/2023</t>
        </is>
      </c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</row>
    <row r="226">
      <c r="A226" s="74" t="inlineStr">
        <is>
          <t>Cierre Caja</t>
        </is>
      </c>
      <c r="B226" s="74" t="inlineStr">
        <is>
          <t>Fecha</t>
        </is>
      </c>
      <c r="C226" s="74" t="inlineStr">
        <is>
          <t>Cajero</t>
        </is>
      </c>
      <c r="D226" s="74" t="inlineStr">
        <is>
          <t>Nro Voucher</t>
        </is>
      </c>
      <c r="E226" s="74" t="inlineStr">
        <is>
          <t>Nro Cuenta</t>
        </is>
      </c>
      <c r="F226" s="74" t="inlineStr">
        <is>
          <t>Tipo Ingreso</t>
        </is>
      </c>
      <c r="G226" s="75" t="n"/>
      <c r="H226" s="76" t="n"/>
      <c r="I226" s="74" t="inlineStr">
        <is>
          <t>TIPO DE INGRESO</t>
        </is>
      </c>
      <c r="J226" s="74" t="inlineStr">
        <is>
          <t>Cobrador</t>
        </is>
      </c>
    </row>
    <row r="227">
      <c r="A227" s="77" t="n"/>
      <c r="B227" s="77" t="n"/>
      <c r="C227" s="77" t="n"/>
      <c r="D227" s="77" t="n"/>
      <c r="E227" s="77" t="n"/>
      <c r="F227" s="4" t="inlineStr">
        <is>
          <t>EFECTIVO</t>
        </is>
      </c>
      <c r="G227" s="4" t="inlineStr">
        <is>
          <t>CHEQUE</t>
        </is>
      </c>
      <c r="H227" s="4" t="inlineStr">
        <is>
          <t>TRANSFERENCIA</t>
        </is>
      </c>
      <c r="I227" s="77" t="n"/>
      <c r="J227" s="77" t="n"/>
    </row>
    <row r="228">
      <c r="A228" s="5" t="inlineStr">
        <is>
          <t>CCAJ-TR47/42/2023</t>
        </is>
      </c>
      <c r="B228" s="6" t="n">
        <v>44980.71617179398</v>
      </c>
      <c r="C228" s="5" t="inlineStr">
        <is>
          <t>2981 DAVID ZABALA - CAJA</t>
        </is>
      </c>
      <c r="D228" s="7" t="n">
        <v>52974801</v>
      </c>
      <c r="E228" s="8" t="inlineStr">
        <is>
          <t>BISA-100070090</t>
        </is>
      </c>
      <c r="H228" s="9" t="n">
        <v>10529.04</v>
      </c>
      <c r="I228" s="5" t="inlineStr">
        <is>
          <t>DEPÓSITO BANCARIO</t>
        </is>
      </c>
      <c r="J228" s="5" t="inlineStr">
        <is>
          <t>3047 PAOLA LOAYZA ZAMBRANA</t>
        </is>
      </c>
    </row>
    <row r="229">
      <c r="A229" s="5" t="inlineStr">
        <is>
          <t>CCAJ-TR47/42/2023</t>
        </is>
      </c>
      <c r="B229" s="6" t="n">
        <v>44980.71617179398</v>
      </c>
      <c r="C229" s="5" t="inlineStr">
        <is>
          <t>2981 DAVID ZABALA - CAJA</t>
        </is>
      </c>
      <c r="D229" s="7" t="n">
        <v>53023433</v>
      </c>
      <c r="E229" s="8" t="inlineStr">
        <is>
          <t>BISA-100070090</t>
        </is>
      </c>
      <c r="H229" s="9" t="n">
        <v>8466.469999999999</v>
      </c>
      <c r="I229" s="5" t="inlineStr">
        <is>
          <t>DEPÓSITO BANCARIO</t>
        </is>
      </c>
      <c r="J229" s="5" t="inlineStr">
        <is>
          <t>3047 PAOLA LOAYZA ZAMBRANA</t>
        </is>
      </c>
    </row>
    <row r="230">
      <c r="A230" s="5" t="inlineStr">
        <is>
          <t>CCAJ-TR47/42/2023</t>
        </is>
      </c>
      <c r="B230" s="6" t="n">
        <v>44980.71617179398</v>
      </c>
      <c r="C230" s="5" t="inlineStr">
        <is>
          <t>2981 DAVID ZABALA - CAJA</t>
        </is>
      </c>
      <c r="D230" s="7" t="n"/>
      <c r="E230" s="8" t="n"/>
      <c r="F230" s="9" t="n">
        <v>12686.5</v>
      </c>
      <c r="I230" s="10" t="inlineStr">
        <is>
          <t>EFECTIVO</t>
        </is>
      </c>
      <c r="J230" s="5" t="inlineStr">
        <is>
          <t>2999 GUSTAVO LINARES CASTRO</t>
        </is>
      </c>
    </row>
    <row r="231">
      <c r="A231" s="5" t="inlineStr">
        <is>
          <t>CCAJ-TR47/42/2023</t>
        </is>
      </c>
      <c r="B231" s="6" t="n">
        <v>44980.71617179398</v>
      </c>
      <c r="C231" s="5" t="inlineStr">
        <is>
          <t>2981 DAVID ZABALA - CAJA</t>
        </is>
      </c>
      <c r="D231" s="7" t="n"/>
      <c r="E231" s="8" t="n"/>
      <c r="F231" s="9" t="n">
        <v>11384.5</v>
      </c>
      <c r="I231" s="10" t="inlineStr">
        <is>
          <t>EFECTIVO</t>
        </is>
      </c>
      <c r="J231" s="5" t="inlineStr">
        <is>
          <t>3002 ADRIAN JESUS CORTEZ CHAVEZ</t>
        </is>
      </c>
    </row>
    <row r="232">
      <c r="A232" s="5" t="inlineStr">
        <is>
          <t>CCAJ-TR47/42/2023</t>
        </is>
      </c>
      <c r="B232" s="6" t="n">
        <v>44980.71617179398</v>
      </c>
      <c r="C232" s="5" t="inlineStr">
        <is>
          <t>2981 DAVID ZABALA - CAJA</t>
        </is>
      </c>
      <c r="D232" s="7" t="n"/>
      <c r="E232" s="8" t="n"/>
      <c r="F232" s="9" t="n">
        <v>25857.6</v>
      </c>
      <c r="I232" s="10" t="inlineStr">
        <is>
          <t>EFECTIVO</t>
        </is>
      </c>
      <c r="J232" s="5" t="inlineStr">
        <is>
          <t>3047 PAOLA LOAYZA ZAMBRANA</t>
        </is>
      </c>
    </row>
    <row r="233">
      <c r="A233" s="11" t="inlineStr">
        <is>
          <t>SAP</t>
        </is>
      </c>
      <c r="B233" s="3" t="n"/>
      <c r="C233" s="3" t="n"/>
      <c r="D233" s="17">
        <f>49232.6+696</f>
        <v/>
      </c>
      <c r="E233" s="8" t="n"/>
      <c r="F233" s="12">
        <f>SUM(F228:G232)</f>
        <v/>
      </c>
      <c r="H233" s="9" t="n"/>
      <c r="I233" s="10" t="n"/>
      <c r="J233" s="8" t="n"/>
    </row>
    <row r="234">
      <c r="A234" s="13" t="inlineStr">
        <is>
          <t>FECHA</t>
        </is>
      </c>
      <c r="B234" s="13" t="inlineStr">
        <is>
          <t>CIERRE DE CAJA</t>
        </is>
      </c>
      <c r="C234" s="13" t="inlineStr">
        <is>
          <t>IMPORTE</t>
        </is>
      </c>
      <c r="D234" s="7" t="inlineStr">
        <is>
          <t>112825915</t>
        </is>
      </c>
      <c r="E234" s="8" t="inlineStr">
        <is>
          <t>112825919</t>
        </is>
      </c>
      <c r="H234" s="9" t="n"/>
      <c r="I234" s="10" t="n"/>
      <c r="J234" s="8" t="n"/>
    </row>
    <row r="235" ht="15.75" customHeight="1">
      <c r="D235" s="49" t="n">
        <v>112825708</v>
      </c>
      <c r="E235" s="14" t="n">
        <v>112826120</v>
      </c>
    </row>
    <row r="236" ht="15.75" customHeight="1">
      <c r="D236" s="49" t="n">
        <v>112825712</v>
      </c>
      <c r="E236" s="14" t="n">
        <v>112826139</v>
      </c>
    </row>
    <row r="237">
      <c r="D237" s="29" t="inlineStr">
        <is>
          <t>BOOT</t>
        </is>
      </c>
    </row>
    <row r="238">
      <c r="A238" s="1" t="inlineStr">
        <is>
          <t>Cierre Caja</t>
        </is>
      </c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</row>
    <row r="239">
      <c r="A239" s="3" t="inlineStr">
        <is>
          <t>Del 24/02/2023</t>
        </is>
      </c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</row>
    <row r="240">
      <c r="A240" s="74" t="inlineStr">
        <is>
          <t>Cierre Caja</t>
        </is>
      </c>
      <c r="B240" s="74" t="inlineStr">
        <is>
          <t>Fecha</t>
        </is>
      </c>
      <c r="C240" s="74" t="inlineStr">
        <is>
          <t>Cajero</t>
        </is>
      </c>
      <c r="D240" s="74" t="inlineStr">
        <is>
          <t>Nro Voucher</t>
        </is>
      </c>
      <c r="E240" s="74" t="inlineStr">
        <is>
          <t>Nro Cuenta</t>
        </is>
      </c>
      <c r="F240" s="74" t="inlineStr">
        <is>
          <t>Tipo Ingreso</t>
        </is>
      </c>
      <c r="G240" s="75" t="n"/>
      <c r="H240" s="76" t="n"/>
      <c r="I240" s="74" t="inlineStr">
        <is>
          <t>TIPO DE INGRESO</t>
        </is>
      </c>
      <c r="J240" s="74" t="inlineStr">
        <is>
          <t>Cobrador</t>
        </is>
      </c>
    </row>
    <row r="241">
      <c r="A241" s="77" t="n"/>
      <c r="B241" s="77" t="n"/>
      <c r="C241" s="77" t="n"/>
      <c r="D241" s="77" t="n"/>
      <c r="E241" s="77" t="n"/>
      <c r="F241" s="4" t="inlineStr">
        <is>
          <t>EFECTIVO</t>
        </is>
      </c>
      <c r="G241" s="4" t="inlineStr">
        <is>
          <t>CHEQUE</t>
        </is>
      </c>
      <c r="H241" s="4" t="inlineStr">
        <is>
          <t>TRANSFERENCIA</t>
        </is>
      </c>
      <c r="I241" s="77" t="n"/>
      <c r="J241" s="77" t="n"/>
    </row>
    <row r="242">
      <c r="A242" s="5" t="inlineStr">
        <is>
          <t>CCAJ-TR47/43/2023</t>
        </is>
      </c>
      <c r="B242" s="6" t="n">
        <v>44981.71442168982</v>
      </c>
      <c r="C242" s="5" t="inlineStr">
        <is>
          <t>2981 DAVID ZABALA - CAJA</t>
        </is>
      </c>
      <c r="D242" s="15" t="n">
        <v>45123336761</v>
      </c>
      <c r="E242" s="8" t="inlineStr">
        <is>
          <t>BISA-100070090</t>
        </is>
      </c>
      <c r="H242" s="9" t="n">
        <v>5640</v>
      </c>
      <c r="I242" s="5" t="inlineStr">
        <is>
          <t>DEPÓSITO BANCARIO</t>
        </is>
      </c>
      <c r="J242" s="5" t="inlineStr">
        <is>
          <t>3047 PAOLA LOAYZA ZAMBRANA</t>
        </is>
      </c>
    </row>
    <row r="243">
      <c r="A243" s="5" t="inlineStr">
        <is>
          <t>CCAJ-TR47/43/2023</t>
        </is>
      </c>
      <c r="B243" s="6" t="n">
        <v>44981.71442168982</v>
      </c>
      <c r="C243" s="5" t="inlineStr">
        <is>
          <t>2981 DAVID ZABALA - CAJA</t>
        </is>
      </c>
      <c r="D243" s="7" t="n"/>
      <c r="E243" s="8" t="n"/>
      <c r="F243" s="9" t="n">
        <v>12347</v>
      </c>
      <c r="I243" s="10" t="inlineStr">
        <is>
          <t>EFECTIVO</t>
        </is>
      </c>
      <c r="J243" s="5" t="inlineStr">
        <is>
          <t>3002 ADRIAN JESUS CORTEZ CHAVEZ</t>
        </is>
      </c>
    </row>
    <row r="244">
      <c r="A244" s="5" t="inlineStr">
        <is>
          <t>CCAJ-TR47/43/2023</t>
        </is>
      </c>
      <c r="B244" s="6" t="n">
        <v>44981.71442168982</v>
      </c>
      <c r="C244" s="5" t="inlineStr">
        <is>
          <t>2981 DAVID ZABALA - CAJA</t>
        </is>
      </c>
      <c r="D244" s="7" t="n"/>
      <c r="E244" s="8" t="n"/>
      <c r="F244" s="9" t="n">
        <v>14529.2</v>
      </c>
      <c r="I244" s="10" t="inlineStr">
        <is>
          <t>EFECTIVO</t>
        </is>
      </c>
      <c r="J244" s="5" t="inlineStr">
        <is>
          <t>3047 PAOLA LOAYZA ZAMBRANA</t>
        </is>
      </c>
    </row>
    <row r="245">
      <c r="A245" s="11" t="inlineStr">
        <is>
          <t>SAP</t>
        </is>
      </c>
      <c r="B245" s="3" t="n"/>
      <c r="C245" s="3" t="n"/>
      <c r="D245" s="7" t="n"/>
      <c r="E245" s="8" t="n"/>
      <c r="F245" s="31">
        <f>SUM(F242:G244)</f>
        <v/>
      </c>
      <c r="H245" s="9" t="n"/>
      <c r="I245" s="10" t="n"/>
      <c r="J245" s="8" t="n"/>
    </row>
    <row r="246" ht="15.75" customHeight="1">
      <c r="A246" s="13" t="inlineStr">
        <is>
          <t>FECHA</t>
        </is>
      </c>
      <c r="B246" s="13" t="inlineStr">
        <is>
          <t>CIERRE DE CAJA</t>
        </is>
      </c>
      <c r="C246" s="13" t="inlineStr">
        <is>
          <t>IMPORTE</t>
        </is>
      </c>
      <c r="D246" s="49" t="inlineStr">
        <is>
          <t>112835239</t>
        </is>
      </c>
      <c r="E246" s="14" t="n">
        <v>112835433</v>
      </c>
      <c r="H246" s="9" t="n"/>
      <c r="I246" s="10" t="n"/>
      <c r="J246" s="8" t="n"/>
    </row>
    <row r="247">
      <c r="A247" s="5" t="n"/>
      <c r="B247" s="6" t="n"/>
      <c r="C247" s="5" t="n"/>
      <c r="D247" s="29" t="inlineStr">
        <is>
          <t>BOOT</t>
        </is>
      </c>
      <c r="H247" s="9" t="n"/>
      <c r="I247" s="10" t="n"/>
      <c r="J247" s="8" t="n"/>
    </row>
    <row r="248">
      <c r="A248" s="5" t="n"/>
      <c r="B248" s="6" t="n"/>
      <c r="C248" s="5" t="n"/>
      <c r="H248" s="9" t="n"/>
      <c r="I248" s="10" t="n"/>
      <c r="J248" s="8" t="n"/>
    </row>
    <row r="249">
      <c r="A249" s="1" t="inlineStr">
        <is>
          <t>Cierre Caja</t>
        </is>
      </c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</row>
    <row r="250">
      <c r="A250" s="3" t="inlineStr">
        <is>
          <t>Del 25/02/2023</t>
        </is>
      </c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</row>
    <row r="251">
      <c r="A251" s="74" t="inlineStr">
        <is>
          <t>Cierre Caja</t>
        </is>
      </c>
      <c r="B251" s="74" t="inlineStr">
        <is>
          <t>Fecha</t>
        </is>
      </c>
      <c r="C251" s="74" t="inlineStr">
        <is>
          <t>Cajero</t>
        </is>
      </c>
      <c r="D251" s="74" t="inlineStr">
        <is>
          <t>Nro Voucher</t>
        </is>
      </c>
      <c r="E251" s="74" t="inlineStr">
        <is>
          <t>Nro Cuenta</t>
        </is>
      </c>
      <c r="F251" s="74" t="inlineStr">
        <is>
          <t>Tipo Ingreso</t>
        </is>
      </c>
      <c r="G251" s="75" t="n"/>
      <c r="H251" s="76" t="n"/>
      <c r="I251" s="74" t="inlineStr">
        <is>
          <t>TIPO DE INGRESO</t>
        </is>
      </c>
      <c r="J251" s="74" t="inlineStr">
        <is>
          <t>Cobrador</t>
        </is>
      </c>
    </row>
    <row r="252">
      <c r="A252" s="77" t="n"/>
      <c r="B252" s="77" t="n"/>
      <c r="C252" s="77" t="n"/>
      <c r="D252" s="77" t="n"/>
      <c r="E252" s="77" t="n"/>
      <c r="F252" s="4" t="inlineStr">
        <is>
          <t>EFECTIVO</t>
        </is>
      </c>
      <c r="G252" s="4" t="inlineStr">
        <is>
          <t>CHEQUE</t>
        </is>
      </c>
      <c r="H252" s="4" t="inlineStr">
        <is>
          <t>TRANSFERENCIA</t>
        </is>
      </c>
      <c r="I252" s="77" t="n"/>
      <c r="J252" s="77" t="n"/>
    </row>
    <row r="253">
      <c r="A253" s="5" t="inlineStr">
        <is>
          <t>CCAJ-TR47/44/2023</t>
        </is>
      </c>
      <c r="B253" s="6" t="n">
        <v>44982.49277296296</v>
      </c>
      <c r="C253" s="5" t="inlineStr">
        <is>
          <t>2981 DAVID ZABALA - CAJA</t>
        </is>
      </c>
      <c r="D253" s="7" t="n">
        <v>39600897</v>
      </c>
      <c r="E253" s="5" t="inlineStr">
        <is>
          <t>BANCO UNION-10000020271437</t>
        </is>
      </c>
      <c r="H253" s="9" t="n">
        <v>3059.9</v>
      </c>
      <c r="I253" s="5" t="inlineStr">
        <is>
          <t>DEPÓSITO BANCARIO</t>
        </is>
      </c>
      <c r="J253" s="8" t="inlineStr">
        <is>
          <t>1019 HARWIN JAYO - T03</t>
        </is>
      </c>
    </row>
    <row r="254">
      <c r="A254" s="5" t="inlineStr">
        <is>
          <t>CCAJ-TR47/44/2023</t>
        </is>
      </c>
      <c r="B254" s="6" t="n">
        <v>44982.49277296296</v>
      </c>
      <c r="C254" s="5" t="inlineStr">
        <is>
          <t>2981 DAVID ZABALA - CAJA</t>
        </is>
      </c>
      <c r="D254" s="7" t="n">
        <v>3138473770</v>
      </c>
      <c r="E254" s="5" t="inlineStr">
        <is>
          <t>BANCO UNION-10000020271437</t>
        </is>
      </c>
      <c r="H254" s="9" t="n">
        <v>619.36</v>
      </c>
      <c r="I254" s="5" t="inlineStr">
        <is>
          <t>DEPÓSITO BANCARIO</t>
        </is>
      </c>
      <c r="J254" s="8" t="inlineStr">
        <is>
          <t>1019 HARWIN JAYO - T03</t>
        </is>
      </c>
    </row>
    <row r="255">
      <c r="A255" s="5" t="inlineStr">
        <is>
          <t>CCAJ-TR47/44/2023</t>
        </is>
      </c>
      <c r="B255" s="6" t="n">
        <v>44982.49277296296</v>
      </c>
      <c r="C255" s="5" t="inlineStr">
        <is>
          <t>2981 DAVID ZABALA - CAJA</t>
        </is>
      </c>
      <c r="D255" s="7" t="n"/>
      <c r="E255" s="8" t="n"/>
      <c r="F255" s="9" t="n">
        <v>14750.6</v>
      </c>
      <c r="I255" s="10" t="inlineStr">
        <is>
          <t>EFECTIVO</t>
        </is>
      </c>
      <c r="J255" s="5" t="inlineStr">
        <is>
          <t>3047 PAOLA LOAYZA ZAMBRANA</t>
        </is>
      </c>
    </row>
    <row r="256">
      <c r="A256" s="11" t="inlineStr">
        <is>
          <t>SAP</t>
        </is>
      </c>
      <c r="B256" s="3" t="n"/>
      <c r="C256" s="3" t="n"/>
      <c r="D256" s="7" t="n"/>
      <c r="E256" s="8" t="n"/>
      <c r="H256" s="9" t="n"/>
      <c r="I256" s="10" t="n"/>
      <c r="J256" s="8" t="n"/>
    </row>
    <row r="257" ht="15.75" customHeight="1">
      <c r="A257" s="13" t="inlineStr">
        <is>
          <t>FECHA</t>
        </is>
      </c>
      <c r="B257" s="13" t="inlineStr">
        <is>
          <t>CIERRE DE CAJA</t>
        </is>
      </c>
      <c r="C257" s="13" t="inlineStr">
        <is>
          <t>IMPORTE</t>
        </is>
      </c>
      <c r="D257" s="49" t="inlineStr">
        <is>
          <t>112835238</t>
        </is>
      </c>
      <c r="E257" s="14" t="n">
        <v>112835435</v>
      </c>
      <c r="H257" s="9" t="n"/>
      <c r="I257" s="10" t="n"/>
      <c r="J257" s="8" t="n"/>
    </row>
    <row r="258">
      <c r="D258" s="29" t="inlineStr">
        <is>
          <t>BOOT</t>
        </is>
      </c>
    </row>
    <row r="259"/>
    <row r="260">
      <c r="A260" s="1" t="inlineStr">
        <is>
          <t>Cierre Caja</t>
        </is>
      </c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</row>
    <row r="261">
      <c r="A261" s="3" t="inlineStr">
        <is>
          <t>Del 27/02/2023</t>
        </is>
      </c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</row>
    <row r="262">
      <c r="A262" s="74" t="inlineStr">
        <is>
          <t>Cierre Caja</t>
        </is>
      </c>
      <c r="B262" s="74" t="inlineStr">
        <is>
          <t>Fecha</t>
        </is>
      </c>
      <c r="C262" s="74" t="inlineStr">
        <is>
          <t>Cajero</t>
        </is>
      </c>
      <c r="D262" s="74" t="inlineStr">
        <is>
          <t>Nro Voucher</t>
        </is>
      </c>
      <c r="E262" s="74" t="inlineStr">
        <is>
          <t>Nro Cuenta</t>
        </is>
      </c>
      <c r="F262" s="74" t="inlineStr">
        <is>
          <t>Tipo Ingreso</t>
        </is>
      </c>
      <c r="G262" s="75" t="n"/>
      <c r="H262" s="76" t="n"/>
      <c r="I262" s="74" t="inlineStr">
        <is>
          <t>TIPO DE INGRESO</t>
        </is>
      </c>
      <c r="J262" s="74" t="inlineStr">
        <is>
          <t>Cobrador</t>
        </is>
      </c>
    </row>
    <row r="263">
      <c r="A263" s="77" t="n"/>
      <c r="B263" s="77" t="n"/>
      <c r="C263" s="77" t="n"/>
      <c r="D263" s="77" t="n"/>
      <c r="E263" s="77" t="n"/>
      <c r="F263" s="4" t="inlineStr">
        <is>
          <t>EFECTIVO</t>
        </is>
      </c>
      <c r="G263" s="4" t="inlineStr">
        <is>
          <t>CHEQUE</t>
        </is>
      </c>
      <c r="H263" s="4" t="inlineStr">
        <is>
          <t>TRANSFERENCIA</t>
        </is>
      </c>
      <c r="I263" s="77" t="n"/>
      <c r="J263" s="77" t="n"/>
    </row>
    <row r="264">
      <c r="A264" s="5" t="inlineStr">
        <is>
          <t>CCAJ-TR47/45/2023</t>
        </is>
      </c>
      <c r="B264" s="6" t="n">
        <v>44984.7235682176</v>
      </c>
      <c r="C264" s="5" t="inlineStr">
        <is>
          <t>2981 DAVID ZABALA - CAJA</t>
        </is>
      </c>
      <c r="D264" s="7" t="n">
        <v>3137911565</v>
      </c>
      <c r="E264" s="5" t="inlineStr">
        <is>
          <t>BANCO UNION-10000020271437</t>
        </is>
      </c>
      <c r="H264" s="9" t="n">
        <v>2087</v>
      </c>
      <c r="I264" s="5" t="inlineStr">
        <is>
          <t>DEPÓSITO BANCARIO</t>
        </is>
      </c>
      <c r="J264" s="8" t="inlineStr">
        <is>
          <t>1019 HARWIN JAYO - T01</t>
        </is>
      </c>
    </row>
    <row r="265">
      <c r="A265" s="5" t="inlineStr">
        <is>
          <t>CCAJ-TR47/45/2023</t>
        </is>
      </c>
      <c r="B265" s="6" t="n">
        <v>44984.7235682176</v>
      </c>
      <c r="C265" s="5" t="inlineStr">
        <is>
          <t>2981 DAVID ZABALA - CAJA</t>
        </is>
      </c>
      <c r="D265" s="7" t="n"/>
      <c r="E265" s="8" t="n"/>
      <c r="F265" s="9" t="n">
        <v>11875.6</v>
      </c>
      <c r="I265" s="10" t="inlineStr">
        <is>
          <t>EFECTIVO</t>
        </is>
      </c>
      <c r="J265" s="5" t="inlineStr">
        <is>
          <t>2999 GUSTAVO LINARES CASTRO</t>
        </is>
      </c>
    </row>
    <row r="266">
      <c r="A266" s="5" t="inlineStr">
        <is>
          <t>CCAJ-TR47/45/2023</t>
        </is>
      </c>
      <c r="B266" s="6" t="n">
        <v>44984.7235682176</v>
      </c>
      <c r="C266" s="5" t="inlineStr">
        <is>
          <t>2981 DAVID ZABALA - CAJA</t>
        </is>
      </c>
      <c r="D266" s="7" t="n"/>
      <c r="E266" s="8" t="n"/>
      <c r="F266" s="9" t="n">
        <v>8061.5</v>
      </c>
      <c r="I266" s="10" t="inlineStr">
        <is>
          <t>EFECTIVO</t>
        </is>
      </c>
      <c r="J266" s="5" t="inlineStr">
        <is>
          <t>3002 ADRIAN JESUS CORTEZ CHAVEZ</t>
        </is>
      </c>
    </row>
    <row r="267">
      <c r="A267" s="5" t="inlineStr">
        <is>
          <t>CCAJ-TR47/45/2023</t>
        </is>
      </c>
      <c r="B267" s="6" t="n">
        <v>44984.7235682176</v>
      </c>
      <c r="C267" s="5" t="inlineStr">
        <is>
          <t>2981 DAVID ZABALA - CAJA</t>
        </is>
      </c>
      <c r="D267" s="7" t="n"/>
      <c r="E267" s="8" t="n"/>
      <c r="F267" s="9" t="n">
        <v>37373.6</v>
      </c>
      <c r="I267" s="10" t="inlineStr">
        <is>
          <t>EFECTIVO</t>
        </is>
      </c>
      <c r="J267" s="5" t="inlineStr">
        <is>
          <t>3047 PAOLA LOAYZA ZAMBRANA</t>
        </is>
      </c>
    </row>
    <row r="268">
      <c r="A268" s="5" t="inlineStr">
        <is>
          <t>CCAJ-TR47/45/2023</t>
        </is>
      </c>
      <c r="B268" s="6" t="n">
        <v>44984.7235682176</v>
      </c>
      <c r="C268" s="5" t="inlineStr">
        <is>
          <t>2981 DAVID ZABALA - CAJA</t>
        </is>
      </c>
      <c r="D268" s="7" t="n"/>
      <c r="E268" s="8" t="n"/>
      <c r="F268" s="9" t="n">
        <v>3777</v>
      </c>
      <c r="I268" s="10" t="inlineStr">
        <is>
          <t>EFECTIVO</t>
        </is>
      </c>
      <c r="J268" s="8" t="inlineStr">
        <is>
          <t>1019 HARWIN JAYO - T01</t>
        </is>
      </c>
    </row>
    <row r="269">
      <c r="A269" s="5" t="inlineStr">
        <is>
          <t>CCAJ-TR47/45/2023</t>
        </is>
      </c>
      <c r="B269" s="6" t="n">
        <v>44984.7235682176</v>
      </c>
      <c r="C269" s="5" t="inlineStr">
        <is>
          <t>2981 DAVID ZABALA - CAJA</t>
        </is>
      </c>
      <c r="D269" s="7" t="n"/>
      <c r="E269" s="8" t="n"/>
      <c r="F269" s="9" t="n">
        <v>2991.5</v>
      </c>
      <c r="I269" s="10" t="inlineStr">
        <is>
          <t>EFECTIVO</t>
        </is>
      </c>
      <c r="J269" s="8" t="inlineStr">
        <is>
          <t>1019 HARWIN JAYO - T03</t>
        </is>
      </c>
    </row>
    <row r="270">
      <c r="A270" s="11" t="inlineStr">
        <is>
          <t>SAP</t>
        </is>
      </c>
      <c r="B270" s="3" t="n"/>
      <c r="C270" s="3" t="n"/>
      <c r="D270" s="7" t="n"/>
      <c r="E270" s="8" t="n"/>
      <c r="F270" s="12">
        <f>SUM(F264:G269)</f>
        <v/>
      </c>
      <c r="H270" s="9" t="n"/>
      <c r="I270" s="10" t="n"/>
      <c r="J270" s="8" t="n"/>
    </row>
    <row r="271">
      <c r="A271" s="13" t="inlineStr">
        <is>
          <t>FECHA</t>
        </is>
      </c>
      <c r="B271" s="13" t="inlineStr">
        <is>
          <t>CIERRE DE CAJA</t>
        </is>
      </c>
      <c r="C271" s="13" t="inlineStr">
        <is>
          <t>IMPORTE</t>
        </is>
      </c>
      <c r="D271" s="7" t="n"/>
      <c r="E271" s="8" t="n"/>
      <c r="H271" s="9" t="n"/>
      <c r="I271" s="10" t="n"/>
      <c r="J271" s="8" t="n"/>
    </row>
  </sheetData>
  <mergeCells count="184">
    <mergeCell ref="I262:I263"/>
    <mergeCell ref="J262:J263"/>
    <mergeCell ref="A262:A263"/>
    <mergeCell ref="B262:B263"/>
    <mergeCell ref="C262:C263"/>
    <mergeCell ref="D262:D263"/>
    <mergeCell ref="E262:E263"/>
    <mergeCell ref="F262:H262"/>
    <mergeCell ref="I240:I241"/>
    <mergeCell ref="J240:J241"/>
    <mergeCell ref="A251:A252"/>
    <mergeCell ref="B251:B252"/>
    <mergeCell ref="C251:C252"/>
    <mergeCell ref="D251:D252"/>
    <mergeCell ref="E251:E252"/>
    <mergeCell ref="F251:H251"/>
    <mergeCell ref="I251:I252"/>
    <mergeCell ref="J251:J252"/>
    <mergeCell ref="A240:A241"/>
    <mergeCell ref="B240:B241"/>
    <mergeCell ref="C240:C241"/>
    <mergeCell ref="D240:D241"/>
    <mergeCell ref="E240:E241"/>
    <mergeCell ref="F240:H240"/>
    <mergeCell ref="I211:I212"/>
    <mergeCell ref="J211:J212"/>
    <mergeCell ref="A211:A212"/>
    <mergeCell ref="B211:B212"/>
    <mergeCell ref="C211:C212"/>
    <mergeCell ref="D211:D212"/>
    <mergeCell ref="E211:E212"/>
    <mergeCell ref="F211:H211"/>
    <mergeCell ref="A126:A127"/>
    <mergeCell ref="B126:B127"/>
    <mergeCell ref="C126:C127"/>
    <mergeCell ref="D126:D127"/>
    <mergeCell ref="E126:E127"/>
    <mergeCell ref="F126:H126"/>
    <mergeCell ref="I126:I127"/>
    <mergeCell ref="J126:J127"/>
    <mergeCell ref="I151:I152"/>
    <mergeCell ref="J151:J152"/>
    <mergeCell ref="A151:A152"/>
    <mergeCell ref="B151:B152"/>
    <mergeCell ref="C151:C152"/>
    <mergeCell ref="D151:D152"/>
    <mergeCell ref="E151:E152"/>
    <mergeCell ref="F151:H151"/>
    <mergeCell ref="I110:I111"/>
    <mergeCell ref="J110:J111"/>
    <mergeCell ref="A110:A111"/>
    <mergeCell ref="B110:B111"/>
    <mergeCell ref="C110:C111"/>
    <mergeCell ref="D110:D111"/>
    <mergeCell ref="E110:E111"/>
    <mergeCell ref="F110:H110"/>
    <mergeCell ref="F14:H14"/>
    <mergeCell ref="I14:I15"/>
    <mergeCell ref="J14:J15"/>
    <mergeCell ref="A14:A15"/>
    <mergeCell ref="B14:B15"/>
    <mergeCell ref="C14:C15"/>
    <mergeCell ref="D14:D15"/>
    <mergeCell ref="E14:E15"/>
    <mergeCell ref="A26:A27"/>
    <mergeCell ref="B26:B27"/>
    <mergeCell ref="C26:C27"/>
    <mergeCell ref="D26:D27"/>
    <mergeCell ref="E26:E27"/>
    <mergeCell ref="F26:H26"/>
    <mergeCell ref="I26:I27"/>
    <mergeCell ref="J26:J27"/>
    <mergeCell ref="A3:A4"/>
    <mergeCell ref="B3:B4"/>
    <mergeCell ref="C3:C4"/>
    <mergeCell ref="D3:D4"/>
    <mergeCell ref="E3:E4"/>
    <mergeCell ref="F3:H3"/>
    <mergeCell ref="I3:I4"/>
    <mergeCell ref="J3:J4"/>
    <mergeCell ref="I36:I37"/>
    <mergeCell ref="J36:J37"/>
    <mergeCell ref="A36:A37"/>
    <mergeCell ref="B36:B37"/>
    <mergeCell ref="C36:C37"/>
    <mergeCell ref="D36:D37"/>
    <mergeCell ref="E36:E37"/>
    <mergeCell ref="F36:H36"/>
    <mergeCell ref="A48:A49"/>
    <mergeCell ref="B48:B49"/>
    <mergeCell ref="C48:C49"/>
    <mergeCell ref="D48:D49"/>
    <mergeCell ref="E48:E49"/>
    <mergeCell ref="F48:H48"/>
    <mergeCell ref="I48:I49"/>
    <mergeCell ref="J48:J49"/>
    <mergeCell ref="I62:I63"/>
    <mergeCell ref="J62:J63"/>
    <mergeCell ref="A62:A63"/>
    <mergeCell ref="B62:B63"/>
    <mergeCell ref="C62:C63"/>
    <mergeCell ref="D62:D63"/>
    <mergeCell ref="E62:E63"/>
    <mergeCell ref="F62:H62"/>
    <mergeCell ref="I75:I76"/>
    <mergeCell ref="J75:J76"/>
    <mergeCell ref="A75:A76"/>
    <mergeCell ref="B75:B76"/>
    <mergeCell ref="C75:C76"/>
    <mergeCell ref="D75:D76"/>
    <mergeCell ref="E75:E76"/>
    <mergeCell ref="F75:H75"/>
    <mergeCell ref="I86:I87"/>
    <mergeCell ref="J86:J87"/>
    <mergeCell ref="A86:A87"/>
    <mergeCell ref="B86:B87"/>
    <mergeCell ref="C86:C87"/>
    <mergeCell ref="D86:D87"/>
    <mergeCell ref="E86:E87"/>
    <mergeCell ref="F86:H86"/>
    <mergeCell ref="I162:I163"/>
    <mergeCell ref="J162:J163"/>
    <mergeCell ref="A162:A163"/>
    <mergeCell ref="B162:B163"/>
    <mergeCell ref="C162:C163"/>
    <mergeCell ref="D162:D163"/>
    <mergeCell ref="E162:E163"/>
    <mergeCell ref="F162:H162"/>
    <mergeCell ref="A99:A100"/>
    <mergeCell ref="B99:B100"/>
    <mergeCell ref="C99:C100"/>
    <mergeCell ref="D99:D100"/>
    <mergeCell ref="E99:E100"/>
    <mergeCell ref="F99:H99"/>
    <mergeCell ref="I99:I100"/>
    <mergeCell ref="J99:J100"/>
    <mergeCell ref="A140:A141"/>
    <mergeCell ref="B140:B141"/>
    <mergeCell ref="C140:C141"/>
    <mergeCell ref="D140:D141"/>
    <mergeCell ref="E140:E141"/>
    <mergeCell ref="F140:H140"/>
    <mergeCell ref="I140:I141"/>
    <mergeCell ref="J140:J141"/>
    <mergeCell ref="A185:A186"/>
    <mergeCell ref="B185:B186"/>
    <mergeCell ref="C185:C186"/>
    <mergeCell ref="D185:D186"/>
    <mergeCell ref="E185:E186"/>
    <mergeCell ref="F185:H185"/>
    <mergeCell ref="I185:I186"/>
    <mergeCell ref="J185:J186"/>
    <mergeCell ref="A172:A173"/>
    <mergeCell ref="B172:B173"/>
    <mergeCell ref="C172:C173"/>
    <mergeCell ref="D172:D173"/>
    <mergeCell ref="E172:E173"/>
    <mergeCell ref="F172:H172"/>
    <mergeCell ref="I172:I173"/>
    <mergeCell ref="J172:J173"/>
    <mergeCell ref="A226:A227"/>
    <mergeCell ref="B226:B227"/>
    <mergeCell ref="C226:C227"/>
    <mergeCell ref="D226:D227"/>
    <mergeCell ref="E226:E227"/>
    <mergeCell ref="F226:H226"/>
    <mergeCell ref="I226:I227"/>
    <mergeCell ref="J226:J227"/>
    <mergeCell ref="A194:A195"/>
    <mergeCell ref="B194:B195"/>
    <mergeCell ref="C194:C195"/>
    <mergeCell ref="D194:D195"/>
    <mergeCell ref="E194:E195"/>
    <mergeCell ref="F194:H194"/>
    <mergeCell ref="I194:I195"/>
    <mergeCell ref="J194:J195"/>
    <mergeCell ref="A202:A203"/>
    <mergeCell ref="B202:B203"/>
    <mergeCell ref="C202:C203"/>
    <mergeCell ref="D202:D203"/>
    <mergeCell ref="E202:E203"/>
    <mergeCell ref="F202:H202"/>
    <mergeCell ref="I202:I203"/>
    <mergeCell ref="J202:J203"/>
  </mergeCells>
  <pageMargins left="0.7" right="0.7" top="0.75" bottom="0.75" header="0.3" footer="0.3"/>
  <drawing r:id="rId1"/>
</worksheet>
</file>

<file path=xl/worksheets/sheet24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210"/>
  <sheetViews>
    <sheetView topLeftCell="A196" workbookViewId="0">
      <selection activeCell="C207" sqref="C207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customWidth="1" min="4" max="4"/>
    <col width="12.570312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01/02/2023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74" t="inlineStr">
        <is>
          <t>Cierre Caja</t>
        </is>
      </c>
      <c r="B3" s="74" t="inlineStr">
        <is>
          <t>Fecha</t>
        </is>
      </c>
      <c r="C3" s="74" t="inlineStr">
        <is>
          <t>Cajero</t>
        </is>
      </c>
      <c r="D3" s="74" t="inlineStr">
        <is>
          <t>Nro Voucher</t>
        </is>
      </c>
      <c r="E3" s="74" t="inlineStr">
        <is>
          <t>Nro Cuenta</t>
        </is>
      </c>
      <c r="F3" s="74" t="inlineStr">
        <is>
          <t>Tipo Ingreso</t>
        </is>
      </c>
      <c r="G3" s="75" t="n"/>
      <c r="H3" s="76" t="n"/>
      <c r="I3" s="74" t="inlineStr">
        <is>
          <t>TIPO DE INGRESO</t>
        </is>
      </c>
      <c r="J3" s="74" t="inlineStr">
        <is>
          <t>Cobrador</t>
        </is>
      </c>
    </row>
    <row r="4">
      <c r="A4" s="77" t="n"/>
      <c r="B4" s="77" t="n"/>
      <c r="C4" s="77" t="n"/>
      <c r="D4" s="77" t="n"/>
      <c r="E4" s="77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77" t="n"/>
      <c r="J4" s="77" t="n"/>
    </row>
    <row r="5">
      <c r="A5" s="5" t="inlineStr">
        <is>
          <t>CCAJ-TR50/25/23</t>
        </is>
      </c>
      <c r="B5" s="6" t="n">
        <v>44958.79384550926</v>
      </c>
      <c r="C5" s="5" t="inlineStr">
        <is>
          <t>2995 OSCAR LOAYZA SALVATIERRA</t>
        </is>
      </c>
      <c r="D5" s="7" t="n"/>
      <c r="E5" s="8" t="n"/>
      <c r="F5" s="9" t="n">
        <v>2011.66</v>
      </c>
      <c r="I5" s="10" t="inlineStr">
        <is>
          <t>EFECTIVO</t>
        </is>
      </c>
      <c r="J5" s="5" t="inlineStr">
        <is>
          <t>2995 OSCAR LOAYZA SALVATIERRA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8" t="n"/>
    </row>
    <row r="7" ht="15.75" customHeight="1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D7" s="49" t="n">
        <v>112695147</v>
      </c>
      <c r="E7" s="14" t="n">
        <v>112695390</v>
      </c>
      <c r="H7" s="9" t="n"/>
      <c r="I7" s="10" t="n"/>
      <c r="J7" s="8" t="n"/>
    </row>
    <row r="8">
      <c r="D8" s="29" t="inlineStr">
        <is>
          <t>BOOT</t>
        </is>
      </c>
    </row>
    <row r="10">
      <c r="A10" s="1" t="inlineStr">
        <is>
          <t>Cierre Caja</t>
        </is>
      </c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</row>
    <row r="11">
      <c r="A11" s="3" t="inlineStr">
        <is>
          <t>Del 02/02/2023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74" t="inlineStr">
        <is>
          <t>Cierre Caja</t>
        </is>
      </c>
      <c r="B12" s="74" t="inlineStr">
        <is>
          <t>Fecha</t>
        </is>
      </c>
      <c r="C12" s="74" t="inlineStr">
        <is>
          <t>Cajero</t>
        </is>
      </c>
      <c r="D12" s="74" t="inlineStr">
        <is>
          <t>Nro Voucher</t>
        </is>
      </c>
      <c r="E12" s="74" t="inlineStr">
        <is>
          <t>Nro Cuenta</t>
        </is>
      </c>
      <c r="F12" s="74" t="inlineStr">
        <is>
          <t>Tipo Ingreso</t>
        </is>
      </c>
      <c r="G12" s="75" t="n"/>
      <c r="H12" s="76" t="n"/>
      <c r="I12" s="74" t="inlineStr">
        <is>
          <t>TIPO DE INGRESO</t>
        </is>
      </c>
      <c r="J12" s="74" t="inlineStr">
        <is>
          <t>Cobrador</t>
        </is>
      </c>
    </row>
    <row r="13">
      <c r="A13" s="77" t="n"/>
      <c r="B13" s="77" t="n"/>
      <c r="C13" s="77" t="n"/>
      <c r="D13" s="77" t="n"/>
      <c r="E13" s="77" t="n"/>
      <c r="F13" s="4" t="inlineStr">
        <is>
          <t>EFECTIVO</t>
        </is>
      </c>
      <c r="G13" s="4" t="inlineStr">
        <is>
          <t>CHEQUE</t>
        </is>
      </c>
      <c r="H13" s="4" t="inlineStr">
        <is>
          <t>TRANSFERENCIA</t>
        </is>
      </c>
      <c r="I13" s="77" t="n"/>
      <c r="J13" s="77" t="n"/>
    </row>
    <row r="14">
      <c r="A14" s="5" t="inlineStr">
        <is>
          <t>CCAJ-TR50/26/23</t>
        </is>
      </c>
      <c r="B14" s="6" t="n">
        <v>44959.79728707176</v>
      </c>
      <c r="C14" s="5" t="inlineStr">
        <is>
          <t>2995 OSCAR LOAYZA SALVATIERRA</t>
        </is>
      </c>
      <c r="D14" s="7" t="n"/>
      <c r="E14" s="8" t="n"/>
      <c r="F14" s="9" t="n">
        <v>1210.73</v>
      </c>
      <c r="I14" s="10" t="inlineStr">
        <is>
          <t>EFECTIVO</t>
        </is>
      </c>
      <c r="J14" s="5" t="inlineStr">
        <is>
          <t>2995 OSCAR LOAYZA SALVATIERRA</t>
        </is>
      </c>
    </row>
    <row r="15">
      <c r="A15" s="11" t="inlineStr">
        <is>
          <t>SAP</t>
        </is>
      </c>
      <c r="B15" s="3" t="n"/>
      <c r="C15" s="3" t="n"/>
      <c r="D15" s="7" t="n"/>
      <c r="E15" s="8" t="n"/>
      <c r="H15" s="9" t="n"/>
      <c r="I15" s="10" t="n"/>
      <c r="J15" s="5" t="n"/>
    </row>
    <row r="16" ht="15.75" customHeight="1">
      <c r="A16" s="13" t="inlineStr">
        <is>
          <t>FECHA</t>
        </is>
      </c>
      <c r="B16" s="13" t="inlineStr">
        <is>
          <t>CIERRE DE CAJA</t>
        </is>
      </c>
      <c r="C16" s="13" t="inlineStr">
        <is>
          <t>IMPORTE</t>
        </is>
      </c>
      <c r="D16" s="49" t="n">
        <v>112728654</v>
      </c>
      <c r="E16" s="14" t="n">
        <v>112729031</v>
      </c>
      <c r="H16" s="9" t="n"/>
      <c r="I16" s="10" t="n"/>
      <c r="J16" s="5" t="n"/>
    </row>
    <row r="17">
      <c r="D17" s="29" t="inlineStr">
        <is>
          <t>BOOT</t>
        </is>
      </c>
    </row>
    <row r="19">
      <c r="A19" s="1" t="inlineStr">
        <is>
          <t>Cierre Caja</t>
        </is>
      </c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3" t="inlineStr">
        <is>
          <t>Del 03/02/2023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74" t="inlineStr">
        <is>
          <t>Cierre Caja</t>
        </is>
      </c>
      <c r="B21" s="74" t="inlineStr">
        <is>
          <t>Fecha</t>
        </is>
      </c>
      <c r="C21" s="74" t="inlineStr">
        <is>
          <t>Cajero</t>
        </is>
      </c>
      <c r="D21" s="74" t="inlineStr">
        <is>
          <t>Nro Voucher</t>
        </is>
      </c>
      <c r="E21" s="74" t="inlineStr">
        <is>
          <t>Nro Cuenta</t>
        </is>
      </c>
      <c r="F21" s="74" t="inlineStr">
        <is>
          <t>Tipo Ingreso</t>
        </is>
      </c>
      <c r="G21" s="75" t="n"/>
      <c r="H21" s="76" t="n"/>
      <c r="I21" s="74" t="inlineStr">
        <is>
          <t>TIPO DE INGRESO</t>
        </is>
      </c>
      <c r="J21" s="74" t="inlineStr">
        <is>
          <t>Cobrador</t>
        </is>
      </c>
    </row>
    <row r="22">
      <c r="A22" s="77" t="n"/>
      <c r="B22" s="77" t="n"/>
      <c r="C22" s="77" t="n"/>
      <c r="D22" s="77" t="n"/>
      <c r="E22" s="77" t="n"/>
      <c r="F22" s="4" t="inlineStr">
        <is>
          <t>EFECTIVO</t>
        </is>
      </c>
      <c r="G22" s="4" t="inlineStr">
        <is>
          <t>CHEQUE</t>
        </is>
      </c>
      <c r="H22" s="4" t="inlineStr">
        <is>
          <t>TRANSFERENCIA</t>
        </is>
      </c>
      <c r="I22" s="77" t="n"/>
      <c r="J22" s="77" t="n"/>
    </row>
    <row r="23">
      <c r="A23" s="5" t="inlineStr">
        <is>
          <t>CCAJ-TR50/27/23</t>
        </is>
      </c>
      <c r="B23" s="6" t="n">
        <v>44960.79107917824</v>
      </c>
      <c r="C23" s="5" t="inlineStr">
        <is>
          <t>2995 OSCAR LOAYZA SALVATIERRA</t>
        </is>
      </c>
      <c r="D23" s="7" t="n"/>
      <c r="E23" s="8" t="n"/>
      <c r="F23" s="9" t="n">
        <v>1899.03</v>
      </c>
      <c r="I23" s="10" t="inlineStr">
        <is>
          <t>EFECTIVO</t>
        </is>
      </c>
      <c r="J23" s="5" t="inlineStr">
        <is>
          <t>2995 OSCAR LOAYZA SALVATIERRA</t>
        </is>
      </c>
    </row>
    <row r="24">
      <c r="A24" s="11" t="inlineStr">
        <is>
          <t>SAP</t>
        </is>
      </c>
      <c r="B24" s="3" t="n"/>
      <c r="C24" s="3" t="n"/>
      <c r="D24" s="7" t="n"/>
      <c r="E24" s="8" t="n"/>
      <c r="H24" s="9" t="n"/>
      <c r="I24" s="10" t="n"/>
      <c r="J24" s="5" t="n"/>
    </row>
    <row r="25" ht="15.75" customHeight="1">
      <c r="A25" s="13" t="inlineStr">
        <is>
          <t>FECHA</t>
        </is>
      </c>
      <c r="B25" s="13" t="inlineStr">
        <is>
          <t>CIERRE DE CAJA</t>
        </is>
      </c>
      <c r="C25" s="13" t="inlineStr">
        <is>
          <t>IMPORTE</t>
        </is>
      </c>
      <c r="D25" s="24" t="n">
        <v>112729034</v>
      </c>
      <c r="E25" s="14" t="n">
        <v>112729036</v>
      </c>
      <c r="H25" s="9" t="n"/>
      <c r="I25" s="10" t="n"/>
      <c r="J25" s="5" t="n"/>
    </row>
    <row r="26">
      <c r="A26" s="5" t="n"/>
      <c r="B26" s="6" t="n"/>
      <c r="C26" s="5" t="n"/>
      <c r="D26" s="45" t="n"/>
      <c r="E26" s="8" t="n"/>
      <c r="H26" s="9" t="n"/>
      <c r="I26" s="10" t="n"/>
      <c r="J26" s="5" t="n"/>
    </row>
    <row r="27">
      <c r="A27" s="5" t="n"/>
      <c r="B27" s="6" t="n"/>
      <c r="C27" s="5" t="n"/>
      <c r="D27" s="7" t="n"/>
      <c r="E27" s="8" t="n"/>
      <c r="H27" s="9" t="n"/>
      <c r="I27" s="10" t="n"/>
      <c r="J27" s="5" t="n"/>
    </row>
    <row r="28">
      <c r="A28" s="1" t="inlineStr">
        <is>
          <t>Cierre Caja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" t="inlineStr">
        <is>
          <t>Del 04/02/2023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74" t="inlineStr">
        <is>
          <t>Cierre Caja</t>
        </is>
      </c>
      <c r="B30" s="74" t="inlineStr">
        <is>
          <t>Fecha</t>
        </is>
      </c>
      <c r="C30" s="74" t="inlineStr">
        <is>
          <t>Cajero</t>
        </is>
      </c>
      <c r="D30" s="74" t="inlineStr">
        <is>
          <t>Nro Voucher</t>
        </is>
      </c>
      <c r="E30" s="74" t="inlineStr">
        <is>
          <t>Nro Cuenta</t>
        </is>
      </c>
      <c r="F30" s="74" t="inlineStr">
        <is>
          <t>Tipo Ingreso</t>
        </is>
      </c>
      <c r="G30" s="75" t="n"/>
      <c r="H30" s="76" t="n"/>
      <c r="I30" s="74" t="inlineStr">
        <is>
          <t>TIPO DE INGRESO</t>
        </is>
      </c>
      <c r="J30" s="74" t="inlineStr">
        <is>
          <t>Cobrador</t>
        </is>
      </c>
    </row>
    <row r="31">
      <c r="A31" s="77" t="n"/>
      <c r="B31" s="77" t="n"/>
      <c r="C31" s="77" t="n"/>
      <c r="D31" s="77" t="n"/>
      <c r="E31" s="77" t="n"/>
      <c r="F31" s="4" t="inlineStr">
        <is>
          <t>EFECTIVO</t>
        </is>
      </c>
      <c r="G31" s="4" t="inlineStr">
        <is>
          <t>CHEQUE</t>
        </is>
      </c>
      <c r="H31" s="4" t="inlineStr">
        <is>
          <t>TRANSFERENCIA</t>
        </is>
      </c>
      <c r="I31" s="77" t="n"/>
      <c r="J31" s="77" t="n"/>
    </row>
    <row r="32">
      <c r="A32" s="5" t="inlineStr">
        <is>
          <t>CCAJ-TR50/28/23</t>
        </is>
      </c>
      <c r="B32" s="6" t="n">
        <v>44961.5372796875</v>
      </c>
      <c r="C32" s="5" t="inlineStr">
        <is>
          <t>2995 OSCAR LOAYZA SALVATIERRA</t>
        </is>
      </c>
      <c r="D32" s="7" t="n"/>
      <c r="E32" s="8" t="n"/>
      <c r="F32" s="9" t="n">
        <v>2923.11</v>
      </c>
      <c r="I32" s="10" t="inlineStr">
        <is>
          <t>EFECTIVO</t>
        </is>
      </c>
      <c r="J32" s="5" t="inlineStr">
        <is>
          <t>2995 OSCAR LOAYZA SALVATIERRA</t>
        </is>
      </c>
    </row>
    <row r="33">
      <c r="A33" s="11" t="inlineStr">
        <is>
          <t>SAP</t>
        </is>
      </c>
      <c r="B33" s="3" t="n"/>
      <c r="C33" s="3" t="n"/>
      <c r="D33" s="7" t="n"/>
      <c r="E33" s="8" t="n"/>
      <c r="H33" s="9" t="n"/>
      <c r="I33" s="10" t="n"/>
      <c r="J33" s="5" t="n"/>
    </row>
    <row r="34" ht="15.75" customHeight="1">
      <c r="A34" s="13" t="inlineStr">
        <is>
          <t>FECHA</t>
        </is>
      </c>
      <c r="B34" s="13" t="inlineStr">
        <is>
          <t>CIERRE DE CAJA</t>
        </is>
      </c>
      <c r="C34" s="13" t="inlineStr">
        <is>
          <t>IMPORTE</t>
        </is>
      </c>
      <c r="D34" s="49" t="n">
        <v>112728624</v>
      </c>
      <c r="E34" s="14" t="n">
        <v>112729032</v>
      </c>
      <c r="H34" s="9" t="n"/>
      <c r="I34" s="10" t="n"/>
      <c r="J34" s="5" t="n"/>
    </row>
    <row r="35">
      <c r="A35" s="5" t="n"/>
      <c r="B35" s="6" t="n"/>
      <c r="C35" s="5" t="n"/>
      <c r="D35" s="29" t="inlineStr">
        <is>
          <t>BOOT</t>
        </is>
      </c>
      <c r="E35" s="8" t="n"/>
      <c r="H35" s="9" t="n"/>
      <c r="I35" s="10" t="n"/>
      <c r="J35" s="5" t="n"/>
    </row>
    <row r="37">
      <c r="A37" s="1" t="inlineStr">
        <is>
          <t>Cierre Caja</t>
        </is>
      </c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</row>
    <row r="38">
      <c r="A38" s="3" t="inlineStr">
        <is>
          <t>Del 06/02/2023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74" t="inlineStr">
        <is>
          <t>Cierre Caja</t>
        </is>
      </c>
      <c r="B39" s="74" t="inlineStr">
        <is>
          <t>Fecha</t>
        </is>
      </c>
      <c r="C39" s="74" t="inlineStr">
        <is>
          <t>Cajero</t>
        </is>
      </c>
      <c r="D39" s="74" t="inlineStr">
        <is>
          <t>Nro Voucher</t>
        </is>
      </c>
      <c r="E39" s="74" t="inlineStr">
        <is>
          <t>Nro Cuenta</t>
        </is>
      </c>
      <c r="F39" s="74" t="inlineStr">
        <is>
          <t>Tipo Ingreso</t>
        </is>
      </c>
      <c r="G39" s="75" t="n"/>
      <c r="H39" s="76" t="n"/>
      <c r="I39" s="74" t="inlineStr">
        <is>
          <t>TIPO DE INGRESO</t>
        </is>
      </c>
      <c r="J39" s="74" t="inlineStr">
        <is>
          <t>Cobrador</t>
        </is>
      </c>
    </row>
    <row r="40">
      <c r="A40" s="77" t="n"/>
      <c r="B40" s="77" t="n"/>
      <c r="C40" s="77" t="n"/>
      <c r="D40" s="77" t="n"/>
      <c r="E40" s="77" t="n"/>
      <c r="F40" s="4" t="inlineStr">
        <is>
          <t>EFECTIVO</t>
        </is>
      </c>
      <c r="G40" s="4" t="inlineStr">
        <is>
          <t>CHEQUE</t>
        </is>
      </c>
      <c r="H40" s="4" t="inlineStr">
        <is>
          <t>TRANSFERENCIA</t>
        </is>
      </c>
      <c r="I40" s="77" t="n"/>
      <c r="J40" s="77" t="n"/>
    </row>
    <row r="41">
      <c r="A41" s="5" t="inlineStr">
        <is>
          <t>CCAJ-TR50/29/23</t>
        </is>
      </c>
      <c r="B41" s="6" t="n">
        <v>44963.79124299769</v>
      </c>
      <c r="C41" s="5" t="inlineStr">
        <is>
          <t>2995 OSCAR LOAYZA SALVATIERRA</t>
        </is>
      </c>
      <c r="D41" s="7" t="n"/>
      <c r="E41" s="8" t="n"/>
      <c r="F41" s="9" t="n">
        <v>2765.53</v>
      </c>
      <c r="I41" s="10" t="inlineStr">
        <is>
          <t>EFECTIVO</t>
        </is>
      </c>
      <c r="J41" s="5" t="inlineStr">
        <is>
          <t>2995 OSCAR LOAYZA SALVATIERRA</t>
        </is>
      </c>
    </row>
    <row r="42">
      <c r="A42" s="5" t="inlineStr">
        <is>
          <t>CCAJ-TR50/29/23</t>
        </is>
      </c>
      <c r="B42" s="6" t="n">
        <v>44963.79124299769</v>
      </c>
      <c r="C42" s="5" t="inlineStr">
        <is>
          <t>2995 OSCAR LOAYZA SALVATIERRA</t>
        </is>
      </c>
      <c r="D42" s="7" t="n"/>
      <c r="E42" s="8" t="n"/>
      <c r="H42" s="9" t="n">
        <v>53.4</v>
      </c>
      <c r="I42" s="10" t="inlineStr">
        <is>
          <t>CÓDIGO QR</t>
        </is>
      </c>
      <c r="J42" s="5" t="inlineStr">
        <is>
          <t>2995 OSCAR LOAYZA SALVATIERRA</t>
        </is>
      </c>
    </row>
    <row r="43">
      <c r="A43" s="11" t="inlineStr">
        <is>
          <t>SAP</t>
        </is>
      </c>
      <c r="B43" s="3" t="n"/>
      <c r="C43" s="3" t="n"/>
      <c r="D43" s="7" t="n"/>
      <c r="E43" s="8" t="n"/>
      <c r="H43" s="9" t="n"/>
      <c r="I43" s="10" t="n"/>
      <c r="J43" s="5" t="n"/>
    </row>
    <row r="44" ht="15.75" customHeight="1">
      <c r="A44" s="13" t="inlineStr">
        <is>
          <t>FECHA</t>
        </is>
      </c>
      <c r="B44" s="13" t="inlineStr">
        <is>
          <t>CIERRE DE CAJA</t>
        </is>
      </c>
      <c r="C44" s="13" t="inlineStr">
        <is>
          <t>IMPORTE</t>
        </is>
      </c>
      <c r="D44" s="49" t="n">
        <v>112730365</v>
      </c>
      <c r="E44" s="14" t="n">
        <v>112730496</v>
      </c>
      <c r="H44" s="9" t="n"/>
      <c r="I44" s="10" t="n"/>
      <c r="J44" s="5" t="n"/>
    </row>
    <row r="45">
      <c r="D45" s="29" t="inlineStr">
        <is>
          <t>BOOT</t>
        </is>
      </c>
    </row>
    <row r="47">
      <c r="A47" s="1" t="inlineStr">
        <is>
          <t>Cierre Caja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3" t="inlineStr">
        <is>
          <t>Del 07/02/2023</t>
        </is>
      </c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</row>
    <row r="49">
      <c r="A49" s="74" t="inlineStr">
        <is>
          <t>Cierre Caja</t>
        </is>
      </c>
      <c r="B49" s="74" t="inlineStr">
        <is>
          <t>Fecha</t>
        </is>
      </c>
      <c r="C49" s="74" t="inlineStr">
        <is>
          <t>Cajero</t>
        </is>
      </c>
      <c r="D49" s="74" t="inlineStr">
        <is>
          <t>Nro Voucher</t>
        </is>
      </c>
      <c r="E49" s="74" t="inlineStr">
        <is>
          <t>Nro Cuenta</t>
        </is>
      </c>
      <c r="F49" s="74" t="inlineStr">
        <is>
          <t>Tipo Ingreso</t>
        </is>
      </c>
      <c r="G49" s="75" t="n"/>
      <c r="H49" s="76" t="n"/>
      <c r="I49" s="74" t="inlineStr">
        <is>
          <t>TIPO DE INGRESO</t>
        </is>
      </c>
      <c r="J49" s="74" t="inlineStr">
        <is>
          <t>Cobrador</t>
        </is>
      </c>
    </row>
    <row r="50">
      <c r="A50" s="77" t="n"/>
      <c r="B50" s="77" t="n"/>
      <c r="C50" s="77" t="n"/>
      <c r="D50" s="77" t="n"/>
      <c r="E50" s="77" t="n"/>
      <c r="F50" s="4" t="inlineStr">
        <is>
          <t>EFECTIVO</t>
        </is>
      </c>
      <c r="G50" s="4" t="inlineStr">
        <is>
          <t>CHEQUE</t>
        </is>
      </c>
      <c r="H50" s="4" t="inlineStr">
        <is>
          <t>TRANSFERENCIA</t>
        </is>
      </c>
      <c r="I50" s="77" t="n"/>
      <c r="J50" s="77" t="n"/>
    </row>
    <row r="51">
      <c r="A51" s="5" t="inlineStr">
        <is>
          <t>CCAJ-TR50/30/23</t>
        </is>
      </c>
      <c r="B51" s="6" t="n">
        <v>44964.79279138889</v>
      </c>
      <c r="C51" s="5" t="inlineStr">
        <is>
          <t>2995 OSCAR LOAYZA SALVATIERRA</t>
        </is>
      </c>
      <c r="D51" s="7" t="n"/>
      <c r="E51" s="8" t="n"/>
      <c r="F51" s="9" t="n">
        <v>2085.23</v>
      </c>
      <c r="I51" s="10" t="inlineStr">
        <is>
          <t>EFECTIVO</t>
        </is>
      </c>
      <c r="J51" s="5" t="inlineStr">
        <is>
          <t>2995 OSCAR LOAYZA SALVATIERRA</t>
        </is>
      </c>
    </row>
    <row r="52">
      <c r="A52" s="11" t="inlineStr">
        <is>
          <t>SAP</t>
        </is>
      </c>
      <c r="B52" s="3" t="n"/>
      <c r="C52" s="3" t="n"/>
      <c r="D52" s="7" t="n"/>
      <c r="E52" s="8" t="n"/>
      <c r="H52" s="9" t="n"/>
      <c r="I52" s="10" t="n"/>
      <c r="J52" s="5" t="n"/>
    </row>
    <row r="53" ht="15.75" customHeight="1">
      <c r="A53" s="13" t="inlineStr">
        <is>
          <t>FECHA</t>
        </is>
      </c>
      <c r="B53" s="13" t="inlineStr">
        <is>
          <t>CIERRE DE CAJA</t>
        </is>
      </c>
      <c r="C53" s="13" t="inlineStr">
        <is>
          <t>IMPORTE</t>
        </is>
      </c>
      <c r="D53" s="49" t="n">
        <v>112732215</v>
      </c>
      <c r="E53" s="14" t="n">
        <v>112732561</v>
      </c>
      <c r="H53" s="9" t="n"/>
      <c r="I53" s="10" t="n"/>
      <c r="J53" s="5" t="n"/>
    </row>
    <row r="54">
      <c r="A54" s="5" t="n"/>
      <c r="B54" s="6" t="n"/>
      <c r="C54" s="5" t="n"/>
      <c r="D54" s="29" t="inlineStr">
        <is>
          <t>BOOT</t>
        </is>
      </c>
      <c r="E54" s="8" t="n"/>
      <c r="H54" s="9" t="n"/>
      <c r="I54" s="10" t="n"/>
      <c r="J54" s="5" t="n"/>
    </row>
    <row r="56">
      <c r="A56" s="1" t="inlineStr">
        <is>
          <t>Cierre Caja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3" t="inlineStr">
        <is>
          <t>Del 08/02/2023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74" t="inlineStr">
        <is>
          <t>Cierre Caja</t>
        </is>
      </c>
      <c r="B58" s="74" t="inlineStr">
        <is>
          <t>Fecha</t>
        </is>
      </c>
      <c r="C58" s="74" t="inlineStr">
        <is>
          <t>Cajero</t>
        </is>
      </c>
      <c r="D58" s="74" t="inlineStr">
        <is>
          <t>Nro Voucher</t>
        </is>
      </c>
      <c r="E58" s="74" t="inlineStr">
        <is>
          <t>Nro Cuenta</t>
        </is>
      </c>
      <c r="F58" s="74" t="inlineStr">
        <is>
          <t>Tipo Ingreso</t>
        </is>
      </c>
      <c r="G58" s="75" t="n"/>
      <c r="H58" s="76" t="n"/>
      <c r="I58" s="74" t="inlineStr">
        <is>
          <t>TIPO DE INGRESO</t>
        </is>
      </c>
      <c r="J58" s="74" t="inlineStr">
        <is>
          <t>Cobrador</t>
        </is>
      </c>
    </row>
    <row r="59">
      <c r="A59" s="77" t="n"/>
      <c r="B59" s="77" t="n"/>
      <c r="C59" s="77" t="n"/>
      <c r="D59" s="77" t="n"/>
      <c r="E59" s="77" t="n"/>
      <c r="F59" s="4" t="inlineStr">
        <is>
          <t>EFECTIVO</t>
        </is>
      </c>
      <c r="G59" s="4" t="inlineStr">
        <is>
          <t>CHEQUE</t>
        </is>
      </c>
      <c r="H59" s="4" t="inlineStr">
        <is>
          <t>TRANSFERENCIA</t>
        </is>
      </c>
      <c r="I59" s="77" t="n"/>
      <c r="J59" s="77" t="n"/>
    </row>
    <row r="60">
      <c r="A60" s="5" t="inlineStr">
        <is>
          <t>CCAJ-TR50/31/23</t>
        </is>
      </c>
      <c r="B60" s="6" t="n">
        <v>44965.79237498843</v>
      </c>
      <c r="C60" s="5" t="inlineStr">
        <is>
          <t>2995 OSCAR LOAYZA SALVATIERRA</t>
        </is>
      </c>
      <c r="D60" s="7" t="n"/>
      <c r="E60" s="8" t="n"/>
      <c r="F60" s="9" t="n">
        <v>1940.49</v>
      </c>
      <c r="I60" s="10" t="inlineStr">
        <is>
          <t>EFECTIVO</t>
        </is>
      </c>
      <c r="J60" s="5" t="inlineStr">
        <is>
          <t>2995 OSCAR LOAYZA SALVATIERRA</t>
        </is>
      </c>
    </row>
    <row r="61">
      <c r="A61" s="5" t="inlineStr">
        <is>
          <t>CCAJ-TR50/31/23</t>
        </is>
      </c>
      <c r="B61" s="6" t="n">
        <v>44965.79237498843</v>
      </c>
      <c r="C61" s="5" t="inlineStr">
        <is>
          <t>2995 OSCAR LOAYZA SALVATIERRA</t>
        </is>
      </c>
      <c r="D61" s="7" t="n"/>
      <c r="E61" s="8" t="n"/>
      <c r="H61" s="9" t="n">
        <v>2117.53</v>
      </c>
      <c r="I61" s="10" t="inlineStr">
        <is>
          <t>CÓDIGO QR</t>
        </is>
      </c>
      <c r="J61" s="5" t="inlineStr">
        <is>
          <t>2995 OSCAR LOAYZA SALVATIERRA</t>
        </is>
      </c>
    </row>
    <row r="62">
      <c r="A62" s="11" t="inlineStr">
        <is>
          <t>SAP</t>
        </is>
      </c>
      <c r="B62" s="3" t="n"/>
      <c r="C62" s="3" t="n"/>
      <c r="D62" s="7" t="n"/>
      <c r="E62" s="8" t="n"/>
      <c r="F62" s="9" t="n"/>
      <c r="I62" s="10" t="n"/>
      <c r="J62" s="5" t="n"/>
    </row>
    <row r="63" ht="15.75" customHeight="1">
      <c r="A63" s="13" t="inlineStr">
        <is>
          <t>FECHA</t>
        </is>
      </c>
      <c r="B63" s="13" t="inlineStr">
        <is>
          <t>CIERRE DE CAJA</t>
        </is>
      </c>
      <c r="C63" s="13" t="inlineStr">
        <is>
          <t>IMPORTE</t>
        </is>
      </c>
      <c r="D63" s="49" t="n">
        <v>112735857</v>
      </c>
      <c r="E63" s="14" t="n">
        <v>112736411</v>
      </c>
      <c r="F63" s="9" t="n"/>
      <c r="I63" s="10" t="n"/>
      <c r="J63" s="5" t="n"/>
    </row>
    <row r="64">
      <c r="D64" s="29" t="inlineStr">
        <is>
          <t>BOOT</t>
        </is>
      </c>
    </row>
    <row r="65">
      <c r="A65" s="16" t="inlineStr">
        <is>
          <t>PENDIENTE DE TRASLADO PARA PRUEBAS BOOT 5</t>
        </is>
      </c>
      <c r="B65" s="16" t="n"/>
      <c r="C65" s="16" t="n"/>
    </row>
    <row r="67">
      <c r="A67" s="1" t="inlineStr">
        <is>
          <t>Cierre Caja</t>
        </is>
      </c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</row>
    <row r="68">
      <c r="A68" s="3" t="inlineStr">
        <is>
          <t>Del 09/02/2023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74" t="inlineStr">
        <is>
          <t>Cierre Caja</t>
        </is>
      </c>
      <c r="B69" s="74" t="inlineStr">
        <is>
          <t>Fecha</t>
        </is>
      </c>
      <c r="C69" s="74" t="inlineStr">
        <is>
          <t>Cajero</t>
        </is>
      </c>
      <c r="D69" s="74" t="inlineStr">
        <is>
          <t>Nro Voucher</t>
        </is>
      </c>
      <c r="E69" s="74" t="inlineStr">
        <is>
          <t>Nro Cuenta</t>
        </is>
      </c>
      <c r="F69" s="74" t="inlineStr">
        <is>
          <t>Tipo Ingreso</t>
        </is>
      </c>
      <c r="G69" s="75" t="n"/>
      <c r="H69" s="76" t="n"/>
      <c r="I69" s="74" t="inlineStr">
        <is>
          <t>TIPO DE INGRESO</t>
        </is>
      </c>
      <c r="J69" s="74" t="inlineStr">
        <is>
          <t>Cobrador</t>
        </is>
      </c>
    </row>
    <row r="70">
      <c r="A70" s="77" t="n"/>
      <c r="B70" s="77" t="n"/>
      <c r="C70" s="77" t="n"/>
      <c r="D70" s="77" t="n"/>
      <c r="E70" s="77" t="n"/>
      <c r="F70" s="4" t="inlineStr">
        <is>
          <t>EFECTIVO</t>
        </is>
      </c>
      <c r="G70" s="4" t="inlineStr">
        <is>
          <t>CHEQUE</t>
        </is>
      </c>
      <c r="H70" s="4" t="inlineStr">
        <is>
          <t>TRANSFERENCIA</t>
        </is>
      </c>
      <c r="I70" s="77" t="n"/>
      <c r="J70" s="77" t="n"/>
    </row>
    <row r="71">
      <c r="A71" s="5" t="inlineStr">
        <is>
          <t>CCAJ-TR50/32/23</t>
        </is>
      </c>
      <c r="B71" s="6" t="n">
        <v>44966.79107584491</v>
      </c>
      <c r="C71" s="5" t="inlineStr">
        <is>
          <t>2995 OSCAR LOAYZA SALVATIERRA</t>
        </is>
      </c>
      <c r="D71" s="7" t="n"/>
      <c r="E71" s="8" t="n"/>
      <c r="F71" s="9" t="n">
        <v>4523.65</v>
      </c>
      <c r="I71" s="10" t="inlineStr">
        <is>
          <t>EFECTIVO</t>
        </is>
      </c>
      <c r="J71" s="5" t="inlineStr">
        <is>
          <t>2995 OSCAR LOAYZA SALVATIERRA</t>
        </is>
      </c>
    </row>
    <row r="72">
      <c r="A72" s="5" t="inlineStr">
        <is>
          <t>CCAJ-TR50/32/23</t>
        </is>
      </c>
      <c r="B72" s="6" t="n">
        <v>44966.79107584491</v>
      </c>
      <c r="C72" s="5" t="inlineStr">
        <is>
          <t>2995 OSCAR LOAYZA SALVATIERRA</t>
        </is>
      </c>
      <c r="D72" s="7" t="n"/>
      <c r="E72" s="8" t="n"/>
      <c r="H72" s="9" t="n">
        <v>176.6</v>
      </c>
      <c r="I72" s="10" t="inlineStr">
        <is>
          <t>CÓDIGO QR</t>
        </is>
      </c>
      <c r="J72" s="5" t="inlineStr">
        <is>
          <t>2995 OSCAR LOAYZA SALVATIERRA</t>
        </is>
      </c>
    </row>
    <row r="73">
      <c r="A73" s="11" t="inlineStr">
        <is>
          <t>SAP</t>
        </is>
      </c>
      <c r="B73" s="3" t="n"/>
      <c r="C73" s="3" t="n"/>
      <c r="D73" s="7" t="n"/>
      <c r="E73" s="8" t="n"/>
      <c r="G73" s="9" t="n"/>
      <c r="I73" s="10" t="n"/>
      <c r="J73" s="8" t="n"/>
    </row>
    <row r="74" ht="15.75" customHeight="1">
      <c r="A74" s="13" t="inlineStr">
        <is>
          <t>FECHA</t>
        </is>
      </c>
      <c r="B74" s="13" t="inlineStr">
        <is>
          <t>CIERRE DE CAJA</t>
        </is>
      </c>
      <c r="C74" s="13" t="inlineStr">
        <is>
          <t>IMPORTE</t>
        </is>
      </c>
      <c r="D74" s="49" t="n">
        <v>112736202</v>
      </c>
      <c r="E74" s="14" t="n">
        <v>112736412</v>
      </c>
      <c r="G74" s="9" t="n"/>
      <c r="I74" s="10" t="n"/>
      <c r="J74" s="8" t="n"/>
    </row>
    <row r="75">
      <c r="D75" s="29" t="inlineStr">
        <is>
          <t>BOOT</t>
        </is>
      </c>
    </row>
    <row r="77">
      <c r="A77" s="1" t="inlineStr">
        <is>
          <t>Cierre Caja</t>
        </is>
      </c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</row>
    <row r="78">
      <c r="A78" s="3" t="inlineStr">
        <is>
          <t>Del 10/02/2023</t>
        </is>
      </c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</row>
    <row r="79">
      <c r="A79" s="74" t="inlineStr">
        <is>
          <t>Cierre Caja</t>
        </is>
      </c>
      <c r="B79" s="74" t="inlineStr">
        <is>
          <t>Fecha</t>
        </is>
      </c>
      <c r="C79" s="74" t="inlineStr">
        <is>
          <t>Cajero</t>
        </is>
      </c>
      <c r="D79" s="74" t="inlineStr">
        <is>
          <t>Nro Voucher</t>
        </is>
      </c>
      <c r="E79" s="74" t="inlineStr">
        <is>
          <t>Nro Cuenta</t>
        </is>
      </c>
      <c r="F79" s="74" t="inlineStr">
        <is>
          <t>Tipo Ingreso</t>
        </is>
      </c>
      <c r="G79" s="75" t="n"/>
      <c r="H79" s="76" t="n"/>
      <c r="I79" s="74" t="inlineStr">
        <is>
          <t>TIPO DE INGRESO</t>
        </is>
      </c>
      <c r="J79" s="74" t="inlineStr">
        <is>
          <t>Cobrador</t>
        </is>
      </c>
    </row>
    <row r="80">
      <c r="A80" s="77" t="n"/>
      <c r="B80" s="77" t="n"/>
      <c r="C80" s="77" t="n"/>
      <c r="D80" s="77" t="n"/>
      <c r="E80" s="77" t="n"/>
      <c r="F80" s="4" t="inlineStr">
        <is>
          <t>EFECTIVO</t>
        </is>
      </c>
      <c r="G80" s="4" t="inlineStr">
        <is>
          <t>CHEQUE</t>
        </is>
      </c>
      <c r="H80" s="4" t="inlineStr">
        <is>
          <t>TRANSFERENCIA</t>
        </is>
      </c>
      <c r="I80" s="77" t="n"/>
      <c r="J80" s="77" t="n"/>
    </row>
    <row r="81">
      <c r="A81" s="5" t="inlineStr">
        <is>
          <t>CCAJ-TR50/33/23</t>
        </is>
      </c>
      <c r="B81" s="6" t="n">
        <v>44967.79031440972</v>
      </c>
      <c r="C81" s="5" t="inlineStr">
        <is>
          <t>2995 OSCAR LOAYZA SALVATIERRA</t>
        </is>
      </c>
      <c r="D81" s="7" t="n"/>
      <c r="E81" s="8" t="n"/>
      <c r="F81" s="9" t="n">
        <v>4183.66</v>
      </c>
      <c r="I81" s="10" t="inlineStr">
        <is>
          <t>EFECTIVO</t>
        </is>
      </c>
      <c r="J81" s="5" t="inlineStr">
        <is>
          <t>2995 OSCAR LOAYZA SALVATIERRA</t>
        </is>
      </c>
    </row>
    <row r="82">
      <c r="A82" s="11" t="inlineStr">
        <is>
          <t>SAP</t>
        </is>
      </c>
      <c r="B82" s="3" t="n"/>
      <c r="C82" s="3" t="n"/>
      <c r="D82" s="7" t="n"/>
      <c r="E82" s="8" t="n"/>
      <c r="H82" s="9" t="n"/>
      <c r="I82" s="10" t="n"/>
      <c r="J82" s="5" t="n"/>
    </row>
    <row r="83" ht="15.75" customHeight="1">
      <c r="A83" s="13" t="inlineStr">
        <is>
          <t>FECHA</t>
        </is>
      </c>
      <c r="B83" s="13" t="inlineStr">
        <is>
          <t>CIERRE DE CAJA</t>
        </is>
      </c>
      <c r="C83" s="13" t="inlineStr">
        <is>
          <t>IMPORTE</t>
        </is>
      </c>
      <c r="D83" s="49" t="n">
        <v>112736217</v>
      </c>
      <c r="E83" s="14" t="n">
        <v>112736413</v>
      </c>
      <c r="H83" s="9" t="n"/>
      <c r="I83" s="10" t="n"/>
      <c r="J83" s="5" t="n"/>
    </row>
    <row r="84">
      <c r="A84" s="5" t="n"/>
      <c r="B84" s="6" t="n"/>
      <c r="C84" s="5" t="n"/>
      <c r="D84" s="29" t="inlineStr">
        <is>
          <t>BOOT</t>
        </is>
      </c>
      <c r="E84" s="8" t="n"/>
      <c r="H84" s="9" t="n"/>
      <c r="I84" s="10" t="n"/>
      <c r="J84" s="5" t="n"/>
    </row>
    <row r="85">
      <c r="A85" s="5" t="n"/>
      <c r="B85" s="6" t="n"/>
      <c r="C85" s="5" t="n"/>
      <c r="D85" s="7" t="n"/>
      <c r="E85" s="8" t="n"/>
      <c r="H85" s="9" t="n"/>
      <c r="I85" s="10" t="n"/>
      <c r="J85" s="5" t="n"/>
    </row>
    <row r="86">
      <c r="A86" s="1" t="inlineStr">
        <is>
          <t>Cierre Caja</t>
        </is>
      </c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</row>
    <row r="87">
      <c r="A87" s="3" t="inlineStr">
        <is>
          <t>Del 11/02/2023</t>
        </is>
      </c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</row>
    <row r="88">
      <c r="A88" s="74" t="inlineStr">
        <is>
          <t>Cierre Caja</t>
        </is>
      </c>
      <c r="B88" s="74" t="inlineStr">
        <is>
          <t>Fecha</t>
        </is>
      </c>
      <c r="C88" s="74" t="inlineStr">
        <is>
          <t>Cajero</t>
        </is>
      </c>
      <c r="D88" s="74" t="inlineStr">
        <is>
          <t>Nro Voucher</t>
        </is>
      </c>
      <c r="E88" s="74" t="inlineStr">
        <is>
          <t>Nro Cuenta</t>
        </is>
      </c>
      <c r="F88" s="74" t="inlineStr">
        <is>
          <t>Tipo Ingreso</t>
        </is>
      </c>
      <c r="G88" s="75" t="n"/>
      <c r="H88" s="76" t="n"/>
      <c r="I88" s="74" t="inlineStr">
        <is>
          <t>TIPO DE INGRESO</t>
        </is>
      </c>
      <c r="J88" s="74" t="inlineStr">
        <is>
          <t>Cobrador</t>
        </is>
      </c>
    </row>
    <row r="89">
      <c r="A89" s="77" t="n"/>
      <c r="B89" s="77" t="n"/>
      <c r="C89" s="77" t="n"/>
      <c r="D89" s="77" t="n"/>
      <c r="E89" s="77" t="n"/>
      <c r="F89" s="4" t="inlineStr">
        <is>
          <t>EFECTIVO</t>
        </is>
      </c>
      <c r="G89" s="4" t="inlineStr">
        <is>
          <t>CHEQUE</t>
        </is>
      </c>
      <c r="H89" s="4" t="inlineStr">
        <is>
          <t>TRANSFERENCIA</t>
        </is>
      </c>
      <c r="I89" s="77" t="n"/>
      <c r="J89" s="77" t="n"/>
    </row>
    <row r="90">
      <c r="A90" s="5" t="inlineStr">
        <is>
          <t>CCAJ-TR50/34/23</t>
        </is>
      </c>
      <c r="B90" s="6" t="n">
        <v>44968.54166138889</v>
      </c>
      <c r="C90" s="5" t="inlineStr">
        <is>
          <t>2995 OSCAR LOAYZA SALVATIERRA</t>
        </is>
      </c>
      <c r="D90" s="7" t="n"/>
      <c r="E90" s="8" t="n"/>
      <c r="F90" s="9" t="n">
        <v>2770.08</v>
      </c>
      <c r="I90" s="10" t="inlineStr">
        <is>
          <t>EFECTIVO</t>
        </is>
      </c>
      <c r="J90" s="5" t="inlineStr">
        <is>
          <t>2995 OSCAR LOAYZA SALVATIERRA</t>
        </is>
      </c>
    </row>
    <row r="91">
      <c r="A91" s="11" t="inlineStr">
        <is>
          <t>SAP</t>
        </is>
      </c>
      <c r="B91" s="3" t="n"/>
      <c r="C91" s="3" t="n"/>
      <c r="D91" s="7" t="n"/>
      <c r="E91" s="8" t="n"/>
      <c r="H91" s="9" t="n"/>
      <c r="I91" s="10" t="n"/>
      <c r="J91" s="5" t="n"/>
    </row>
    <row r="92" ht="15.75" customHeight="1">
      <c r="A92" s="13" t="inlineStr">
        <is>
          <t>FECHA</t>
        </is>
      </c>
      <c r="B92" s="13" t="inlineStr">
        <is>
          <t>CIERRE DE CAJA</t>
        </is>
      </c>
      <c r="C92" s="13" t="inlineStr">
        <is>
          <t>IMPORTE</t>
        </is>
      </c>
      <c r="D92" s="49" t="n">
        <v>112745104</v>
      </c>
      <c r="E92" s="14" t="n">
        <v>112761180</v>
      </c>
      <c r="H92" s="9" t="n"/>
      <c r="I92" s="10" t="n"/>
      <c r="J92" s="5" t="n"/>
    </row>
    <row r="93">
      <c r="D93" s="29" t="inlineStr">
        <is>
          <t>BOOT</t>
        </is>
      </c>
    </row>
    <row r="95">
      <c r="A95" s="1" t="inlineStr">
        <is>
          <t>Cierre Caja</t>
        </is>
      </c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</row>
    <row r="96">
      <c r="A96" s="3" t="inlineStr">
        <is>
          <t>Del 13/02/2023</t>
        </is>
      </c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</row>
    <row r="97">
      <c r="A97" s="74" t="inlineStr">
        <is>
          <t>Cierre Caja</t>
        </is>
      </c>
      <c r="B97" s="74" t="inlineStr">
        <is>
          <t>Fecha</t>
        </is>
      </c>
      <c r="C97" s="74" t="inlineStr">
        <is>
          <t>Cajero</t>
        </is>
      </c>
      <c r="D97" s="74" t="inlineStr">
        <is>
          <t>Nro Voucher</t>
        </is>
      </c>
      <c r="E97" s="74" t="inlineStr">
        <is>
          <t>Nro Cuenta</t>
        </is>
      </c>
      <c r="F97" s="74" t="inlineStr">
        <is>
          <t>Tipo Ingreso</t>
        </is>
      </c>
      <c r="G97" s="75" t="n"/>
      <c r="H97" s="76" t="n"/>
      <c r="I97" s="74" t="inlineStr">
        <is>
          <t>TIPO DE INGRESO</t>
        </is>
      </c>
      <c r="J97" s="74" t="inlineStr">
        <is>
          <t>Cobrador</t>
        </is>
      </c>
    </row>
    <row r="98">
      <c r="A98" s="77" t="n"/>
      <c r="B98" s="77" t="n"/>
      <c r="C98" s="77" t="n"/>
      <c r="D98" s="77" t="n"/>
      <c r="E98" s="77" t="n"/>
      <c r="F98" s="4" t="inlineStr">
        <is>
          <t>EFECTIVO</t>
        </is>
      </c>
      <c r="G98" s="4" t="inlineStr">
        <is>
          <t>CHEQUE</t>
        </is>
      </c>
      <c r="H98" s="4" t="inlineStr">
        <is>
          <t>TRANSFERENCIA</t>
        </is>
      </c>
      <c r="I98" s="77" t="n"/>
      <c r="J98" s="77" t="n"/>
    </row>
    <row r="99">
      <c r="A99" s="5" t="inlineStr">
        <is>
          <t>CCAJ-TR50/35/23</t>
        </is>
      </c>
      <c r="B99" s="6" t="n">
        <v>44970.79104532408</v>
      </c>
      <c r="C99" s="5" t="inlineStr">
        <is>
          <t>2995 OSCAR LOAYZA SALVATIERRA</t>
        </is>
      </c>
      <c r="D99" s="7" t="n"/>
      <c r="E99" s="8" t="n"/>
      <c r="F99" s="9" t="n">
        <v>2847.9</v>
      </c>
      <c r="I99" s="10" t="inlineStr">
        <is>
          <t>EFECTIVO</t>
        </is>
      </c>
      <c r="J99" s="5" t="inlineStr">
        <is>
          <t>2995 OSCAR LOAYZA SALVATIERRA</t>
        </is>
      </c>
    </row>
    <row r="100">
      <c r="A100" s="11" t="inlineStr">
        <is>
          <t>SAP</t>
        </is>
      </c>
      <c r="B100" s="3" t="n"/>
      <c r="C100" s="3" t="n"/>
      <c r="D100" s="7" t="n"/>
      <c r="E100" s="8" t="n"/>
      <c r="H100" s="9" t="n"/>
      <c r="I100" s="10" t="n"/>
      <c r="J100" s="5" t="n"/>
    </row>
    <row r="101" ht="15.75" customHeight="1">
      <c r="A101" s="13" t="inlineStr">
        <is>
          <t>FECHA</t>
        </is>
      </c>
      <c r="B101" s="13" t="inlineStr">
        <is>
          <t>CIERRE DE CAJA</t>
        </is>
      </c>
      <c r="C101" s="13" t="inlineStr">
        <is>
          <t>IMPORTE</t>
        </is>
      </c>
      <c r="D101" s="49" t="n">
        <v>112774020</v>
      </c>
      <c r="E101" s="14" t="n">
        <v>112774163</v>
      </c>
      <c r="H101" s="9" t="n"/>
      <c r="I101" s="10" t="n"/>
      <c r="J101" s="5" t="n"/>
    </row>
    <row r="102">
      <c r="D102" s="29" t="inlineStr">
        <is>
          <t>BOOT</t>
        </is>
      </c>
    </row>
    <row r="104">
      <c r="A104" s="1" t="inlineStr">
        <is>
          <t>Cierre Caja</t>
        </is>
      </c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</row>
    <row r="105">
      <c r="A105" s="3" t="inlineStr">
        <is>
          <t>Del 14/02/2023</t>
        </is>
      </c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</row>
    <row r="106">
      <c r="A106" s="74" t="inlineStr">
        <is>
          <t>Cierre Caja</t>
        </is>
      </c>
      <c r="B106" s="74" t="inlineStr">
        <is>
          <t>Fecha</t>
        </is>
      </c>
      <c r="C106" s="74" t="inlineStr">
        <is>
          <t>Cajero</t>
        </is>
      </c>
      <c r="D106" s="74" t="inlineStr">
        <is>
          <t>Nro Voucher</t>
        </is>
      </c>
      <c r="E106" s="74" t="inlineStr">
        <is>
          <t>Nro Cuenta</t>
        </is>
      </c>
      <c r="F106" s="74" t="inlineStr">
        <is>
          <t>Tipo Ingreso</t>
        </is>
      </c>
      <c r="G106" s="75" t="n"/>
      <c r="H106" s="76" t="n"/>
      <c r="I106" s="74" t="inlineStr">
        <is>
          <t>TIPO DE INGRESO</t>
        </is>
      </c>
      <c r="J106" s="74" t="inlineStr">
        <is>
          <t>Cobrador</t>
        </is>
      </c>
    </row>
    <row r="107">
      <c r="A107" s="77" t="n"/>
      <c r="B107" s="77" t="n"/>
      <c r="C107" s="77" t="n"/>
      <c r="D107" s="77" t="n"/>
      <c r="E107" s="77" t="n"/>
      <c r="F107" s="4" t="inlineStr">
        <is>
          <t>EFECTIVO</t>
        </is>
      </c>
      <c r="G107" s="4" t="inlineStr">
        <is>
          <t>CHEQUE</t>
        </is>
      </c>
      <c r="H107" s="4" t="inlineStr">
        <is>
          <t>TRANSFERENCIA</t>
        </is>
      </c>
      <c r="I107" s="77" t="n"/>
      <c r="J107" s="77" t="n"/>
    </row>
    <row r="108">
      <c r="A108" s="5" t="inlineStr">
        <is>
          <t>CCAJ-TR50/36/23</t>
        </is>
      </c>
      <c r="B108" s="6" t="n">
        <v>44971.79052410879</v>
      </c>
      <c r="C108" s="5" t="inlineStr">
        <is>
          <t>2995 OSCAR LOAYZA SALVATIERRA</t>
        </is>
      </c>
      <c r="D108" s="7" t="n"/>
      <c r="E108" s="8" t="n"/>
      <c r="F108" s="9" t="n">
        <v>2457.4</v>
      </c>
      <c r="I108" s="10" t="inlineStr">
        <is>
          <t>EFECTIVO</t>
        </is>
      </c>
      <c r="J108" s="5" t="inlineStr">
        <is>
          <t>2995 OSCAR LOAYZA SALVATIERRA</t>
        </is>
      </c>
    </row>
    <row r="109">
      <c r="A109" s="11" t="inlineStr">
        <is>
          <t>SAP</t>
        </is>
      </c>
      <c r="B109" s="3" t="n"/>
      <c r="C109" s="3" t="n"/>
      <c r="D109" s="7" t="n"/>
      <c r="E109" s="8" t="n"/>
      <c r="H109" s="9" t="n"/>
      <c r="I109" s="10" t="n"/>
      <c r="J109" s="5" t="n"/>
    </row>
    <row r="110" ht="15.75" customHeight="1">
      <c r="A110" s="13" t="inlineStr">
        <is>
          <t>FECHA</t>
        </is>
      </c>
      <c r="B110" s="13" t="inlineStr">
        <is>
          <t>CIERRE DE CAJA</t>
        </is>
      </c>
      <c r="C110" s="13" t="inlineStr">
        <is>
          <t>IMPORTE</t>
        </is>
      </c>
      <c r="D110" s="49" t="n">
        <v>112775856</v>
      </c>
      <c r="E110" s="14" t="n">
        <v>112782356</v>
      </c>
      <c r="H110" s="9" t="n"/>
      <c r="I110" s="10" t="n"/>
      <c r="J110" s="5" t="n"/>
    </row>
    <row r="111">
      <c r="D111" s="29" t="inlineStr">
        <is>
          <t>BOOT</t>
        </is>
      </c>
    </row>
    <row r="113">
      <c r="A113" s="1" t="inlineStr">
        <is>
          <t>Cierre Caja</t>
        </is>
      </c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</row>
    <row r="114">
      <c r="A114" s="3" t="inlineStr">
        <is>
          <t>Del 15/02/2023</t>
        </is>
      </c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</row>
    <row r="115">
      <c r="A115" s="74" t="inlineStr">
        <is>
          <t>Cierre Caja</t>
        </is>
      </c>
      <c r="B115" s="74" t="inlineStr">
        <is>
          <t>Fecha</t>
        </is>
      </c>
      <c r="C115" s="74" t="inlineStr">
        <is>
          <t>Cajero</t>
        </is>
      </c>
      <c r="D115" s="74" t="inlineStr">
        <is>
          <t>Nro Voucher</t>
        </is>
      </c>
      <c r="E115" s="74" t="inlineStr">
        <is>
          <t>Nro Cuenta</t>
        </is>
      </c>
      <c r="F115" s="74" t="inlineStr">
        <is>
          <t>Tipo Ingreso</t>
        </is>
      </c>
      <c r="G115" s="75" t="n"/>
      <c r="H115" s="76" t="n"/>
      <c r="I115" s="74" t="inlineStr">
        <is>
          <t>TIPO DE INGRESO</t>
        </is>
      </c>
      <c r="J115" s="74" t="inlineStr">
        <is>
          <t>Cobrador</t>
        </is>
      </c>
    </row>
    <row r="116">
      <c r="A116" s="77" t="n"/>
      <c r="B116" s="77" t="n"/>
      <c r="C116" s="77" t="n"/>
      <c r="D116" s="77" t="n"/>
      <c r="E116" s="77" t="n"/>
      <c r="F116" s="4" t="inlineStr">
        <is>
          <t>EFECTIVO</t>
        </is>
      </c>
      <c r="G116" s="4" t="inlineStr">
        <is>
          <t>CHEQUE</t>
        </is>
      </c>
      <c r="H116" s="4" t="inlineStr">
        <is>
          <t>TRANSFERENCIA</t>
        </is>
      </c>
      <c r="I116" s="77" t="n"/>
      <c r="J116" s="77" t="n"/>
    </row>
    <row r="117">
      <c r="A117" s="5" t="inlineStr">
        <is>
          <t>CCAJ-TR50/37/23</t>
        </is>
      </c>
      <c r="B117" s="6" t="n">
        <v>44972.77711929398</v>
      </c>
      <c r="C117" s="5" t="inlineStr">
        <is>
          <t>2995 OSCAR LOAYZA SALVATIERRA</t>
        </is>
      </c>
      <c r="D117" s="7" t="n"/>
      <c r="E117" s="8" t="n"/>
      <c r="F117" s="9" t="n">
        <v>1029.32</v>
      </c>
      <c r="I117" s="10" t="inlineStr">
        <is>
          <t>EFECTIVO</t>
        </is>
      </c>
      <c r="J117" s="5" t="inlineStr">
        <is>
          <t>2995 OSCAR LOAYZA SALVATIERRA</t>
        </is>
      </c>
    </row>
    <row r="118">
      <c r="A118" s="11" t="inlineStr">
        <is>
          <t>SAP</t>
        </is>
      </c>
      <c r="B118" s="3" t="n"/>
      <c r="C118" s="3" t="n"/>
      <c r="D118" s="7" t="n"/>
      <c r="E118" s="8" t="n"/>
      <c r="H118" s="9" t="n"/>
      <c r="I118" s="10" t="n"/>
      <c r="J118" s="5" t="n"/>
    </row>
    <row r="119" ht="15.75" customHeight="1">
      <c r="A119" s="13" t="inlineStr">
        <is>
          <t>FECHA</t>
        </is>
      </c>
      <c r="B119" s="13" t="inlineStr">
        <is>
          <t>CIERRE DE CAJA</t>
        </is>
      </c>
      <c r="C119" s="13" t="inlineStr">
        <is>
          <t>IMPORTE</t>
        </is>
      </c>
      <c r="D119" s="49" t="n">
        <v>112790254</v>
      </c>
      <c r="E119" s="14" t="n">
        <v>112790566</v>
      </c>
      <c r="H119" s="9" t="n"/>
      <c r="I119" s="10" t="n"/>
      <c r="J119" s="5" t="n"/>
    </row>
    <row r="120">
      <c r="D120" s="29" t="inlineStr">
        <is>
          <t>BOOT</t>
        </is>
      </c>
    </row>
    <row r="122">
      <c r="A122" s="1" t="inlineStr">
        <is>
          <t>Cierre Caja</t>
        </is>
      </c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</row>
    <row r="123">
      <c r="A123" s="3" t="inlineStr">
        <is>
          <t>Del 16/02/2023</t>
        </is>
      </c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</row>
    <row r="124">
      <c r="A124" s="74" t="inlineStr">
        <is>
          <t>Cierre Caja</t>
        </is>
      </c>
      <c r="B124" s="74" t="inlineStr">
        <is>
          <t>Fecha</t>
        </is>
      </c>
      <c r="C124" s="74" t="inlineStr">
        <is>
          <t>Cajero</t>
        </is>
      </c>
      <c r="D124" s="74" t="inlineStr">
        <is>
          <t>Nro Voucher</t>
        </is>
      </c>
      <c r="E124" s="74" t="inlineStr">
        <is>
          <t>Nro Cuenta</t>
        </is>
      </c>
      <c r="F124" s="74" t="inlineStr">
        <is>
          <t>Tipo Ingreso</t>
        </is>
      </c>
      <c r="G124" s="75" t="n"/>
      <c r="H124" s="76" t="n"/>
      <c r="I124" s="74" t="inlineStr">
        <is>
          <t>TIPO DE INGRESO</t>
        </is>
      </c>
      <c r="J124" s="74" t="inlineStr">
        <is>
          <t>Cobrador</t>
        </is>
      </c>
    </row>
    <row r="125">
      <c r="A125" s="77" t="n"/>
      <c r="B125" s="77" t="n"/>
      <c r="C125" s="77" t="n"/>
      <c r="D125" s="77" t="n"/>
      <c r="E125" s="77" t="n"/>
      <c r="F125" s="4" t="inlineStr">
        <is>
          <t>EFECTIVO</t>
        </is>
      </c>
      <c r="G125" s="4" t="inlineStr">
        <is>
          <t>CHEQUE</t>
        </is>
      </c>
      <c r="H125" s="4" t="inlineStr">
        <is>
          <t>TRANSFERENCIA</t>
        </is>
      </c>
      <c r="I125" s="77" t="n"/>
      <c r="J125" s="77" t="n"/>
    </row>
    <row r="126">
      <c r="A126" s="5" t="inlineStr">
        <is>
          <t>CCAJ-TR50/38/23</t>
        </is>
      </c>
      <c r="B126" s="6" t="n">
        <v>44973.79196939815</v>
      </c>
      <c r="C126" s="5" t="inlineStr">
        <is>
          <t>2995 OSCAR LOAYZA SALVATIERRA</t>
        </is>
      </c>
      <c r="D126" s="7" t="n"/>
      <c r="E126" s="8" t="n"/>
      <c r="F126" s="9" t="n">
        <v>1817.7</v>
      </c>
      <c r="I126" s="10" t="inlineStr">
        <is>
          <t>EFECTIVO</t>
        </is>
      </c>
      <c r="J126" s="5" t="inlineStr">
        <is>
          <t>2995 OSCAR LOAYZA SALVATIERRA</t>
        </is>
      </c>
    </row>
    <row r="127">
      <c r="A127" s="11" t="inlineStr">
        <is>
          <t>SAP</t>
        </is>
      </c>
      <c r="B127" s="3" t="n"/>
      <c r="C127" s="3" t="n"/>
      <c r="D127" s="7" t="n"/>
      <c r="E127" s="8" t="n"/>
      <c r="H127" s="9" t="n"/>
      <c r="I127" s="10" t="n"/>
      <c r="J127" s="8" t="n"/>
    </row>
    <row r="128" ht="15.75" customHeight="1">
      <c r="A128" s="13" t="inlineStr">
        <is>
          <t>FECHA</t>
        </is>
      </c>
      <c r="B128" s="13" t="inlineStr">
        <is>
          <t>CIERRE DE CAJA</t>
        </is>
      </c>
      <c r="C128" s="13" t="inlineStr">
        <is>
          <t>IMPORTE</t>
        </is>
      </c>
      <c r="D128" s="49" t="inlineStr">
        <is>
          <t>112799855</t>
        </is>
      </c>
      <c r="E128" s="14" t="n">
        <v>112800011</v>
      </c>
      <c r="H128" s="9" t="n"/>
      <c r="I128" s="10" t="n"/>
      <c r="J128" s="8" t="n"/>
    </row>
    <row r="129">
      <c r="D129" s="29" t="inlineStr">
        <is>
          <t>BOOT</t>
        </is>
      </c>
    </row>
    <row r="130"/>
    <row r="131">
      <c r="A131" s="1" t="inlineStr">
        <is>
          <t>Cierre Caja</t>
        </is>
      </c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</row>
    <row r="132">
      <c r="A132" s="3" t="inlineStr">
        <is>
          <t>Del 17/02/2023</t>
        </is>
      </c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</row>
    <row r="133">
      <c r="A133" s="74" t="inlineStr">
        <is>
          <t>Cierre Caja</t>
        </is>
      </c>
      <c r="B133" s="74" t="inlineStr">
        <is>
          <t>Fecha</t>
        </is>
      </c>
      <c r="C133" s="74" t="inlineStr">
        <is>
          <t>Cajero</t>
        </is>
      </c>
      <c r="D133" s="74" t="inlineStr">
        <is>
          <t>Nro Voucher</t>
        </is>
      </c>
      <c r="E133" s="74" t="inlineStr">
        <is>
          <t>Nro Cuenta</t>
        </is>
      </c>
      <c r="F133" s="74" t="inlineStr">
        <is>
          <t>Tipo Ingreso</t>
        </is>
      </c>
      <c r="G133" s="75" t="n"/>
      <c r="H133" s="76" t="n"/>
      <c r="I133" s="74" t="inlineStr">
        <is>
          <t>TIPO DE INGRESO</t>
        </is>
      </c>
      <c r="J133" s="74" t="inlineStr">
        <is>
          <t>Cobrador</t>
        </is>
      </c>
    </row>
    <row r="134">
      <c r="A134" s="77" t="n"/>
      <c r="B134" s="77" t="n"/>
      <c r="C134" s="77" t="n"/>
      <c r="D134" s="77" t="n"/>
      <c r="E134" s="77" t="n"/>
      <c r="F134" s="4" t="inlineStr">
        <is>
          <t>EFECTIVO</t>
        </is>
      </c>
      <c r="G134" s="4" t="inlineStr">
        <is>
          <t>CHEQUE</t>
        </is>
      </c>
      <c r="H134" s="4" t="inlineStr">
        <is>
          <t>TRANSFERENCIA</t>
        </is>
      </c>
      <c r="I134" s="77" t="n"/>
      <c r="J134" s="77" t="n"/>
    </row>
    <row r="135">
      <c r="A135" s="5" t="inlineStr">
        <is>
          <t>CCAJ-TR50/39/23</t>
        </is>
      </c>
      <c r="B135" s="6" t="n">
        <v>44974.79182141204</v>
      </c>
      <c r="C135" s="5" t="inlineStr">
        <is>
          <t>2995 OSCAR LOAYZA SALVATIERRA</t>
        </is>
      </c>
      <c r="D135" s="7" t="n"/>
      <c r="E135" s="8" t="n"/>
      <c r="F135" s="9" t="n">
        <v>1315.87</v>
      </c>
      <c r="I135" s="10" t="inlineStr">
        <is>
          <t>EFECTIVO</t>
        </is>
      </c>
      <c r="J135" s="5" t="inlineStr">
        <is>
          <t>2995 OSCAR LOAYZA SALVATIERRA</t>
        </is>
      </c>
    </row>
    <row r="136">
      <c r="A136" s="5" t="inlineStr">
        <is>
          <t>CCAJ-TR50/39/23</t>
        </is>
      </c>
      <c r="B136" s="6" t="n">
        <v>44974.79182141204</v>
      </c>
      <c r="C136" s="5" t="inlineStr">
        <is>
          <t>2995 OSCAR LOAYZA SALVATIERRA</t>
        </is>
      </c>
      <c r="D136" s="7" t="n"/>
      <c r="E136" s="8" t="n"/>
      <c r="H136" s="9" t="n">
        <v>148.2</v>
      </c>
      <c r="I136" s="10" t="inlineStr">
        <is>
          <t>CÓDIGO QR</t>
        </is>
      </c>
      <c r="J136" s="5" t="inlineStr">
        <is>
          <t>2995 OSCAR LOAYZA SALVATIERRA</t>
        </is>
      </c>
    </row>
    <row r="137">
      <c r="A137" s="11" t="inlineStr">
        <is>
          <t>SAP</t>
        </is>
      </c>
      <c r="B137" s="3" t="n"/>
      <c r="C137" s="3" t="n"/>
      <c r="D137" s="7" t="n"/>
      <c r="E137" s="8" t="n"/>
      <c r="G137" s="9" t="n"/>
      <c r="I137" s="10" t="n"/>
      <c r="J137" s="8" t="n"/>
    </row>
    <row r="138" ht="15.75" customHeight="1">
      <c r="A138" s="13" t="inlineStr">
        <is>
          <t>FECHA</t>
        </is>
      </c>
      <c r="B138" s="13" t="inlineStr">
        <is>
          <t>CIERRE DE CAJA</t>
        </is>
      </c>
      <c r="C138" s="13" t="inlineStr">
        <is>
          <t>IMPORTE</t>
        </is>
      </c>
      <c r="D138" s="49" t="inlineStr">
        <is>
          <t>112799815</t>
        </is>
      </c>
      <c r="E138" s="14" t="n">
        <v>112800012</v>
      </c>
      <c r="G138" s="9" t="n"/>
      <c r="I138" s="10" t="n"/>
      <c r="J138" s="8" t="n"/>
    </row>
    <row r="139">
      <c r="A139" s="5" t="n"/>
      <c r="B139" s="6" t="n"/>
      <c r="C139" s="5" t="n"/>
      <c r="D139" s="29" t="inlineStr">
        <is>
          <t>BOOT</t>
        </is>
      </c>
      <c r="E139" s="8" t="n"/>
      <c r="G139" s="9" t="n"/>
      <c r="I139" s="10" t="n"/>
      <c r="J139" s="8" t="n"/>
    </row>
    <row r="140">
      <c r="A140" s="5" t="n"/>
      <c r="B140" s="6" t="n"/>
      <c r="C140" s="5" t="n"/>
      <c r="D140" s="7" t="n"/>
      <c r="E140" s="8" t="n"/>
      <c r="G140" s="9" t="n"/>
      <c r="I140" s="10" t="n"/>
      <c r="J140" s="8" t="n"/>
    </row>
    <row r="141">
      <c r="A141" s="1" t="inlineStr">
        <is>
          <t>Cierre Caja</t>
        </is>
      </c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</row>
    <row r="142">
      <c r="A142" s="3" t="inlineStr">
        <is>
          <t>Del 18/02/2023</t>
        </is>
      </c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</row>
    <row r="143">
      <c r="A143" s="74" t="inlineStr">
        <is>
          <t>Cierre Caja</t>
        </is>
      </c>
      <c r="B143" s="74" t="inlineStr">
        <is>
          <t>Fecha</t>
        </is>
      </c>
      <c r="C143" s="74" t="inlineStr">
        <is>
          <t>Cajero</t>
        </is>
      </c>
      <c r="D143" s="74" t="inlineStr">
        <is>
          <t>Nro Voucher</t>
        </is>
      </c>
      <c r="E143" s="74" t="inlineStr">
        <is>
          <t>Nro Cuenta</t>
        </is>
      </c>
      <c r="F143" s="74" t="inlineStr">
        <is>
          <t>Tipo Ingreso</t>
        </is>
      </c>
      <c r="G143" s="75" t="n"/>
      <c r="H143" s="76" t="n"/>
      <c r="I143" s="74" t="inlineStr">
        <is>
          <t>TIPO DE INGRESO</t>
        </is>
      </c>
      <c r="J143" s="74" t="inlineStr">
        <is>
          <t>Cobrador</t>
        </is>
      </c>
    </row>
    <row r="144">
      <c r="A144" s="77" t="n"/>
      <c r="B144" s="77" t="n"/>
      <c r="C144" s="77" t="n"/>
      <c r="D144" s="77" t="n"/>
      <c r="E144" s="77" t="n"/>
      <c r="F144" s="4" t="inlineStr">
        <is>
          <t>EFECTIVO</t>
        </is>
      </c>
      <c r="G144" s="4" t="inlineStr">
        <is>
          <t>CHEQUE</t>
        </is>
      </c>
      <c r="H144" s="4" t="inlineStr">
        <is>
          <t>TRANSFERENCIA</t>
        </is>
      </c>
      <c r="I144" s="77" t="n"/>
      <c r="J144" s="77" t="n"/>
    </row>
    <row r="145">
      <c r="A145" s="5" t="inlineStr">
        <is>
          <t>CCAJ-TR50/40/23</t>
        </is>
      </c>
      <c r="B145" s="6" t="n">
        <v>44975.54580637731</v>
      </c>
      <c r="C145" s="5" t="inlineStr">
        <is>
          <t>2995 OSCAR LOAYZA SALVATIERRA</t>
        </is>
      </c>
      <c r="D145" s="7" t="n"/>
      <c r="E145" s="8" t="n"/>
      <c r="F145" s="9" t="n">
        <v>1173.55</v>
      </c>
      <c r="I145" s="10" t="inlineStr">
        <is>
          <t>EFECTIVO</t>
        </is>
      </c>
      <c r="J145" s="5" t="inlineStr">
        <is>
          <t>2995 OSCAR LOAYZA SALVATIERRA</t>
        </is>
      </c>
    </row>
    <row r="146">
      <c r="A146" s="11" t="inlineStr">
        <is>
          <t>SAP</t>
        </is>
      </c>
      <c r="B146" s="3" t="n"/>
      <c r="C146" s="3" t="n"/>
      <c r="D146" s="7" t="n"/>
      <c r="E146" s="8" t="n"/>
      <c r="G146" s="9" t="n"/>
      <c r="I146" s="10" t="n"/>
      <c r="J146" s="8" t="n"/>
    </row>
    <row r="147" ht="15.75" customHeight="1">
      <c r="A147" s="13" t="inlineStr">
        <is>
          <t>FECHA</t>
        </is>
      </c>
      <c r="B147" s="13" t="inlineStr">
        <is>
          <t>CIERRE DE CAJA</t>
        </is>
      </c>
      <c r="C147" s="13" t="inlineStr">
        <is>
          <t>IMPORTE</t>
        </is>
      </c>
      <c r="D147" s="49" t="inlineStr">
        <is>
          <t>112808033</t>
        </is>
      </c>
      <c r="E147" s="14" t="n">
        <v>112808179</v>
      </c>
      <c r="G147" s="9" t="n"/>
      <c r="I147" s="10" t="n"/>
      <c r="J147" s="8" t="n"/>
    </row>
    <row r="148">
      <c r="A148" s="5" t="n"/>
      <c r="B148" s="6" t="n"/>
      <c r="C148" s="5" t="n"/>
      <c r="D148" s="29" t="inlineStr">
        <is>
          <t>BOOT</t>
        </is>
      </c>
      <c r="E148" s="8" t="n"/>
      <c r="G148" s="9" t="n"/>
      <c r="I148" s="10" t="n"/>
      <c r="J148" s="8" t="n"/>
    </row>
    <row r="149"/>
    <row r="150">
      <c r="A150" s="1" t="inlineStr">
        <is>
          <t>Cierre Caja</t>
        </is>
      </c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</row>
    <row r="151">
      <c r="A151" s="3" t="inlineStr">
        <is>
          <t>Del 20/02/2023</t>
        </is>
      </c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</row>
    <row r="152">
      <c r="A152" s="74" t="inlineStr">
        <is>
          <t>Cierre Caja</t>
        </is>
      </c>
      <c r="B152" s="74" t="inlineStr">
        <is>
          <t>Fecha</t>
        </is>
      </c>
      <c r="C152" s="74" t="inlineStr">
        <is>
          <t>Cajero</t>
        </is>
      </c>
      <c r="D152" s="74" t="inlineStr">
        <is>
          <t>Nro Voucher</t>
        </is>
      </c>
      <c r="E152" s="74" t="inlineStr">
        <is>
          <t>Nro Cuenta</t>
        </is>
      </c>
      <c r="F152" s="74" t="inlineStr">
        <is>
          <t>Tipo Ingreso</t>
        </is>
      </c>
      <c r="G152" s="75" t="n"/>
      <c r="H152" s="76" t="n"/>
      <c r="I152" s="74" t="inlineStr">
        <is>
          <t>TIPO DE INGRESO</t>
        </is>
      </c>
      <c r="J152" s="74" t="inlineStr">
        <is>
          <t>Cobrador</t>
        </is>
      </c>
    </row>
    <row r="153">
      <c r="A153" s="77" t="n"/>
      <c r="B153" s="77" t="n"/>
      <c r="C153" s="77" t="n"/>
      <c r="D153" s="77" t="n"/>
      <c r="E153" s="77" t="n"/>
      <c r="F153" s="4" t="inlineStr">
        <is>
          <t>EFECTIVO</t>
        </is>
      </c>
      <c r="G153" s="4" t="inlineStr">
        <is>
          <t>CHEQUE</t>
        </is>
      </c>
      <c r="H153" s="4" t="inlineStr">
        <is>
          <t>TRANSFERENCIA</t>
        </is>
      </c>
      <c r="I153" s="77" t="n"/>
      <c r="J153" s="77" t="n"/>
    </row>
    <row r="154">
      <c r="A154" s="34" t="inlineStr">
        <is>
          <t>NO HUBO CIERRES DE CAJA DEBIDO A FERIADO NACIONAL POR CARNAVALES</t>
        </is>
      </c>
      <c r="B154" s="39" t="n"/>
      <c r="C154" s="34" t="n"/>
      <c r="D154" s="21" t="n"/>
      <c r="E154" s="8" t="n"/>
      <c r="H154" s="9" t="n"/>
      <c r="I154" s="5" t="n"/>
      <c r="J154" s="8" t="n"/>
    </row>
    <row r="155">
      <c r="A155" s="11" t="inlineStr">
        <is>
          <t>SAP</t>
        </is>
      </c>
      <c r="B155" s="3" t="n"/>
      <c r="C155" s="3" t="n"/>
      <c r="D155" s="7" t="n"/>
      <c r="E155" s="8" t="n"/>
      <c r="G155" s="9" t="n"/>
      <c r="I155" s="10" t="n"/>
      <c r="J155" s="8" t="n"/>
    </row>
    <row r="156">
      <c r="A156" s="13" t="inlineStr">
        <is>
          <t>FECHA</t>
        </is>
      </c>
      <c r="B156" s="13" t="inlineStr">
        <is>
          <t>CIERRE DE CAJA</t>
        </is>
      </c>
      <c r="C156" s="13" t="inlineStr">
        <is>
          <t>IMPORTE</t>
        </is>
      </c>
      <c r="D156" s="7" t="n"/>
      <c r="E156" s="8" t="n"/>
      <c r="G156" s="9" t="n"/>
      <c r="I156" s="10" t="n"/>
      <c r="J156" s="8" t="n"/>
    </row>
    <row r="157"/>
    <row r="158">
      <c r="A158" s="1" t="inlineStr">
        <is>
          <t>Cierre Caja</t>
        </is>
      </c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</row>
    <row r="159">
      <c r="A159" s="3" t="inlineStr">
        <is>
          <t>Del 21/02/2023</t>
        </is>
      </c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</row>
    <row r="160">
      <c r="A160" s="74" t="inlineStr">
        <is>
          <t>Cierre Caja</t>
        </is>
      </c>
      <c r="B160" s="74" t="inlineStr">
        <is>
          <t>Fecha</t>
        </is>
      </c>
      <c r="C160" s="74" t="inlineStr">
        <is>
          <t>Cajero</t>
        </is>
      </c>
      <c r="D160" s="74" t="inlineStr">
        <is>
          <t>Nro Voucher</t>
        </is>
      </c>
      <c r="E160" s="74" t="inlineStr">
        <is>
          <t>Nro Cuenta</t>
        </is>
      </c>
      <c r="F160" s="74" t="inlineStr">
        <is>
          <t>Tipo Ingreso</t>
        </is>
      </c>
      <c r="G160" s="75" t="n"/>
      <c r="H160" s="76" t="n"/>
      <c r="I160" s="74" t="inlineStr">
        <is>
          <t>TIPO DE INGRESO</t>
        </is>
      </c>
      <c r="J160" s="74" t="inlineStr">
        <is>
          <t>Cobrador</t>
        </is>
      </c>
    </row>
    <row r="161">
      <c r="A161" s="77" t="n"/>
      <c r="B161" s="77" t="n"/>
      <c r="C161" s="77" t="n"/>
      <c r="D161" s="77" t="n"/>
      <c r="E161" s="77" t="n"/>
      <c r="F161" s="4" t="inlineStr">
        <is>
          <t>EFECTIVO</t>
        </is>
      </c>
      <c r="G161" s="4" t="inlineStr">
        <is>
          <t>CHEQUE</t>
        </is>
      </c>
      <c r="H161" s="4" t="inlineStr">
        <is>
          <t>TRANSFERENCIA</t>
        </is>
      </c>
      <c r="I161" s="77" t="n"/>
      <c r="J161" s="77" t="n"/>
    </row>
    <row r="162">
      <c r="A162" s="34" t="inlineStr">
        <is>
          <t>NO HUBO CIERRES DE CAJA DEBIDO A FERIADO NACIONAL POR CARNAVALES</t>
        </is>
      </c>
      <c r="B162" s="39" t="n"/>
      <c r="C162" s="34" t="n"/>
      <c r="D162" s="21" t="n"/>
      <c r="E162" s="8" t="n"/>
      <c r="H162" s="9" t="n"/>
      <c r="I162" s="5" t="n"/>
      <c r="J162" s="8" t="n"/>
    </row>
    <row r="163">
      <c r="A163" s="11" t="inlineStr">
        <is>
          <t>SAP</t>
        </is>
      </c>
      <c r="B163" s="3" t="n"/>
      <c r="C163" s="3" t="n"/>
      <c r="D163" s="7" t="n"/>
      <c r="E163" s="8" t="n"/>
      <c r="G163" s="9" t="n"/>
      <c r="I163" s="10" t="n"/>
      <c r="J163" s="8" t="n"/>
    </row>
    <row r="164">
      <c r="A164" s="13" t="inlineStr">
        <is>
          <t>FECHA</t>
        </is>
      </c>
      <c r="B164" s="13" t="inlineStr">
        <is>
          <t>CIERRE DE CAJA</t>
        </is>
      </c>
      <c r="C164" s="13" t="inlineStr">
        <is>
          <t>IMPORTE</t>
        </is>
      </c>
    </row>
    <row r="165"/>
    <row r="166"/>
    <row r="167">
      <c r="A167" s="1" t="inlineStr">
        <is>
          <t>Cierre Caja</t>
        </is>
      </c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</row>
    <row r="168">
      <c r="A168" s="3" t="inlineStr">
        <is>
          <t>Del 22/02/2023</t>
        </is>
      </c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</row>
    <row r="169">
      <c r="A169" s="74" t="inlineStr">
        <is>
          <t>Cierre Caja</t>
        </is>
      </c>
      <c r="B169" s="74" t="inlineStr">
        <is>
          <t>Fecha</t>
        </is>
      </c>
      <c r="C169" s="74" t="inlineStr">
        <is>
          <t>Cajero</t>
        </is>
      </c>
      <c r="D169" s="74" t="inlineStr">
        <is>
          <t>Nro Voucher</t>
        </is>
      </c>
      <c r="E169" s="74" t="inlineStr">
        <is>
          <t>Nro Cuenta</t>
        </is>
      </c>
      <c r="F169" s="74" t="inlineStr">
        <is>
          <t>Tipo Ingreso</t>
        </is>
      </c>
      <c r="G169" s="75" t="n"/>
      <c r="H169" s="76" t="n"/>
      <c r="I169" s="74" t="inlineStr">
        <is>
          <t>TIPO DE INGRESO</t>
        </is>
      </c>
      <c r="J169" s="74" t="inlineStr">
        <is>
          <t>Cobrador</t>
        </is>
      </c>
    </row>
    <row r="170">
      <c r="A170" s="77" t="n"/>
      <c r="B170" s="77" t="n"/>
      <c r="C170" s="77" t="n"/>
      <c r="D170" s="77" t="n"/>
      <c r="E170" s="77" t="n"/>
      <c r="F170" s="4" t="inlineStr">
        <is>
          <t>EFECTIVO</t>
        </is>
      </c>
      <c r="G170" s="4" t="inlineStr">
        <is>
          <t>CHEQUE</t>
        </is>
      </c>
      <c r="H170" s="4" t="inlineStr">
        <is>
          <t>TRANSFERENCIA</t>
        </is>
      </c>
      <c r="I170" s="77" t="n"/>
      <c r="J170" s="77" t="n"/>
    </row>
    <row r="171">
      <c r="A171" s="5" t="inlineStr">
        <is>
          <t>CCAJ-TR50/41/23</t>
        </is>
      </c>
      <c r="B171" s="6" t="n">
        <v>44979.79109912037</v>
      </c>
      <c r="C171" s="5" t="inlineStr">
        <is>
          <t>2995 OSCAR LOAYZA SALVATIERRA</t>
        </is>
      </c>
      <c r="D171" s="7" t="n"/>
      <c r="E171" s="8" t="n"/>
      <c r="F171" s="9" t="n">
        <v>2725.41</v>
      </c>
      <c r="I171" s="10" t="inlineStr">
        <is>
          <t>EFECTIVO</t>
        </is>
      </c>
      <c r="J171" s="5" t="inlineStr">
        <is>
          <t>2995 OSCAR LOAYZA SALVATIERRA</t>
        </is>
      </c>
    </row>
    <row r="172">
      <c r="A172" s="11" t="inlineStr">
        <is>
          <t>SAP</t>
        </is>
      </c>
      <c r="B172" s="3" t="n"/>
      <c r="C172" s="3" t="n"/>
      <c r="D172" s="7" t="n"/>
      <c r="E172" s="8" t="n"/>
      <c r="H172" s="9" t="n"/>
      <c r="I172" s="10" t="n"/>
      <c r="J172" s="5" t="n"/>
    </row>
    <row r="173" ht="15.75" customHeight="1">
      <c r="A173" s="13" t="inlineStr">
        <is>
          <t>FECHA</t>
        </is>
      </c>
      <c r="B173" s="13" t="inlineStr">
        <is>
          <t>CIERRE DE CAJA</t>
        </is>
      </c>
      <c r="C173" s="13" t="inlineStr">
        <is>
          <t>IMPORTE</t>
        </is>
      </c>
      <c r="D173" s="49" t="inlineStr">
        <is>
          <t>112814227</t>
        </is>
      </c>
      <c r="E173" s="14" t="n">
        <v>112814378</v>
      </c>
      <c r="H173" s="9" t="n"/>
      <c r="I173" s="10" t="n"/>
      <c r="J173" s="5" t="n"/>
    </row>
    <row r="174">
      <c r="D174" s="29" t="inlineStr">
        <is>
          <t>BOOT</t>
        </is>
      </c>
    </row>
    <row r="175"/>
    <row r="176">
      <c r="A176" s="1" t="inlineStr">
        <is>
          <t>Cierre Caja</t>
        </is>
      </c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</row>
    <row r="177">
      <c r="A177" s="3" t="inlineStr">
        <is>
          <t>Del 23/02/2023</t>
        </is>
      </c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</row>
    <row r="178">
      <c r="A178" s="74" t="inlineStr">
        <is>
          <t>Cierre Caja</t>
        </is>
      </c>
      <c r="B178" s="74" t="inlineStr">
        <is>
          <t>Fecha</t>
        </is>
      </c>
      <c r="C178" s="74" t="inlineStr">
        <is>
          <t>Cajero</t>
        </is>
      </c>
      <c r="D178" s="74" t="inlineStr">
        <is>
          <t>Nro Voucher</t>
        </is>
      </c>
      <c r="E178" s="74" t="inlineStr">
        <is>
          <t>Nro Cuenta</t>
        </is>
      </c>
      <c r="F178" s="74" t="inlineStr">
        <is>
          <t>Tipo Ingreso</t>
        </is>
      </c>
      <c r="G178" s="75" t="n"/>
      <c r="H178" s="76" t="n"/>
      <c r="I178" s="74" t="inlineStr">
        <is>
          <t>TIPO DE INGRESO</t>
        </is>
      </c>
      <c r="J178" s="74" t="inlineStr">
        <is>
          <t>Cobrador</t>
        </is>
      </c>
    </row>
    <row r="179">
      <c r="A179" s="77" t="n"/>
      <c r="B179" s="77" t="n"/>
      <c r="C179" s="77" t="n"/>
      <c r="D179" s="77" t="n"/>
      <c r="E179" s="77" t="n"/>
      <c r="F179" s="4" t="inlineStr">
        <is>
          <t>EFECTIVO</t>
        </is>
      </c>
      <c r="G179" s="4" t="inlineStr">
        <is>
          <t>CHEQUE</t>
        </is>
      </c>
      <c r="H179" s="4" t="inlineStr">
        <is>
          <t>TRANSFERENCIA</t>
        </is>
      </c>
      <c r="I179" s="77" t="n"/>
      <c r="J179" s="77" t="n"/>
    </row>
    <row r="180">
      <c r="A180" s="5" t="inlineStr">
        <is>
          <t>CCAJ-TR50/42/23</t>
        </is>
      </c>
      <c r="B180" s="6" t="n">
        <v>44980.79359113426</v>
      </c>
      <c r="C180" s="5" t="inlineStr">
        <is>
          <t>2995 OSCAR LOAYZA SALVATIERRA</t>
        </is>
      </c>
      <c r="D180" s="7" t="n"/>
      <c r="E180" s="8" t="n"/>
      <c r="F180" s="9" t="n">
        <v>2905.85</v>
      </c>
      <c r="I180" s="10" t="inlineStr">
        <is>
          <t>EFECTIVO</t>
        </is>
      </c>
      <c r="J180" s="5" t="inlineStr">
        <is>
          <t>2995 OSCAR LOAYZA SALVATIERRA</t>
        </is>
      </c>
    </row>
    <row r="181">
      <c r="A181" s="11" t="inlineStr">
        <is>
          <t>SAP</t>
        </is>
      </c>
      <c r="B181" s="3" t="n"/>
      <c r="C181" s="3" t="n"/>
      <c r="D181" s="7" t="n"/>
      <c r="E181" s="8" t="n"/>
      <c r="H181" s="9" t="n"/>
      <c r="I181" s="10" t="n"/>
      <c r="J181" s="8" t="n"/>
    </row>
    <row r="182" ht="15.75" customHeight="1">
      <c r="A182" s="13" t="inlineStr">
        <is>
          <t>FECHA</t>
        </is>
      </c>
      <c r="B182" s="13" t="inlineStr">
        <is>
          <t>CIERRE DE CAJA</t>
        </is>
      </c>
      <c r="C182" s="13" t="inlineStr">
        <is>
          <t>IMPORTE</t>
        </is>
      </c>
      <c r="D182" s="49" t="inlineStr">
        <is>
          <t>112825691</t>
        </is>
      </c>
      <c r="E182" s="14" t="n">
        <v>112826122</v>
      </c>
      <c r="H182" s="9" t="n"/>
      <c r="I182" s="10" t="n"/>
      <c r="J182" s="8" t="n"/>
    </row>
    <row r="183">
      <c r="D183" s="29" t="inlineStr">
        <is>
          <t>BOOT</t>
        </is>
      </c>
    </row>
    <row r="184"/>
    <row r="185">
      <c r="A185" s="1" t="inlineStr">
        <is>
          <t>Cierre Caja</t>
        </is>
      </c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</row>
    <row r="186">
      <c r="A186" s="3" t="inlineStr">
        <is>
          <t>Del 24/02/2023</t>
        </is>
      </c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</row>
    <row r="187">
      <c r="A187" s="74" t="inlineStr">
        <is>
          <t>Cierre Caja</t>
        </is>
      </c>
      <c r="B187" s="74" t="inlineStr">
        <is>
          <t>Fecha</t>
        </is>
      </c>
      <c r="C187" s="74" t="inlineStr">
        <is>
          <t>Cajero</t>
        </is>
      </c>
      <c r="D187" s="74" t="inlineStr">
        <is>
          <t>Nro Voucher</t>
        </is>
      </c>
      <c r="E187" s="74" t="inlineStr">
        <is>
          <t>Nro Cuenta</t>
        </is>
      </c>
      <c r="F187" s="74" t="inlineStr">
        <is>
          <t>Tipo Ingreso</t>
        </is>
      </c>
      <c r="G187" s="75" t="n"/>
      <c r="H187" s="76" t="n"/>
      <c r="I187" s="74" t="inlineStr">
        <is>
          <t>TIPO DE INGRESO</t>
        </is>
      </c>
      <c r="J187" s="74" t="inlineStr">
        <is>
          <t>Cobrador</t>
        </is>
      </c>
    </row>
    <row r="188">
      <c r="A188" s="77" t="n"/>
      <c r="B188" s="77" t="n"/>
      <c r="C188" s="77" t="n"/>
      <c r="D188" s="77" t="n"/>
      <c r="E188" s="77" t="n"/>
      <c r="F188" s="4" t="inlineStr">
        <is>
          <t>EFECTIVO</t>
        </is>
      </c>
      <c r="G188" s="4" t="inlineStr">
        <is>
          <t>CHEQUE</t>
        </is>
      </c>
      <c r="H188" s="4" t="inlineStr">
        <is>
          <t>TRANSFERENCIA</t>
        </is>
      </c>
      <c r="I188" s="77" t="n"/>
      <c r="J188" s="77" t="n"/>
    </row>
    <row r="189">
      <c r="A189" s="5" t="inlineStr">
        <is>
          <t>CCAJ-TR50/43/23</t>
        </is>
      </c>
      <c r="B189" s="6" t="n">
        <v>44981.79038758102</v>
      </c>
      <c r="C189" s="5" t="inlineStr">
        <is>
          <t>2995 OSCAR LOAYZA SALVATIERRA</t>
        </is>
      </c>
      <c r="D189" s="7" t="n"/>
      <c r="E189" s="8" t="n"/>
      <c r="F189" s="9" t="n">
        <v>6641.28</v>
      </c>
      <c r="I189" s="10" t="inlineStr">
        <is>
          <t>EFECTIVO</t>
        </is>
      </c>
      <c r="J189" s="5" t="inlineStr">
        <is>
          <t>2995 OSCAR LOAYZA SALVATIERRA</t>
        </is>
      </c>
    </row>
    <row r="190">
      <c r="A190" s="11" t="inlineStr">
        <is>
          <t>SAP</t>
        </is>
      </c>
      <c r="B190" s="3" t="n"/>
      <c r="C190" s="3" t="n"/>
      <c r="D190" s="7" t="n"/>
      <c r="E190" s="8" t="n"/>
      <c r="H190" s="9" t="n"/>
      <c r="I190" s="10" t="n"/>
      <c r="J190" s="8" t="n"/>
    </row>
    <row r="191" ht="15.75" customHeight="1">
      <c r="A191" s="13" t="inlineStr">
        <is>
          <t>FECHA</t>
        </is>
      </c>
      <c r="B191" s="13" t="inlineStr">
        <is>
          <t>CIERRE DE CAJA</t>
        </is>
      </c>
      <c r="C191" s="13" t="inlineStr">
        <is>
          <t>IMPORTE</t>
        </is>
      </c>
      <c r="D191" s="49" t="inlineStr">
        <is>
          <t>112825690</t>
        </is>
      </c>
      <c r="E191" s="14" t="n">
        <v>112826123</v>
      </c>
      <c r="H191" s="9" t="n"/>
      <c r="I191" s="10" t="n"/>
      <c r="J191" s="8" t="n"/>
    </row>
    <row r="192">
      <c r="A192" s="5" t="n"/>
      <c r="B192" s="6" t="n"/>
      <c r="C192" s="5" t="n"/>
      <c r="D192" s="29" t="inlineStr">
        <is>
          <t>BOOT</t>
        </is>
      </c>
      <c r="E192" s="8" t="n"/>
      <c r="H192" s="9" t="n"/>
      <c r="I192" s="10" t="n"/>
      <c r="J192" s="8" t="n"/>
    </row>
    <row r="193">
      <c r="A193" s="5" t="n"/>
      <c r="B193" s="6" t="n"/>
      <c r="C193" s="5" t="n"/>
      <c r="D193" s="7" t="n"/>
      <c r="E193" s="8" t="n"/>
      <c r="H193" s="9" t="n"/>
      <c r="I193" s="10" t="n"/>
      <c r="J193" s="8" t="n"/>
    </row>
    <row r="194">
      <c r="A194" s="1" t="inlineStr">
        <is>
          <t>Cierre Caja</t>
        </is>
      </c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</row>
    <row r="195">
      <c r="A195" s="3" t="inlineStr">
        <is>
          <t>Del 25/02/2023</t>
        </is>
      </c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</row>
    <row r="196">
      <c r="A196" s="74" t="inlineStr">
        <is>
          <t>Cierre Caja</t>
        </is>
      </c>
      <c r="B196" s="74" t="inlineStr">
        <is>
          <t>Fecha</t>
        </is>
      </c>
      <c r="C196" s="74" t="inlineStr">
        <is>
          <t>Cajero</t>
        </is>
      </c>
      <c r="D196" s="74" t="inlineStr">
        <is>
          <t>Nro Voucher</t>
        </is>
      </c>
      <c r="E196" s="74" t="inlineStr">
        <is>
          <t>Nro Cuenta</t>
        </is>
      </c>
      <c r="F196" s="74" t="inlineStr">
        <is>
          <t>Tipo Ingreso</t>
        </is>
      </c>
      <c r="G196" s="75" t="n"/>
      <c r="H196" s="76" t="n"/>
      <c r="I196" s="74" t="inlineStr">
        <is>
          <t>TIPO DE INGRESO</t>
        </is>
      </c>
      <c r="J196" s="74" t="inlineStr">
        <is>
          <t>Cobrador</t>
        </is>
      </c>
    </row>
    <row r="197">
      <c r="A197" s="77" t="n"/>
      <c r="B197" s="77" t="n"/>
      <c r="C197" s="77" t="n"/>
      <c r="D197" s="77" t="n"/>
      <c r="E197" s="77" t="n"/>
      <c r="F197" s="4" t="inlineStr">
        <is>
          <t>EFECTIVO</t>
        </is>
      </c>
      <c r="G197" s="4" t="inlineStr">
        <is>
          <t>CHEQUE</t>
        </is>
      </c>
      <c r="H197" s="4" t="inlineStr">
        <is>
          <t>TRANSFERENCIA</t>
        </is>
      </c>
      <c r="I197" s="77" t="n"/>
      <c r="J197" s="77" t="n"/>
    </row>
    <row r="198">
      <c r="A198" s="5" t="inlineStr">
        <is>
          <t>CCAJ-TR50/44/23</t>
        </is>
      </c>
      <c r="B198" s="6" t="n">
        <v>44982.54375084491</v>
      </c>
      <c r="C198" s="5" t="inlineStr">
        <is>
          <t>2995 OSCAR LOAYZA SALVATIERRA</t>
        </is>
      </c>
      <c r="D198" s="7" t="n"/>
      <c r="E198" s="8" t="n"/>
      <c r="F198" s="9" t="n">
        <v>1654.21</v>
      </c>
      <c r="I198" s="10" t="inlineStr">
        <is>
          <t>EFECTIVO</t>
        </is>
      </c>
      <c r="J198" s="5" t="inlineStr">
        <is>
          <t>2995 OSCAR LOAYZA SALVATIERRA</t>
        </is>
      </c>
    </row>
    <row r="199">
      <c r="A199" s="11" t="inlineStr">
        <is>
          <t>SAP</t>
        </is>
      </c>
      <c r="B199" s="3" t="n"/>
      <c r="C199" s="3" t="n"/>
      <c r="D199" s="7" t="n"/>
      <c r="E199" s="8" t="n"/>
      <c r="H199" s="9" t="n"/>
      <c r="I199" s="10" t="n"/>
      <c r="J199" s="8" t="n"/>
    </row>
    <row r="200" ht="15.75" customHeight="1">
      <c r="A200" s="13" t="inlineStr">
        <is>
          <t>FECHA</t>
        </is>
      </c>
      <c r="B200" s="13" t="inlineStr">
        <is>
          <t>CIERRE DE CAJA</t>
        </is>
      </c>
      <c r="C200" s="13" t="inlineStr">
        <is>
          <t>IMPORTE</t>
        </is>
      </c>
      <c r="D200" s="49" t="inlineStr">
        <is>
          <t>112835224</t>
        </is>
      </c>
      <c r="E200" s="14" t="n">
        <v>112835436</v>
      </c>
      <c r="H200" s="9" t="n"/>
      <c r="I200" s="10" t="n"/>
      <c r="J200" s="8" t="n"/>
    </row>
    <row r="201">
      <c r="D201" s="29" t="inlineStr">
        <is>
          <t>BOOT</t>
        </is>
      </c>
      <c r="E201" s="8" t="n"/>
    </row>
    <row r="202"/>
    <row r="203">
      <c r="A203" s="1" t="inlineStr">
        <is>
          <t>Cierre Caja</t>
        </is>
      </c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</row>
    <row r="204">
      <c r="A204" s="3" t="inlineStr">
        <is>
          <t>Del 27/02/2023</t>
        </is>
      </c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</row>
    <row r="205">
      <c r="A205" s="74" t="inlineStr">
        <is>
          <t>Cierre Caja</t>
        </is>
      </c>
      <c r="B205" s="74" t="inlineStr">
        <is>
          <t>Fecha</t>
        </is>
      </c>
      <c r="C205" s="74" t="inlineStr">
        <is>
          <t>Cajero</t>
        </is>
      </c>
      <c r="D205" s="74" t="inlineStr">
        <is>
          <t>Nro Voucher</t>
        </is>
      </c>
      <c r="E205" s="74" t="inlineStr">
        <is>
          <t>Nro Cuenta</t>
        </is>
      </c>
      <c r="F205" s="74" t="inlineStr">
        <is>
          <t>Tipo Ingreso</t>
        </is>
      </c>
      <c r="G205" s="75" t="n"/>
      <c r="H205" s="76" t="n"/>
      <c r="I205" s="74" t="inlineStr">
        <is>
          <t>TIPO DE INGRESO</t>
        </is>
      </c>
      <c r="J205" s="74" t="inlineStr">
        <is>
          <t>Cobrador</t>
        </is>
      </c>
    </row>
    <row r="206">
      <c r="A206" s="77" t="n"/>
      <c r="B206" s="77" t="n"/>
      <c r="C206" s="77" t="n"/>
      <c r="D206" s="77" t="n"/>
      <c r="E206" s="77" t="n"/>
      <c r="F206" s="4" t="inlineStr">
        <is>
          <t>EFECTIVO</t>
        </is>
      </c>
      <c r="G206" s="4" t="inlineStr">
        <is>
          <t>CHEQUE</t>
        </is>
      </c>
      <c r="H206" s="4" t="inlineStr">
        <is>
          <t>TRANSFERENCIA</t>
        </is>
      </c>
      <c r="I206" s="77" t="n"/>
      <c r="J206" s="77" t="n"/>
    </row>
    <row r="207">
      <c r="A207" s="5" t="inlineStr">
        <is>
          <t>CCAJ-TR50/45/23</t>
        </is>
      </c>
      <c r="B207" s="6" t="n">
        <v>44984.79115215278</v>
      </c>
      <c r="C207" s="5" t="inlineStr">
        <is>
          <t>2995 OSCAR LOAYZA SALVATIERRA</t>
        </is>
      </c>
      <c r="D207" s="7" t="n"/>
      <c r="E207" s="8" t="n"/>
      <c r="F207" s="9" t="n">
        <v>1399.57</v>
      </c>
      <c r="I207" s="10" t="inlineStr">
        <is>
          <t>EFECTIVO</t>
        </is>
      </c>
      <c r="J207" s="5" t="inlineStr">
        <is>
          <t>2995 OSCAR LOAYZA SALVATIERRA</t>
        </is>
      </c>
    </row>
    <row r="208">
      <c r="A208" s="11" t="inlineStr">
        <is>
          <t>SAP</t>
        </is>
      </c>
      <c r="B208" s="3" t="n"/>
      <c r="C208" s="3" t="n"/>
      <c r="D208" s="7" t="n"/>
      <c r="E208" s="8" t="n"/>
      <c r="H208" s="9" t="n"/>
      <c r="I208" s="10" t="n"/>
      <c r="J208" s="8" t="n"/>
    </row>
    <row r="209">
      <c r="A209" s="13" t="inlineStr">
        <is>
          <t>FECHA</t>
        </is>
      </c>
      <c r="B209" s="13" t="inlineStr">
        <is>
          <t>CIERRE DE CAJA</t>
        </is>
      </c>
      <c r="C209" s="13" t="inlineStr">
        <is>
          <t>IMPORTE</t>
        </is>
      </c>
      <c r="D209" s="7" t="inlineStr">
        <is>
          <t>112846589</t>
        </is>
      </c>
      <c r="E209" s="8" t="n"/>
      <c r="H209" s="9" t="n"/>
      <c r="I209" s="10" t="n"/>
      <c r="J209" s="8" t="n"/>
    </row>
    <row r="210">
      <c r="A210" s="5" t="n"/>
      <c r="B210" s="6" t="n"/>
      <c r="C210" s="5" t="n"/>
      <c r="D210" s="7" t="n"/>
      <c r="E210" s="8" t="n"/>
      <c r="G210" s="9" t="n"/>
      <c r="I210" s="10" t="n"/>
      <c r="J210" s="8" t="n"/>
    </row>
  </sheetData>
  <mergeCells count="184">
    <mergeCell ref="A205:A206"/>
    <mergeCell ref="B205:B206"/>
    <mergeCell ref="C205:C206"/>
    <mergeCell ref="D205:D206"/>
    <mergeCell ref="E205:E206"/>
    <mergeCell ref="F205:H205"/>
    <mergeCell ref="I205:I206"/>
    <mergeCell ref="J205:J206"/>
    <mergeCell ref="I187:I188"/>
    <mergeCell ref="J187:J188"/>
    <mergeCell ref="A196:A197"/>
    <mergeCell ref="B196:B197"/>
    <mergeCell ref="C196:C197"/>
    <mergeCell ref="D196:D197"/>
    <mergeCell ref="E196:E197"/>
    <mergeCell ref="F196:H196"/>
    <mergeCell ref="I196:I197"/>
    <mergeCell ref="J196:J197"/>
    <mergeCell ref="A187:A188"/>
    <mergeCell ref="B187:B188"/>
    <mergeCell ref="C187:C188"/>
    <mergeCell ref="D187:D188"/>
    <mergeCell ref="E187:E188"/>
    <mergeCell ref="F187:H187"/>
    <mergeCell ref="A169:A170"/>
    <mergeCell ref="B169:B170"/>
    <mergeCell ref="C169:C170"/>
    <mergeCell ref="D169:D170"/>
    <mergeCell ref="E169:E170"/>
    <mergeCell ref="F169:H169"/>
    <mergeCell ref="I169:I170"/>
    <mergeCell ref="J169:J170"/>
    <mergeCell ref="I97:I98"/>
    <mergeCell ref="J97:J98"/>
    <mergeCell ref="A97:A98"/>
    <mergeCell ref="B97:B98"/>
    <mergeCell ref="C97:C98"/>
    <mergeCell ref="D97:D98"/>
    <mergeCell ref="E97:E98"/>
    <mergeCell ref="F97:H97"/>
    <mergeCell ref="A115:A116"/>
    <mergeCell ref="B115:B116"/>
    <mergeCell ref="C115:C116"/>
    <mergeCell ref="D115:D116"/>
    <mergeCell ref="E115:E116"/>
    <mergeCell ref="F115:H115"/>
    <mergeCell ref="I115:I116"/>
    <mergeCell ref="J115:J116"/>
    <mergeCell ref="I88:I89"/>
    <mergeCell ref="J88:J89"/>
    <mergeCell ref="A88:A89"/>
    <mergeCell ref="B88:B89"/>
    <mergeCell ref="C88:C89"/>
    <mergeCell ref="D88:D89"/>
    <mergeCell ref="E88:E89"/>
    <mergeCell ref="F88:H88"/>
    <mergeCell ref="J12:J13"/>
    <mergeCell ref="A12:A13"/>
    <mergeCell ref="B12:B13"/>
    <mergeCell ref="C12:C13"/>
    <mergeCell ref="D12:D13"/>
    <mergeCell ref="E12:E13"/>
    <mergeCell ref="F12:H12"/>
    <mergeCell ref="I12:I13"/>
    <mergeCell ref="A21:A22"/>
    <mergeCell ref="B21:B22"/>
    <mergeCell ref="C21:C22"/>
    <mergeCell ref="D21:D22"/>
    <mergeCell ref="E21:E22"/>
    <mergeCell ref="F21:H21"/>
    <mergeCell ref="I21:I22"/>
    <mergeCell ref="J21:J22"/>
    <mergeCell ref="I3:I4"/>
    <mergeCell ref="J3:J4"/>
    <mergeCell ref="A3:A4"/>
    <mergeCell ref="B3:B4"/>
    <mergeCell ref="C3:C4"/>
    <mergeCell ref="D3:D4"/>
    <mergeCell ref="E3:E4"/>
    <mergeCell ref="F3:H3"/>
    <mergeCell ref="I30:I31"/>
    <mergeCell ref="J30:J31"/>
    <mergeCell ref="A30:A31"/>
    <mergeCell ref="B30:B31"/>
    <mergeCell ref="C30:C31"/>
    <mergeCell ref="D30:D31"/>
    <mergeCell ref="E30:E31"/>
    <mergeCell ref="F30:H30"/>
    <mergeCell ref="I39:I40"/>
    <mergeCell ref="J39:J40"/>
    <mergeCell ref="A39:A40"/>
    <mergeCell ref="B39:B40"/>
    <mergeCell ref="C39:C40"/>
    <mergeCell ref="D39:D40"/>
    <mergeCell ref="E39:E40"/>
    <mergeCell ref="F39:H39"/>
    <mergeCell ref="A49:A50"/>
    <mergeCell ref="B49:B50"/>
    <mergeCell ref="C49:C50"/>
    <mergeCell ref="D49:D50"/>
    <mergeCell ref="E49:E50"/>
    <mergeCell ref="F49:H49"/>
    <mergeCell ref="I49:I50"/>
    <mergeCell ref="J49:J50"/>
    <mergeCell ref="A58:A59"/>
    <mergeCell ref="B58:B59"/>
    <mergeCell ref="C58:C59"/>
    <mergeCell ref="D58:D59"/>
    <mergeCell ref="E58:E59"/>
    <mergeCell ref="F58:H58"/>
    <mergeCell ref="I58:I59"/>
    <mergeCell ref="J58:J59"/>
    <mergeCell ref="A69:A70"/>
    <mergeCell ref="B69:B70"/>
    <mergeCell ref="C69:C70"/>
    <mergeCell ref="D69:D70"/>
    <mergeCell ref="E69:E70"/>
    <mergeCell ref="F69:H69"/>
    <mergeCell ref="I69:I70"/>
    <mergeCell ref="J69:J70"/>
    <mergeCell ref="A124:A125"/>
    <mergeCell ref="B124:B125"/>
    <mergeCell ref="C124:C125"/>
    <mergeCell ref="D124:D125"/>
    <mergeCell ref="E124:E125"/>
    <mergeCell ref="F124:H124"/>
    <mergeCell ref="I124:I125"/>
    <mergeCell ref="J124:J125"/>
    <mergeCell ref="A79:A80"/>
    <mergeCell ref="B79:B80"/>
    <mergeCell ref="C79:C80"/>
    <mergeCell ref="D79:D80"/>
    <mergeCell ref="E79:E80"/>
    <mergeCell ref="F79:H79"/>
    <mergeCell ref="I79:I80"/>
    <mergeCell ref="J79:J80"/>
    <mergeCell ref="I106:I107"/>
    <mergeCell ref="J106:J107"/>
    <mergeCell ref="A106:A107"/>
    <mergeCell ref="B106:B107"/>
    <mergeCell ref="C106:C107"/>
    <mergeCell ref="D106:D107"/>
    <mergeCell ref="E106:E107"/>
    <mergeCell ref="F106:H106"/>
    <mergeCell ref="A143:A144"/>
    <mergeCell ref="B143:B144"/>
    <mergeCell ref="C143:C144"/>
    <mergeCell ref="D143:D144"/>
    <mergeCell ref="E143:E144"/>
    <mergeCell ref="F143:H143"/>
    <mergeCell ref="I143:I144"/>
    <mergeCell ref="J143:J144"/>
    <mergeCell ref="A133:A134"/>
    <mergeCell ref="B133:B134"/>
    <mergeCell ref="C133:C134"/>
    <mergeCell ref="D133:D134"/>
    <mergeCell ref="E133:E134"/>
    <mergeCell ref="F133:H133"/>
    <mergeCell ref="I133:I134"/>
    <mergeCell ref="J133:J134"/>
    <mergeCell ref="I178:I179"/>
    <mergeCell ref="J178:J179"/>
    <mergeCell ref="A178:A179"/>
    <mergeCell ref="B178:B179"/>
    <mergeCell ref="C178:C179"/>
    <mergeCell ref="D178:D179"/>
    <mergeCell ref="E178:E179"/>
    <mergeCell ref="F178:H178"/>
    <mergeCell ref="A152:A153"/>
    <mergeCell ref="B152:B153"/>
    <mergeCell ref="C152:C153"/>
    <mergeCell ref="D152:D153"/>
    <mergeCell ref="E152:E153"/>
    <mergeCell ref="F152:H152"/>
    <mergeCell ref="I152:I153"/>
    <mergeCell ref="J152:J153"/>
    <mergeCell ref="A160:A161"/>
    <mergeCell ref="B160:B161"/>
    <mergeCell ref="C160:C161"/>
    <mergeCell ref="D160:D161"/>
    <mergeCell ref="E160:E161"/>
    <mergeCell ref="F160:H160"/>
    <mergeCell ref="I160:I161"/>
    <mergeCell ref="J160:J161"/>
  </mergeCells>
  <pageMargins left="0.7" right="0.7" top="0.75" bottom="0.75" header="0.3" footer="0.3"/>
  <drawing r:id="rId1"/>
</worksheet>
</file>

<file path=xl/worksheets/sheet25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219"/>
  <sheetViews>
    <sheetView topLeftCell="A199" workbookViewId="0">
      <selection activeCell="A206" sqref="A206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3" customWidth="1" min="4" max="4"/>
    <col width="22.28515625" bestFit="1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01/02/2023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74" t="inlineStr">
        <is>
          <t>Cierre Caja</t>
        </is>
      </c>
      <c r="B3" s="74" t="inlineStr">
        <is>
          <t>Fecha</t>
        </is>
      </c>
      <c r="C3" s="74" t="inlineStr">
        <is>
          <t>Cajero</t>
        </is>
      </c>
      <c r="D3" s="74" t="inlineStr">
        <is>
          <t>Nro Voucher</t>
        </is>
      </c>
      <c r="E3" s="74" t="inlineStr">
        <is>
          <t>Nro Cuenta</t>
        </is>
      </c>
      <c r="F3" s="74" t="inlineStr">
        <is>
          <t>Tipo Ingreso</t>
        </is>
      </c>
      <c r="G3" s="75" t="n"/>
      <c r="H3" s="76" t="n"/>
      <c r="I3" s="74" t="inlineStr">
        <is>
          <t>TIPO DE INGRESO</t>
        </is>
      </c>
      <c r="J3" s="74" t="inlineStr">
        <is>
          <t>Cobrador</t>
        </is>
      </c>
    </row>
    <row r="4">
      <c r="A4" s="77" t="n"/>
      <c r="B4" s="77" t="n"/>
      <c r="C4" s="77" t="n"/>
      <c r="D4" s="77" t="n"/>
      <c r="E4" s="77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77" t="n"/>
      <c r="J4" s="77" t="n"/>
    </row>
    <row r="5">
      <c r="A5" s="5" t="inlineStr">
        <is>
          <t>CCAJ-PN62/26/2023</t>
        </is>
      </c>
      <c r="B5" s="6" t="n">
        <v>44958.70351672453</v>
      </c>
      <c r="C5" s="5" t="inlineStr">
        <is>
          <t>4627 ROBIN HASSAN - CAJA</t>
        </is>
      </c>
      <c r="D5" s="10" t="n"/>
      <c r="E5" s="8" t="n"/>
      <c r="F5" s="9" t="n">
        <v>2003.5</v>
      </c>
      <c r="I5" s="10" t="inlineStr">
        <is>
          <t>EFECTIVO</t>
        </is>
      </c>
      <c r="J5" s="5" t="inlineStr">
        <is>
          <t>4802 BENJAMIN QUISBERTH - T01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8" t="n"/>
    </row>
    <row r="7" ht="15.75" customHeight="1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D7" s="14" t="n">
        <v>112695391</v>
      </c>
      <c r="E7" s="8" t="n"/>
      <c r="H7" s="9" t="n"/>
      <c r="I7" s="10" t="n"/>
      <c r="J7" s="8" t="n"/>
    </row>
    <row r="10">
      <c r="A10" s="1" t="inlineStr">
        <is>
          <t>Cierre Caja</t>
        </is>
      </c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</row>
    <row r="11">
      <c r="A11" s="3" t="inlineStr">
        <is>
          <t>Del 02/02/2023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74" t="inlineStr">
        <is>
          <t>Cierre Caja</t>
        </is>
      </c>
      <c r="B12" s="74" t="inlineStr">
        <is>
          <t>Fecha</t>
        </is>
      </c>
      <c r="C12" s="74" t="inlineStr">
        <is>
          <t>Cajero</t>
        </is>
      </c>
      <c r="D12" s="74" t="inlineStr">
        <is>
          <t>Nro Voucher</t>
        </is>
      </c>
      <c r="E12" s="74" t="inlineStr">
        <is>
          <t>Nro Cuenta</t>
        </is>
      </c>
      <c r="F12" s="74" t="inlineStr">
        <is>
          <t>Tipo Ingreso</t>
        </is>
      </c>
      <c r="G12" s="75" t="n"/>
      <c r="H12" s="76" t="n"/>
      <c r="I12" s="74" t="inlineStr">
        <is>
          <t>TIPO DE INGRESO</t>
        </is>
      </c>
      <c r="J12" s="74" t="inlineStr">
        <is>
          <t>Cobrador</t>
        </is>
      </c>
    </row>
    <row r="13">
      <c r="A13" s="77" t="n"/>
      <c r="B13" s="77" t="n"/>
      <c r="C13" s="77" t="n"/>
      <c r="D13" s="77" t="n"/>
      <c r="E13" s="77" t="n"/>
      <c r="F13" s="4" t="inlineStr">
        <is>
          <t>EFECTIVO</t>
        </is>
      </c>
      <c r="G13" s="4" t="inlineStr">
        <is>
          <t>CHEQUE</t>
        </is>
      </c>
      <c r="H13" s="4" t="inlineStr">
        <is>
          <t>TRANSFERENCIA</t>
        </is>
      </c>
      <c r="I13" s="77" t="n"/>
      <c r="J13" s="77" t="n"/>
    </row>
    <row r="14">
      <c r="A14" s="5" t="inlineStr">
        <is>
          <t>CCAJ-PN62/27/2023</t>
        </is>
      </c>
      <c r="B14" s="6" t="n">
        <v>44959.71447942129</v>
      </c>
      <c r="C14" s="5" t="inlineStr">
        <is>
          <t>4627 ROBIN HASSAN - CAJA</t>
        </is>
      </c>
      <c r="D14" s="7" t="n">
        <v>3113569901</v>
      </c>
      <c r="E14" s="5" t="inlineStr">
        <is>
          <t>BANCO UNION-10000020271437</t>
        </is>
      </c>
      <c r="H14" s="9" t="n">
        <v>729.61</v>
      </c>
      <c r="I14" s="5" t="inlineStr">
        <is>
          <t>DEPÓSITO BANCARIO</t>
        </is>
      </c>
      <c r="J14" s="5" t="inlineStr">
        <is>
          <t>4802 BENJAMIN QUISBERTH - T01</t>
        </is>
      </c>
    </row>
    <row r="15">
      <c r="A15" s="5" t="inlineStr">
        <is>
          <t>CCAJ-PN62/27/2023</t>
        </is>
      </c>
      <c r="B15" s="6" t="n">
        <v>44959.71447942129</v>
      </c>
      <c r="C15" s="5" t="inlineStr">
        <is>
          <t>4627 ROBIN HASSAN - CAJA</t>
        </is>
      </c>
      <c r="D15" s="7" t="n"/>
      <c r="E15" s="8" t="n"/>
      <c r="F15" s="9" t="n">
        <v>25288.8</v>
      </c>
      <c r="I15" s="10" t="inlineStr">
        <is>
          <t>EFECTIVO</t>
        </is>
      </c>
      <c r="J15" s="5" t="inlineStr">
        <is>
          <t>4627 ROBIN HASSAN - COBRANZAS</t>
        </is>
      </c>
    </row>
    <row r="16">
      <c r="A16" s="5" t="inlineStr">
        <is>
          <t>CCAJ-PN62/27/2023</t>
        </is>
      </c>
      <c r="B16" s="6" t="n">
        <v>44959.71447942129</v>
      </c>
      <c r="C16" s="5" t="inlineStr">
        <is>
          <t>4627 ROBIN HASSAN - CAJA</t>
        </is>
      </c>
      <c r="D16" s="7" t="n"/>
      <c r="E16" s="8" t="n"/>
      <c r="F16" s="9" t="n">
        <v>6452.8</v>
      </c>
      <c r="I16" s="10" t="inlineStr">
        <is>
          <t>EFECTIVO</t>
        </is>
      </c>
      <c r="J16" s="5" t="inlineStr">
        <is>
          <t>4802 BENJAMIN QUISBERTH - T01</t>
        </is>
      </c>
    </row>
    <row r="17">
      <c r="A17" s="11" t="inlineStr">
        <is>
          <t>SAP</t>
        </is>
      </c>
      <c r="B17" s="3" t="n"/>
      <c r="C17" s="3" t="n"/>
      <c r="D17" s="7" t="n"/>
      <c r="E17" s="8" t="n"/>
      <c r="F17" s="12">
        <f>SUM(F14:G16)</f>
        <v/>
      </c>
      <c r="H17" s="9" t="n"/>
      <c r="I17" s="10" t="n"/>
      <c r="J17" s="5" t="n"/>
    </row>
    <row r="18" ht="15.75" customHeight="1">
      <c r="A18" s="13" t="inlineStr">
        <is>
          <t>FECHA</t>
        </is>
      </c>
      <c r="B18" s="13" t="inlineStr">
        <is>
          <t>CIERRE DE CAJA</t>
        </is>
      </c>
      <c r="C18" s="13" t="inlineStr">
        <is>
          <t>IMPORTE</t>
        </is>
      </c>
      <c r="D18" s="14" t="n">
        <v>112722308</v>
      </c>
      <c r="E18" s="8" t="n"/>
      <c r="H18" s="9" t="n"/>
      <c r="I18" s="10" t="n"/>
      <c r="J18" s="5" t="n"/>
    </row>
    <row r="21">
      <c r="A21" s="1" t="inlineStr">
        <is>
          <t>Cierre Caja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3" t="inlineStr">
        <is>
          <t>Del 03/02/2023</t>
        </is>
      </c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</row>
    <row r="23">
      <c r="A23" s="74" t="inlineStr">
        <is>
          <t>Cierre Caja</t>
        </is>
      </c>
      <c r="B23" s="74" t="inlineStr">
        <is>
          <t>Fecha</t>
        </is>
      </c>
      <c r="C23" s="74" t="inlineStr">
        <is>
          <t>Cajero</t>
        </is>
      </c>
      <c r="D23" s="74" t="inlineStr">
        <is>
          <t>Nro Voucher</t>
        </is>
      </c>
      <c r="E23" s="74" t="inlineStr">
        <is>
          <t>Nro Cuenta</t>
        </is>
      </c>
      <c r="F23" s="74" t="inlineStr">
        <is>
          <t>Tipo Ingreso</t>
        </is>
      </c>
      <c r="G23" s="75" t="n"/>
      <c r="H23" s="76" t="n"/>
      <c r="I23" s="74" t="inlineStr">
        <is>
          <t>TIPO DE INGRESO</t>
        </is>
      </c>
      <c r="J23" s="74" t="inlineStr">
        <is>
          <t>Cobrador</t>
        </is>
      </c>
    </row>
    <row r="24">
      <c r="A24" s="77" t="n"/>
      <c r="B24" s="77" t="n"/>
      <c r="C24" s="77" t="n"/>
      <c r="D24" s="77" t="n"/>
      <c r="E24" s="77" t="n"/>
      <c r="F24" s="4" t="inlineStr">
        <is>
          <t>EFECTIVO</t>
        </is>
      </c>
      <c r="G24" s="4" t="inlineStr">
        <is>
          <t>CHEQUE</t>
        </is>
      </c>
      <c r="H24" s="4" t="inlineStr">
        <is>
          <t>TRANSFERENCIA</t>
        </is>
      </c>
      <c r="I24" s="77" t="n"/>
      <c r="J24" s="77" t="n"/>
    </row>
    <row r="25">
      <c r="A25" s="5" t="inlineStr">
        <is>
          <t>CCAJ-PN62/28/2023</t>
        </is>
      </c>
      <c r="B25" s="6" t="n">
        <v>44960.69874700232</v>
      </c>
      <c r="C25" s="5" t="inlineStr">
        <is>
          <t>4627 ROBIN HASSAN - CAJA</t>
        </is>
      </c>
      <c r="D25" s="7" t="n"/>
      <c r="E25" s="8" t="n"/>
      <c r="F25" s="9" t="n">
        <v>1700</v>
      </c>
      <c r="I25" s="10" t="inlineStr">
        <is>
          <t>EFECTIVO</t>
        </is>
      </c>
      <c r="J25" s="5" t="inlineStr">
        <is>
          <t>4627 ROBIN HASSAN - COBRANZAS</t>
        </is>
      </c>
    </row>
    <row r="26">
      <c r="A26" s="5" t="inlineStr">
        <is>
          <t>CCAJ-PN62/28/2023</t>
        </is>
      </c>
      <c r="B26" s="6" t="n">
        <v>44960.69874700232</v>
      </c>
      <c r="C26" s="5" t="inlineStr">
        <is>
          <t>4627 ROBIN HASSAN - CAJA</t>
        </is>
      </c>
      <c r="D26" s="7" t="n"/>
      <c r="E26" s="8" t="n"/>
      <c r="F26" s="9" t="n">
        <v>1968.1</v>
      </c>
      <c r="I26" s="10" t="inlineStr">
        <is>
          <t>EFECTIVO</t>
        </is>
      </c>
      <c r="J26" s="5" t="inlineStr">
        <is>
          <t>4802 BENJAMIN QUISBERTH - T01</t>
        </is>
      </c>
    </row>
    <row r="27">
      <c r="A27" s="11" t="inlineStr">
        <is>
          <t>SAP</t>
        </is>
      </c>
      <c r="B27" s="3" t="n"/>
      <c r="C27" s="3" t="n"/>
      <c r="D27" s="7" t="n"/>
      <c r="E27" s="8" t="n"/>
      <c r="F27" s="31">
        <f>SUM(F25:G26)</f>
        <v/>
      </c>
      <c r="H27" s="9" t="n"/>
      <c r="I27" s="10" t="n"/>
      <c r="J27" s="5" t="n"/>
    </row>
    <row r="28" ht="15.75" customHeight="1">
      <c r="A28" s="13" t="inlineStr">
        <is>
          <t>FECHA</t>
        </is>
      </c>
      <c r="B28" s="13" t="inlineStr">
        <is>
          <t>CIERRE DE CAJA</t>
        </is>
      </c>
      <c r="C28" s="13" t="inlineStr">
        <is>
          <t>IMPORTE</t>
        </is>
      </c>
      <c r="D28" s="14" t="n">
        <v>112722309</v>
      </c>
      <c r="E28" s="8" t="n"/>
      <c r="H28" s="9" t="n"/>
      <c r="I28" s="10" t="n"/>
      <c r="J28" s="5" t="n"/>
    </row>
    <row r="29">
      <c r="A29" s="5" t="n"/>
      <c r="B29" s="6" t="n"/>
      <c r="C29" s="5" t="n"/>
      <c r="D29" s="7" t="n"/>
      <c r="E29" s="8" t="n"/>
      <c r="H29" s="9" t="n"/>
      <c r="I29" s="10" t="n"/>
      <c r="J29" s="5" t="n"/>
    </row>
    <row r="30">
      <c r="A30" s="5" t="n"/>
      <c r="B30" s="6" t="n"/>
      <c r="C30" s="5" t="n"/>
      <c r="D30" s="7" t="n"/>
      <c r="E30" s="8" t="n"/>
      <c r="H30" s="9" t="n"/>
      <c r="I30" s="10" t="n"/>
      <c r="J30" s="5" t="n"/>
    </row>
    <row r="31">
      <c r="A31" s="1" t="inlineStr">
        <is>
          <t>Cierre Caja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</row>
    <row r="32">
      <c r="A32" s="3" t="inlineStr">
        <is>
          <t>Del 04/02/2023</t>
        </is>
      </c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</row>
    <row r="33">
      <c r="A33" s="74" t="inlineStr">
        <is>
          <t>Cierre Caja</t>
        </is>
      </c>
      <c r="B33" s="74" t="inlineStr">
        <is>
          <t>Fecha</t>
        </is>
      </c>
      <c r="C33" s="74" t="inlineStr">
        <is>
          <t>Cajero</t>
        </is>
      </c>
      <c r="D33" s="74" t="inlineStr">
        <is>
          <t>Nro Voucher</t>
        </is>
      </c>
      <c r="E33" s="74" t="inlineStr">
        <is>
          <t>Nro Cuenta</t>
        </is>
      </c>
      <c r="F33" s="74" t="inlineStr">
        <is>
          <t>Tipo Ingreso</t>
        </is>
      </c>
      <c r="G33" s="75" t="n"/>
      <c r="H33" s="76" t="n"/>
      <c r="I33" s="74" t="inlineStr">
        <is>
          <t>TIPO DE INGRESO</t>
        </is>
      </c>
      <c r="J33" s="74" t="inlineStr">
        <is>
          <t>Cobrador</t>
        </is>
      </c>
    </row>
    <row r="34">
      <c r="A34" s="77" t="n"/>
      <c r="B34" s="77" t="n"/>
      <c r="C34" s="77" t="n"/>
      <c r="D34" s="77" t="n"/>
      <c r="E34" s="77" t="n"/>
      <c r="F34" s="4" t="inlineStr">
        <is>
          <t>EFECTIVO</t>
        </is>
      </c>
      <c r="G34" s="4" t="inlineStr">
        <is>
          <t>CHEQUE</t>
        </is>
      </c>
      <c r="H34" s="4" t="inlineStr">
        <is>
          <t>TRANSFERENCIA</t>
        </is>
      </c>
      <c r="I34" s="77" t="n"/>
      <c r="J34" s="77" t="n"/>
    </row>
    <row r="35">
      <c r="A35" s="5" t="inlineStr">
        <is>
          <t>CCAJ-PN62/29/2023</t>
        </is>
      </c>
      <c r="B35" s="6" t="n">
        <v>44961.53447225694</v>
      </c>
      <c r="C35" s="5" t="inlineStr">
        <is>
          <t>4627 ROBIN HASSAN - CAJA</t>
        </is>
      </c>
      <c r="D35" s="7" t="n"/>
      <c r="E35" s="8" t="n"/>
      <c r="F35" s="9" t="n">
        <v>3138.8</v>
      </c>
      <c r="I35" s="10" t="inlineStr">
        <is>
          <t>EFECTIVO</t>
        </is>
      </c>
      <c r="J35" s="5" t="inlineStr">
        <is>
          <t>4627 ROBIN HASSAN - COBRANZAS</t>
        </is>
      </c>
    </row>
    <row r="36">
      <c r="A36" s="5" t="inlineStr">
        <is>
          <t>CCAJ-PN62/29/2023</t>
        </is>
      </c>
      <c r="B36" s="6" t="n">
        <v>44961.53447225694</v>
      </c>
      <c r="C36" s="5" t="inlineStr">
        <is>
          <t>4627 ROBIN HASSAN - CAJA</t>
        </is>
      </c>
      <c r="D36" s="7" t="n"/>
      <c r="E36" s="8" t="n"/>
      <c r="F36" s="9" t="n">
        <v>3557.7</v>
      </c>
      <c r="I36" s="10" t="inlineStr">
        <is>
          <t>EFECTIVO</t>
        </is>
      </c>
      <c r="J36" s="5" t="inlineStr">
        <is>
          <t>4802 BENJAMIN QUISBERTH - T01</t>
        </is>
      </c>
    </row>
    <row r="37">
      <c r="A37" s="11" t="inlineStr">
        <is>
          <t>SAP</t>
        </is>
      </c>
      <c r="B37" s="3" t="n"/>
      <c r="C37" s="3" t="n"/>
      <c r="D37" s="7" t="n"/>
      <c r="E37" s="8" t="n"/>
      <c r="F37" s="31">
        <f>SUM(F35:G36)</f>
        <v/>
      </c>
      <c r="H37" s="9" t="n"/>
      <c r="I37" s="10" t="n"/>
      <c r="J37" s="5" t="n"/>
    </row>
    <row r="38" ht="15.75" customHeight="1">
      <c r="A38" s="13" t="inlineStr">
        <is>
          <t>FECHA</t>
        </is>
      </c>
      <c r="B38" s="13" t="inlineStr">
        <is>
          <t>CIERRE DE CAJA</t>
        </is>
      </c>
      <c r="C38" s="13" t="inlineStr">
        <is>
          <t>IMPORTE</t>
        </is>
      </c>
      <c r="D38" s="14" t="n">
        <v>112729140</v>
      </c>
      <c r="E38" s="8" t="n"/>
      <c r="H38" s="9" t="n"/>
      <c r="I38" s="10" t="n"/>
      <c r="J38" s="5" t="n"/>
    </row>
    <row r="41">
      <c r="A41" s="1" t="inlineStr">
        <is>
          <t>Cierre Caja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3" t="inlineStr">
        <is>
          <t>Del 06/02/2023</t>
        </is>
      </c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74" t="inlineStr">
        <is>
          <t>Cierre Caja</t>
        </is>
      </c>
      <c r="B43" s="74" t="inlineStr">
        <is>
          <t>Fecha</t>
        </is>
      </c>
      <c r="C43" s="74" t="inlineStr">
        <is>
          <t>Cajero</t>
        </is>
      </c>
      <c r="D43" s="74" t="inlineStr">
        <is>
          <t>Nro Voucher</t>
        </is>
      </c>
      <c r="E43" s="74" t="inlineStr">
        <is>
          <t>Nro Cuenta</t>
        </is>
      </c>
      <c r="F43" s="74" t="inlineStr">
        <is>
          <t>Tipo Ingreso</t>
        </is>
      </c>
      <c r="G43" s="75" t="n"/>
      <c r="H43" s="76" t="n"/>
      <c r="I43" s="74" t="inlineStr">
        <is>
          <t>TIPO DE INGRESO</t>
        </is>
      </c>
      <c r="J43" s="74" t="inlineStr">
        <is>
          <t>Cobrador</t>
        </is>
      </c>
    </row>
    <row r="44">
      <c r="A44" s="77" t="n"/>
      <c r="B44" s="77" t="n"/>
      <c r="C44" s="77" t="n"/>
      <c r="D44" s="77" t="n"/>
      <c r="E44" s="77" t="n"/>
      <c r="F44" s="4" t="inlineStr">
        <is>
          <t>EFECTIVO</t>
        </is>
      </c>
      <c r="G44" s="4" t="inlineStr">
        <is>
          <t>CHEQUE</t>
        </is>
      </c>
      <c r="H44" s="4" t="inlineStr">
        <is>
          <t>TRANSFERENCIA</t>
        </is>
      </c>
      <c r="I44" s="77" t="n"/>
      <c r="J44" s="77" t="n"/>
    </row>
    <row r="45">
      <c r="A45" s="5" t="inlineStr">
        <is>
          <t>CCAJ-PN62/30/2023</t>
        </is>
      </c>
      <c r="B45" s="6" t="n">
        <v>44963.68921412037</v>
      </c>
      <c r="C45" s="5" t="inlineStr">
        <is>
          <t>4627 ROBIN HASSAN - CAJA</t>
        </is>
      </c>
      <c r="D45" s="7" t="n"/>
      <c r="E45" s="8" t="n"/>
      <c r="F45" s="9" t="n">
        <v>2900.1</v>
      </c>
      <c r="I45" s="10" t="inlineStr">
        <is>
          <t>EFECTIVO</t>
        </is>
      </c>
      <c r="J45" s="5" t="inlineStr">
        <is>
          <t>4802 BENJAMIN QUISBERTH - T01</t>
        </is>
      </c>
    </row>
    <row r="46">
      <c r="A46" s="11" t="inlineStr">
        <is>
          <t>SAP</t>
        </is>
      </c>
      <c r="B46" s="3" t="n"/>
      <c r="C46" s="3" t="n"/>
      <c r="D46" s="7" t="n"/>
      <c r="E46" s="8" t="n"/>
      <c r="H46" s="9" t="n"/>
      <c r="I46" s="10" t="n"/>
      <c r="J46" s="5" t="n"/>
    </row>
    <row r="47" ht="15.75" customHeight="1">
      <c r="A47" s="13" t="inlineStr">
        <is>
          <t>FECHA</t>
        </is>
      </c>
      <c r="B47" s="13" t="inlineStr">
        <is>
          <t>CIERRE DE CAJA</t>
        </is>
      </c>
      <c r="C47" s="13" t="inlineStr">
        <is>
          <t>IMPORTE</t>
        </is>
      </c>
      <c r="D47" s="14" t="n">
        <v>112730497</v>
      </c>
      <c r="E47" s="8" t="n"/>
      <c r="H47" s="9" t="n"/>
      <c r="I47" s="10" t="n"/>
      <c r="J47" s="5" t="n"/>
    </row>
    <row r="48">
      <c r="A48" s="5" t="n"/>
      <c r="B48" s="6" t="n"/>
      <c r="C48" s="5" t="n"/>
      <c r="D48" s="7" t="n"/>
      <c r="E48" s="8" t="n"/>
      <c r="H48" s="9" t="n"/>
      <c r="I48" s="10" t="n"/>
      <c r="J48" s="5" t="n"/>
    </row>
    <row r="50">
      <c r="A50" s="1" t="inlineStr">
        <is>
          <t>Cierre Caja</t>
        </is>
      </c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3" t="inlineStr">
        <is>
          <t>Del 07/02/2023</t>
        </is>
      </c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</row>
    <row r="52">
      <c r="A52" s="74" t="inlineStr">
        <is>
          <t>Cierre Caja</t>
        </is>
      </c>
      <c r="B52" s="74" t="inlineStr">
        <is>
          <t>Fecha</t>
        </is>
      </c>
      <c r="C52" s="74" t="inlineStr">
        <is>
          <t>Cajero</t>
        </is>
      </c>
      <c r="D52" s="74" t="inlineStr">
        <is>
          <t>Nro Voucher</t>
        </is>
      </c>
      <c r="E52" s="74" t="inlineStr">
        <is>
          <t>Nro Cuenta</t>
        </is>
      </c>
      <c r="F52" s="74" t="inlineStr">
        <is>
          <t>Tipo Ingreso</t>
        </is>
      </c>
      <c r="G52" s="75" t="n"/>
      <c r="H52" s="76" t="n"/>
      <c r="I52" s="74" t="inlineStr">
        <is>
          <t>TIPO DE INGRESO</t>
        </is>
      </c>
      <c r="J52" s="74" t="inlineStr">
        <is>
          <t>Cobrador</t>
        </is>
      </c>
    </row>
    <row r="53">
      <c r="A53" s="77" t="n"/>
      <c r="B53" s="77" t="n"/>
      <c r="C53" s="77" t="n"/>
      <c r="D53" s="77" t="n"/>
      <c r="E53" s="77" t="n"/>
      <c r="F53" s="4" t="inlineStr">
        <is>
          <t>EFECTIVO</t>
        </is>
      </c>
      <c r="G53" s="4" t="inlineStr">
        <is>
          <t>CHEQUE</t>
        </is>
      </c>
      <c r="H53" s="4" t="inlineStr">
        <is>
          <t>TRANSFERENCIA</t>
        </is>
      </c>
      <c r="I53" s="77" t="n"/>
      <c r="J53" s="77" t="n"/>
    </row>
    <row r="54">
      <c r="A54" s="5" t="inlineStr">
        <is>
          <t>CCAJ-PN62/31/2023</t>
        </is>
      </c>
      <c r="B54" s="6" t="n">
        <v>44964.70070618056</v>
      </c>
      <c r="C54" s="5" t="inlineStr">
        <is>
          <t>4627 ROBIN HASSAN - CAJA</t>
        </is>
      </c>
      <c r="D54" s="7" t="n"/>
      <c r="E54" s="8" t="n"/>
      <c r="F54" s="9" t="n">
        <v>8470.6</v>
      </c>
      <c r="I54" s="10" t="inlineStr">
        <is>
          <t>EFECTIVO</t>
        </is>
      </c>
      <c r="J54" s="5" t="inlineStr">
        <is>
          <t>4627 ROBIN HASSAN - COBRANZAS</t>
        </is>
      </c>
    </row>
    <row r="55">
      <c r="A55" s="5" t="inlineStr">
        <is>
          <t>CCAJ-PN62/31/2023</t>
        </is>
      </c>
      <c r="B55" s="6" t="n">
        <v>44964.70070618056</v>
      </c>
      <c r="C55" s="5" t="inlineStr">
        <is>
          <t>4627 ROBIN HASSAN - CAJA</t>
        </is>
      </c>
      <c r="D55" s="7" t="n"/>
      <c r="E55" s="8" t="n"/>
      <c r="F55" s="9" t="n">
        <v>2925</v>
      </c>
      <c r="I55" s="10" t="inlineStr">
        <is>
          <t>EFECTIVO</t>
        </is>
      </c>
      <c r="J55" s="5" t="inlineStr">
        <is>
          <t>4802 BENJAMIN QUISBERTH - T01</t>
        </is>
      </c>
    </row>
    <row r="56">
      <c r="A56" s="11" t="inlineStr">
        <is>
          <t>SAP</t>
        </is>
      </c>
      <c r="B56" s="3" t="n"/>
      <c r="C56" s="3" t="n"/>
      <c r="D56" s="7" t="n"/>
      <c r="E56" s="8" t="n"/>
      <c r="F56" s="12">
        <f>SUM(F54:G55)</f>
        <v/>
      </c>
      <c r="H56" s="9" t="n"/>
      <c r="I56" s="10" t="n"/>
      <c r="J56" s="5" t="n"/>
    </row>
    <row r="57" ht="15.75" customHeight="1">
      <c r="A57" s="13" t="inlineStr">
        <is>
          <t>FECHA</t>
        </is>
      </c>
      <c r="B57" s="13" t="inlineStr">
        <is>
          <t>CIERRE DE CAJA</t>
        </is>
      </c>
      <c r="C57" s="13" t="inlineStr">
        <is>
          <t>IMPORTE</t>
        </is>
      </c>
      <c r="D57" s="14" t="n">
        <v>112732562</v>
      </c>
      <c r="E57" s="8" t="n"/>
      <c r="H57" s="9" t="n"/>
      <c r="I57" s="10" t="n"/>
      <c r="J57" s="5" t="n"/>
    </row>
    <row r="60">
      <c r="A60" s="1" t="inlineStr">
        <is>
          <t>Cierre Caja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3" t="inlineStr">
        <is>
          <t>Del 08/02/2023</t>
        </is>
      </c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</row>
    <row r="62">
      <c r="A62" s="74" t="inlineStr">
        <is>
          <t>Cierre Caja</t>
        </is>
      </c>
      <c r="B62" s="74" t="inlineStr">
        <is>
          <t>Fecha</t>
        </is>
      </c>
      <c r="C62" s="74" t="inlineStr">
        <is>
          <t>Cajero</t>
        </is>
      </c>
      <c r="D62" s="74" t="inlineStr">
        <is>
          <t>Nro Voucher</t>
        </is>
      </c>
      <c r="E62" s="74" t="inlineStr">
        <is>
          <t>Nro Cuenta</t>
        </is>
      </c>
      <c r="F62" s="74" t="inlineStr">
        <is>
          <t>Tipo Ingreso</t>
        </is>
      </c>
      <c r="G62" s="75" t="n"/>
      <c r="H62" s="76" t="n"/>
      <c r="I62" s="74" t="inlineStr">
        <is>
          <t>TIPO DE INGRESO</t>
        </is>
      </c>
      <c r="J62" s="74" t="inlineStr">
        <is>
          <t>Cobrador</t>
        </is>
      </c>
    </row>
    <row r="63">
      <c r="A63" s="77" t="n"/>
      <c r="B63" s="77" t="n"/>
      <c r="C63" s="77" t="n"/>
      <c r="D63" s="77" t="n"/>
      <c r="E63" s="77" t="n"/>
      <c r="F63" s="4" t="inlineStr">
        <is>
          <t>EFECTIVO</t>
        </is>
      </c>
      <c r="G63" s="4" t="inlineStr">
        <is>
          <t>CHEQUE</t>
        </is>
      </c>
      <c r="H63" s="4" t="inlineStr">
        <is>
          <t>TRANSFERENCIA</t>
        </is>
      </c>
      <c r="I63" s="77" t="n"/>
      <c r="J63" s="77" t="n"/>
    </row>
    <row r="64">
      <c r="A64" s="5" t="inlineStr">
        <is>
          <t>CCAJ-PN62/32/2023</t>
        </is>
      </c>
      <c r="B64" s="6" t="n">
        <v>44965.69278496528</v>
      </c>
      <c r="C64" s="5" t="inlineStr">
        <is>
          <t>4627 ROBIN HASSAN - CAJA</t>
        </is>
      </c>
      <c r="D64" s="7" t="n"/>
      <c r="E64" s="8" t="n"/>
      <c r="F64" s="9" t="n">
        <v>4217.9</v>
      </c>
      <c r="I64" s="10" t="inlineStr">
        <is>
          <t>EFECTIVO</t>
        </is>
      </c>
      <c r="J64" s="5" t="inlineStr">
        <is>
          <t>4802 BENJAMIN QUISBERTH - T01</t>
        </is>
      </c>
    </row>
    <row r="65">
      <c r="A65" s="11" t="inlineStr">
        <is>
          <t>SAP</t>
        </is>
      </c>
      <c r="B65" s="3" t="n"/>
      <c r="C65" s="3" t="n"/>
      <c r="D65" s="7" t="n"/>
      <c r="E65" s="8" t="n"/>
      <c r="F65" s="9" t="n"/>
      <c r="I65" s="10" t="n"/>
      <c r="J65" s="5" t="n"/>
    </row>
    <row r="66" ht="15.75" customHeight="1">
      <c r="A66" s="13" t="inlineStr">
        <is>
          <t>FECHA</t>
        </is>
      </c>
      <c r="B66" s="13" t="inlineStr">
        <is>
          <t>CIERRE DE CAJA</t>
        </is>
      </c>
      <c r="C66" s="13" t="inlineStr">
        <is>
          <t>IMPORTE</t>
        </is>
      </c>
      <c r="D66" s="14" t="n">
        <v>112734097</v>
      </c>
      <c r="E66" s="8" t="n"/>
      <c r="F66" s="9" t="n"/>
      <c r="I66" s="10" t="n"/>
      <c r="J66" s="5" t="n"/>
    </row>
    <row r="69">
      <c r="A69" s="1" t="inlineStr">
        <is>
          <t>Cierre Caja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3" t="inlineStr">
        <is>
          <t>Del 09/02/2023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74" t="inlineStr">
        <is>
          <t>Cierre Caja</t>
        </is>
      </c>
      <c r="B71" s="74" t="inlineStr">
        <is>
          <t>Fecha</t>
        </is>
      </c>
      <c r="C71" s="74" t="inlineStr">
        <is>
          <t>Cajero</t>
        </is>
      </c>
      <c r="D71" s="74" t="inlineStr">
        <is>
          <t>Nro Voucher</t>
        </is>
      </c>
      <c r="E71" s="74" t="inlineStr">
        <is>
          <t>Nro Cuenta</t>
        </is>
      </c>
      <c r="F71" s="74" t="inlineStr">
        <is>
          <t>Tipo Ingreso</t>
        </is>
      </c>
      <c r="G71" s="75" t="n"/>
      <c r="H71" s="76" t="n"/>
      <c r="I71" s="74" t="inlineStr">
        <is>
          <t>TIPO DE INGRESO</t>
        </is>
      </c>
      <c r="J71" s="74" t="inlineStr">
        <is>
          <t>Cobrador</t>
        </is>
      </c>
    </row>
    <row r="72">
      <c r="A72" s="77" t="n"/>
      <c r="B72" s="77" t="n"/>
      <c r="C72" s="77" t="n"/>
      <c r="D72" s="77" t="n"/>
      <c r="E72" s="77" t="n"/>
      <c r="F72" s="4" t="inlineStr">
        <is>
          <t>EFECTIVO</t>
        </is>
      </c>
      <c r="G72" s="4" t="inlineStr">
        <is>
          <t>CHEQUE</t>
        </is>
      </c>
      <c r="H72" s="4" t="inlineStr">
        <is>
          <t>TRANSFERENCIA</t>
        </is>
      </c>
      <c r="I72" s="77" t="n"/>
      <c r="J72" s="77" t="n"/>
    </row>
    <row r="73">
      <c r="A73" s="5" t="inlineStr">
        <is>
          <t>CCAJ-PN62/33/2023</t>
        </is>
      </c>
      <c r="B73" s="6" t="n">
        <v>44966.6760562963</v>
      </c>
      <c r="C73" s="5" t="inlineStr">
        <is>
          <t>4627 ROBIN HASSAN - CAJA</t>
        </is>
      </c>
      <c r="D73" s="7" t="n"/>
      <c r="E73" s="8" t="n"/>
      <c r="F73" s="9" t="n">
        <v>12981.5</v>
      </c>
      <c r="I73" s="10" t="inlineStr">
        <is>
          <t>EFECTIVO</t>
        </is>
      </c>
      <c r="J73" s="5" t="inlineStr">
        <is>
          <t>4627 ROBIN HASSAN - COBRANZAS</t>
        </is>
      </c>
    </row>
    <row r="74">
      <c r="A74" s="5" t="inlineStr">
        <is>
          <t>CCAJ-PN62/33/2023</t>
        </is>
      </c>
      <c r="B74" s="6" t="n">
        <v>44966.6760562963</v>
      </c>
      <c r="C74" s="5" t="inlineStr">
        <is>
          <t>4627 ROBIN HASSAN - CAJA</t>
        </is>
      </c>
      <c r="D74" s="7" t="n"/>
      <c r="E74" s="8" t="n"/>
      <c r="F74" s="9" t="n">
        <v>5166.1</v>
      </c>
      <c r="I74" s="10" t="inlineStr">
        <is>
          <t>EFECTIVO</t>
        </is>
      </c>
      <c r="J74" s="5" t="inlineStr">
        <is>
          <t>4802 BENJAMIN QUISBERTH - T01</t>
        </is>
      </c>
    </row>
    <row r="75">
      <c r="A75" s="11" t="inlineStr">
        <is>
          <t>SAP</t>
        </is>
      </c>
      <c r="B75" s="3" t="n"/>
      <c r="C75" s="3" t="n"/>
      <c r="D75" s="7" t="n"/>
      <c r="E75" s="8" t="n"/>
      <c r="F75" s="31">
        <f>SUM(F73:G74)</f>
        <v/>
      </c>
      <c r="G75" s="9" t="n"/>
      <c r="I75" s="10" t="n"/>
      <c r="J75" s="8" t="n"/>
    </row>
    <row r="76" ht="15.75" customHeight="1">
      <c r="A76" s="13" t="inlineStr">
        <is>
          <t>FECHA</t>
        </is>
      </c>
      <c r="B76" s="13" t="inlineStr">
        <is>
          <t>CIERRE DE CAJA</t>
        </is>
      </c>
      <c r="C76" s="13" t="inlineStr">
        <is>
          <t>IMPORTE</t>
        </is>
      </c>
      <c r="D76" s="14" t="n">
        <v>112736414</v>
      </c>
      <c r="E76" s="8" t="n"/>
      <c r="G76" s="9" t="n"/>
      <c r="I76" s="10" t="n"/>
      <c r="J76" s="8" t="n"/>
    </row>
    <row r="77">
      <c r="A77" s="5" t="n"/>
      <c r="B77" s="6" t="n"/>
      <c r="C77" s="5" t="n"/>
      <c r="D77" s="7" t="n"/>
      <c r="E77" s="8" t="n"/>
      <c r="G77" s="9" t="n"/>
      <c r="I77" s="10" t="n"/>
      <c r="J77" s="8" t="n"/>
    </row>
    <row r="79">
      <c r="A79" s="1" t="inlineStr">
        <is>
          <t>Cierre Caja</t>
        </is>
      </c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</row>
    <row r="80">
      <c r="A80" s="3" t="inlineStr">
        <is>
          <t>Del 10/02/2023</t>
        </is>
      </c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</row>
    <row r="81">
      <c r="A81" s="74" t="inlineStr">
        <is>
          <t>Cierre Caja</t>
        </is>
      </c>
      <c r="B81" s="74" t="inlineStr">
        <is>
          <t>Fecha</t>
        </is>
      </c>
      <c r="C81" s="74" t="inlineStr">
        <is>
          <t>Cajero</t>
        </is>
      </c>
      <c r="D81" s="74" t="inlineStr">
        <is>
          <t>Nro Voucher</t>
        </is>
      </c>
      <c r="E81" s="74" t="inlineStr">
        <is>
          <t>Nro Cuenta</t>
        </is>
      </c>
      <c r="F81" s="74" t="inlineStr">
        <is>
          <t>Tipo Ingreso</t>
        </is>
      </c>
      <c r="G81" s="75" t="n"/>
      <c r="H81" s="76" t="n"/>
      <c r="I81" s="74" t="inlineStr">
        <is>
          <t>TIPO DE INGRESO</t>
        </is>
      </c>
      <c r="J81" s="74" t="inlineStr">
        <is>
          <t>Cobrador</t>
        </is>
      </c>
    </row>
    <row r="82">
      <c r="A82" s="77" t="n"/>
      <c r="B82" s="77" t="n"/>
      <c r="C82" s="77" t="n"/>
      <c r="D82" s="77" t="n"/>
      <c r="E82" s="77" t="n"/>
      <c r="F82" s="4" t="inlineStr">
        <is>
          <t>EFECTIVO</t>
        </is>
      </c>
      <c r="G82" s="4" t="inlineStr">
        <is>
          <t>CHEQUE</t>
        </is>
      </c>
      <c r="H82" s="4" t="inlineStr">
        <is>
          <t>TRANSFERENCIA</t>
        </is>
      </c>
      <c r="I82" s="77" t="n"/>
      <c r="J82" s="77" t="n"/>
    </row>
    <row r="83">
      <c r="A83" s="5" t="inlineStr">
        <is>
          <t>CCAJ-PN62/34/2023</t>
        </is>
      </c>
      <c r="B83" s="6" t="n">
        <v>44967.72523079861</v>
      </c>
      <c r="C83" s="5" t="inlineStr">
        <is>
          <t>4627 ROBIN HASSAN - CAJA</t>
        </is>
      </c>
      <c r="D83" s="7" t="n"/>
      <c r="E83" s="8" t="n"/>
      <c r="F83" s="9" t="n">
        <v>3002.4</v>
      </c>
      <c r="I83" s="10" t="inlineStr">
        <is>
          <t>EFECTIVO</t>
        </is>
      </c>
      <c r="J83" s="5" t="inlineStr">
        <is>
          <t>4627 ROBIN HASSAN - COBRANZAS</t>
        </is>
      </c>
    </row>
    <row r="84">
      <c r="A84" s="5" t="inlineStr">
        <is>
          <t>CCAJ-PN62/34/2023</t>
        </is>
      </c>
      <c r="B84" s="6" t="n">
        <v>44967.72523079861</v>
      </c>
      <c r="C84" s="5" t="inlineStr">
        <is>
          <t>4627 ROBIN HASSAN - CAJA</t>
        </is>
      </c>
      <c r="D84" s="7" t="n"/>
      <c r="E84" s="8" t="n"/>
      <c r="F84" s="9" t="n">
        <v>7758</v>
      </c>
      <c r="I84" s="10" t="inlineStr">
        <is>
          <t>EFECTIVO</t>
        </is>
      </c>
      <c r="J84" s="5" t="inlineStr">
        <is>
          <t>4802 BENJAMIN QUISBERTH - T01</t>
        </is>
      </c>
    </row>
    <row r="85">
      <c r="A85" s="11" t="inlineStr">
        <is>
          <t>SAP</t>
        </is>
      </c>
      <c r="B85" s="3" t="n"/>
      <c r="C85" s="3" t="n"/>
      <c r="D85" s="7" t="n"/>
      <c r="E85" s="8" t="n"/>
      <c r="F85" s="31">
        <f>SUM(F83:G84)</f>
        <v/>
      </c>
      <c r="H85" s="9" t="n"/>
      <c r="I85" s="10" t="n"/>
      <c r="J85" s="5" t="n"/>
    </row>
    <row r="86" ht="15.75" customHeight="1">
      <c r="A86" s="13" t="inlineStr">
        <is>
          <t>FECHA</t>
        </is>
      </c>
      <c r="B86" s="13" t="inlineStr">
        <is>
          <t>CIERRE DE CAJA</t>
        </is>
      </c>
      <c r="C86" s="13" t="inlineStr">
        <is>
          <t>IMPORTE</t>
        </is>
      </c>
      <c r="D86" s="14" t="n">
        <v>112736415</v>
      </c>
      <c r="E86" s="8" t="n"/>
      <c r="H86" s="9" t="n"/>
      <c r="I86" s="10" t="n"/>
      <c r="J86" s="5" t="n"/>
    </row>
    <row r="87">
      <c r="A87" s="5" t="n"/>
      <c r="B87" s="6" t="n"/>
      <c r="C87" s="5" t="n"/>
      <c r="D87" s="7" t="n"/>
      <c r="E87" s="8" t="n"/>
      <c r="H87" s="9" t="n"/>
      <c r="I87" s="10" t="n"/>
      <c r="J87" s="5" t="n"/>
    </row>
    <row r="88">
      <c r="A88" s="5" t="n"/>
      <c r="B88" s="6" t="n"/>
      <c r="C88" s="5" t="n"/>
      <c r="D88" s="7" t="n"/>
      <c r="E88" s="8" t="n"/>
      <c r="H88" s="9" t="n"/>
      <c r="I88" s="10" t="n"/>
      <c r="J88" s="5" t="n"/>
    </row>
    <row r="89">
      <c r="A89" s="1" t="inlineStr">
        <is>
          <t>Cierre Caja</t>
        </is>
      </c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</row>
    <row r="90">
      <c r="A90" s="3" t="inlineStr">
        <is>
          <t>Del 11/02/2023</t>
        </is>
      </c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</row>
    <row r="91">
      <c r="A91" s="74" t="inlineStr">
        <is>
          <t>Cierre Caja</t>
        </is>
      </c>
      <c r="B91" s="74" t="inlineStr">
        <is>
          <t>Fecha</t>
        </is>
      </c>
      <c r="C91" s="74" t="inlineStr">
        <is>
          <t>Cajero</t>
        </is>
      </c>
      <c r="D91" s="74" t="inlineStr">
        <is>
          <t>Nro Voucher</t>
        </is>
      </c>
      <c r="E91" s="74" t="inlineStr">
        <is>
          <t>Nro Cuenta</t>
        </is>
      </c>
      <c r="F91" s="74" t="inlineStr">
        <is>
          <t>Tipo Ingreso</t>
        </is>
      </c>
      <c r="G91" s="75" t="n"/>
      <c r="H91" s="76" t="n"/>
      <c r="I91" s="74" t="inlineStr">
        <is>
          <t>TIPO DE INGRESO</t>
        </is>
      </c>
      <c r="J91" s="74" t="inlineStr">
        <is>
          <t>Cobrador</t>
        </is>
      </c>
    </row>
    <row r="92">
      <c r="A92" s="77" t="n"/>
      <c r="B92" s="77" t="n"/>
      <c r="C92" s="77" t="n"/>
      <c r="D92" s="77" t="n"/>
      <c r="E92" s="77" t="n"/>
      <c r="F92" s="4" t="inlineStr">
        <is>
          <t>EFECTIVO</t>
        </is>
      </c>
      <c r="G92" s="4" t="inlineStr">
        <is>
          <t>CHEQUE</t>
        </is>
      </c>
      <c r="H92" s="4" t="inlineStr">
        <is>
          <t>TRANSFERENCIA</t>
        </is>
      </c>
      <c r="I92" s="77" t="n"/>
      <c r="J92" s="77" t="n"/>
    </row>
    <row r="93">
      <c r="A93" s="5" t="inlineStr">
        <is>
          <t>CCAJ-PN62/35/2023</t>
        </is>
      </c>
      <c r="B93" s="6" t="n">
        <v>44968.62234796296</v>
      </c>
      <c r="C93" s="5" t="inlineStr">
        <is>
          <t>4627 ROBIN HASSAN - CAJA</t>
        </is>
      </c>
      <c r="D93" s="7" t="n"/>
      <c r="E93" s="8" t="n"/>
      <c r="F93" s="9" t="n">
        <v>4492.6</v>
      </c>
      <c r="I93" s="10" t="inlineStr">
        <is>
          <t>EFECTIVO</t>
        </is>
      </c>
      <c r="J93" s="5" t="inlineStr">
        <is>
          <t>4627 ROBIN HASSAN - COBRANZAS</t>
        </is>
      </c>
    </row>
    <row r="94">
      <c r="A94" s="5" t="inlineStr">
        <is>
          <t>CCAJ-PN62/35/2023</t>
        </is>
      </c>
      <c r="B94" s="6" t="n">
        <v>44968.62234796296</v>
      </c>
      <c r="C94" s="5" t="inlineStr">
        <is>
          <t>4627 ROBIN HASSAN - CAJA</t>
        </is>
      </c>
      <c r="D94" s="7" t="n"/>
      <c r="E94" s="8" t="n"/>
      <c r="F94" s="9" t="n">
        <v>4941.5</v>
      </c>
      <c r="I94" s="10" t="inlineStr">
        <is>
          <t>EFECTIVO</t>
        </is>
      </c>
      <c r="J94" s="5" t="inlineStr">
        <is>
          <t>4802 BENJAMIN QUISBERTH - T01</t>
        </is>
      </c>
    </row>
    <row r="95">
      <c r="A95" s="11" t="inlineStr">
        <is>
          <t>SAP</t>
        </is>
      </c>
      <c r="B95" s="3" t="n"/>
      <c r="C95" s="3" t="n"/>
      <c r="D95" s="7" t="n"/>
      <c r="E95" s="8" t="n"/>
      <c r="F95" s="31">
        <f>SUM(F93:G94)</f>
        <v/>
      </c>
      <c r="H95" s="9" t="n"/>
      <c r="I95" s="10" t="n"/>
      <c r="J95" s="5" t="n"/>
    </row>
    <row r="96" ht="15.75" customHeight="1">
      <c r="A96" s="13" t="inlineStr">
        <is>
          <t>FECHA</t>
        </is>
      </c>
      <c r="B96" s="13" t="inlineStr">
        <is>
          <t>CIERRE DE CAJA</t>
        </is>
      </c>
      <c r="C96" s="13" t="inlineStr">
        <is>
          <t>IMPORTE</t>
        </is>
      </c>
      <c r="D96" s="14" t="n">
        <v>112761185</v>
      </c>
      <c r="E96" s="8" t="n"/>
      <c r="H96" s="9" t="n"/>
      <c r="I96" s="10" t="n"/>
      <c r="J96" s="5" t="n"/>
    </row>
    <row r="99">
      <c r="A99" s="1" t="inlineStr">
        <is>
          <t>Cierre Caja</t>
        </is>
      </c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</row>
    <row r="100">
      <c r="A100" s="3" t="inlineStr">
        <is>
          <t>Del 13/02/2023</t>
        </is>
      </c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</row>
    <row r="101">
      <c r="A101" s="74" t="inlineStr">
        <is>
          <t>Cierre Caja</t>
        </is>
      </c>
      <c r="B101" s="74" t="inlineStr">
        <is>
          <t>Fecha</t>
        </is>
      </c>
      <c r="C101" s="74" t="inlineStr">
        <is>
          <t>Cajero</t>
        </is>
      </c>
      <c r="D101" s="74" t="inlineStr">
        <is>
          <t>Nro Voucher</t>
        </is>
      </c>
      <c r="E101" s="74" t="inlineStr">
        <is>
          <t>Nro Cuenta</t>
        </is>
      </c>
      <c r="F101" s="74" t="inlineStr">
        <is>
          <t>Tipo Ingreso</t>
        </is>
      </c>
      <c r="G101" s="75" t="n"/>
      <c r="H101" s="76" t="n"/>
      <c r="I101" s="74" t="inlineStr">
        <is>
          <t>TIPO DE INGRESO</t>
        </is>
      </c>
      <c r="J101" s="74" t="inlineStr">
        <is>
          <t>Cobrador</t>
        </is>
      </c>
    </row>
    <row r="102">
      <c r="A102" s="77" t="n"/>
      <c r="B102" s="77" t="n"/>
      <c r="C102" s="77" t="n"/>
      <c r="D102" s="77" t="n"/>
      <c r="E102" s="77" t="n"/>
      <c r="F102" s="4" t="inlineStr">
        <is>
          <t>EFECTIVO</t>
        </is>
      </c>
      <c r="G102" s="4" t="inlineStr">
        <is>
          <t>CHEQUE</t>
        </is>
      </c>
      <c r="H102" s="4" t="inlineStr">
        <is>
          <t>TRANSFERENCIA</t>
        </is>
      </c>
      <c r="I102" s="77" t="n"/>
      <c r="J102" s="77" t="n"/>
    </row>
    <row r="103">
      <c r="A103" s="5" t="inlineStr">
        <is>
          <t>CCAJ-PN62/36/2023</t>
        </is>
      </c>
      <c r="B103" s="6" t="n">
        <v>44970.69647971065</v>
      </c>
      <c r="C103" s="5" t="inlineStr">
        <is>
          <t>4627 ROBIN HASSAN - CAJA</t>
        </is>
      </c>
      <c r="D103" s="7" t="n"/>
      <c r="E103" s="8" t="n"/>
      <c r="F103" s="9" t="n">
        <v>13875.7</v>
      </c>
      <c r="I103" s="10" t="inlineStr">
        <is>
          <t>EFECTIVO</t>
        </is>
      </c>
      <c r="J103" s="5" t="inlineStr">
        <is>
          <t>4627 ROBIN HASSAN - COBRANZAS</t>
        </is>
      </c>
    </row>
    <row r="104">
      <c r="A104" s="5" t="inlineStr">
        <is>
          <t>CCAJ-PN62/36/2023</t>
        </is>
      </c>
      <c r="B104" s="6" t="n">
        <v>44970.69647971065</v>
      </c>
      <c r="C104" s="5" t="inlineStr">
        <is>
          <t>4627 ROBIN HASSAN - CAJA</t>
        </is>
      </c>
      <c r="D104" s="7" t="n"/>
      <c r="E104" s="8" t="n"/>
      <c r="F104" s="9" t="n">
        <v>3508.5</v>
      </c>
      <c r="I104" s="10" t="inlineStr">
        <is>
          <t>EFECTIVO</t>
        </is>
      </c>
      <c r="J104" s="5" t="inlineStr">
        <is>
          <t>4802 BENJAMIN QUISBERTH - T01</t>
        </is>
      </c>
    </row>
    <row r="105">
      <c r="A105" s="11" t="inlineStr">
        <is>
          <t>SAP</t>
        </is>
      </c>
      <c r="B105" s="3" t="n"/>
      <c r="C105" s="3" t="n"/>
      <c r="D105" s="7" t="n"/>
      <c r="E105" s="8" t="n"/>
      <c r="F105" s="31">
        <f>SUM(F103:G104)</f>
        <v/>
      </c>
      <c r="H105" s="9" t="n"/>
      <c r="I105" s="10" t="n"/>
      <c r="J105" s="5" t="n"/>
    </row>
    <row r="106" ht="15.75" customHeight="1">
      <c r="A106" s="13" t="inlineStr">
        <is>
          <t>FECHA</t>
        </is>
      </c>
      <c r="B106" s="13" t="inlineStr">
        <is>
          <t>CIERRE DE CAJA</t>
        </is>
      </c>
      <c r="C106" s="13" t="inlineStr">
        <is>
          <t>IMPORTE</t>
        </is>
      </c>
      <c r="D106" s="14" t="n">
        <v>112774175</v>
      </c>
      <c r="E106" s="8" t="n"/>
      <c r="H106" s="9" t="n"/>
      <c r="I106" s="10" t="n"/>
      <c r="J106" s="5" t="n"/>
    </row>
    <row r="109">
      <c r="A109" s="1" t="inlineStr">
        <is>
          <t>Cierre Caja</t>
        </is>
      </c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</row>
    <row r="110">
      <c r="A110" s="3" t="inlineStr">
        <is>
          <t>Del 14/02/2023</t>
        </is>
      </c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</row>
    <row r="111">
      <c r="A111" s="74" t="inlineStr">
        <is>
          <t>Cierre Caja</t>
        </is>
      </c>
      <c r="B111" s="74" t="inlineStr">
        <is>
          <t>Fecha</t>
        </is>
      </c>
      <c r="C111" s="74" t="inlineStr">
        <is>
          <t>Cajero</t>
        </is>
      </c>
      <c r="D111" s="74" t="inlineStr">
        <is>
          <t>Nro Voucher</t>
        </is>
      </c>
      <c r="E111" s="74" t="inlineStr">
        <is>
          <t>Nro Cuenta</t>
        </is>
      </c>
      <c r="F111" s="74" t="inlineStr">
        <is>
          <t>Tipo Ingreso</t>
        </is>
      </c>
      <c r="G111" s="75" t="n"/>
      <c r="H111" s="76" t="n"/>
      <c r="I111" s="74" t="inlineStr">
        <is>
          <t>TIPO DE INGRESO</t>
        </is>
      </c>
      <c r="J111" s="74" t="inlineStr">
        <is>
          <t>Cobrador</t>
        </is>
      </c>
    </row>
    <row r="112">
      <c r="A112" s="77" t="n"/>
      <c r="B112" s="77" t="n"/>
      <c r="C112" s="77" t="n"/>
      <c r="D112" s="77" t="n"/>
      <c r="E112" s="77" t="n"/>
      <c r="F112" s="4" t="inlineStr">
        <is>
          <t>EFECTIVO</t>
        </is>
      </c>
      <c r="G112" s="4" t="inlineStr">
        <is>
          <t>CHEQUE</t>
        </is>
      </c>
      <c r="H112" s="4" t="inlineStr">
        <is>
          <t>TRANSFERENCIA</t>
        </is>
      </c>
      <c r="I112" s="77" t="n"/>
      <c r="J112" s="77" t="n"/>
    </row>
    <row r="113">
      <c r="A113" s="5" t="inlineStr">
        <is>
          <t>CCAJ-PN62/37/2023</t>
        </is>
      </c>
      <c r="B113" s="6" t="n">
        <v>44971.72645837963</v>
      </c>
      <c r="C113" s="5" t="inlineStr">
        <is>
          <t>4627 ROBIN HASSAN - CAJA</t>
        </is>
      </c>
      <c r="D113" s="7" t="n"/>
      <c r="E113" s="8" t="n"/>
      <c r="F113" s="9" t="n">
        <v>11574.5</v>
      </c>
      <c r="I113" s="10" t="inlineStr">
        <is>
          <t>EFECTIVO</t>
        </is>
      </c>
      <c r="J113" s="5" t="inlineStr">
        <is>
          <t>4627 ROBIN HASSAN - COBRANZAS</t>
        </is>
      </c>
    </row>
    <row r="114">
      <c r="A114" s="5" t="inlineStr">
        <is>
          <t>CCAJ-PN62/37/2023</t>
        </is>
      </c>
      <c r="B114" s="6" t="n">
        <v>44971.72645837963</v>
      </c>
      <c r="C114" s="5" t="inlineStr">
        <is>
          <t>4627 ROBIN HASSAN - CAJA</t>
        </is>
      </c>
      <c r="D114" s="7" t="n"/>
      <c r="E114" s="8" t="n"/>
      <c r="F114" s="9" t="n">
        <v>2871.8</v>
      </c>
      <c r="I114" s="10" t="inlineStr">
        <is>
          <t>EFECTIVO</t>
        </is>
      </c>
      <c r="J114" s="5" t="inlineStr">
        <is>
          <t>4802 BENJAMIN QUISBERTH - T01</t>
        </is>
      </c>
    </row>
    <row r="115">
      <c r="A115" s="11" t="inlineStr">
        <is>
          <t>SAP</t>
        </is>
      </c>
      <c r="B115" s="3" t="n"/>
      <c r="C115" s="3" t="n"/>
      <c r="D115" s="7" t="n"/>
      <c r="E115" s="8" t="n"/>
      <c r="F115" s="31">
        <f>SUM(F113:G114)</f>
        <v/>
      </c>
      <c r="H115" s="9" t="n"/>
      <c r="I115" s="10" t="n"/>
      <c r="J115" s="5" t="n"/>
    </row>
    <row r="116" ht="15.75" customHeight="1">
      <c r="A116" s="13" t="inlineStr">
        <is>
          <t>FECHA</t>
        </is>
      </c>
      <c r="B116" s="13" t="inlineStr">
        <is>
          <t>CIERRE DE CAJA</t>
        </is>
      </c>
      <c r="C116" s="13" t="inlineStr">
        <is>
          <t>IMPORTE</t>
        </is>
      </c>
      <c r="D116" s="14" t="n">
        <v>112782357</v>
      </c>
      <c r="E116" s="8" t="n"/>
      <c r="H116" s="9" t="n"/>
      <c r="I116" s="10" t="n"/>
      <c r="J116" s="5" t="n"/>
    </row>
    <row r="119">
      <c r="A119" s="1" t="inlineStr">
        <is>
          <t>Cierre Caja</t>
        </is>
      </c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</row>
    <row r="120">
      <c r="A120" s="3" t="inlineStr">
        <is>
          <t>Del 15/02/2023</t>
        </is>
      </c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</row>
    <row r="121">
      <c r="A121" s="74" t="inlineStr">
        <is>
          <t>Cierre Caja</t>
        </is>
      </c>
      <c r="B121" s="74" t="inlineStr">
        <is>
          <t>Fecha</t>
        </is>
      </c>
      <c r="C121" s="74" t="inlineStr">
        <is>
          <t>Cajero</t>
        </is>
      </c>
      <c r="D121" s="74" t="inlineStr">
        <is>
          <t>Nro Voucher</t>
        </is>
      </c>
      <c r="E121" s="74" t="inlineStr">
        <is>
          <t>Nro Cuenta</t>
        </is>
      </c>
      <c r="F121" s="74" t="inlineStr">
        <is>
          <t>Tipo Ingreso</t>
        </is>
      </c>
      <c r="G121" s="75" t="n"/>
      <c r="H121" s="76" t="n"/>
      <c r="I121" s="74" t="inlineStr">
        <is>
          <t>TIPO DE INGRESO</t>
        </is>
      </c>
      <c r="J121" s="74" t="inlineStr">
        <is>
          <t>Cobrador</t>
        </is>
      </c>
    </row>
    <row r="122">
      <c r="A122" s="77" t="n"/>
      <c r="B122" s="77" t="n"/>
      <c r="C122" s="77" t="n"/>
      <c r="D122" s="77" t="n"/>
      <c r="E122" s="77" t="n"/>
      <c r="F122" s="4" t="inlineStr">
        <is>
          <t>EFECTIVO</t>
        </is>
      </c>
      <c r="G122" s="4" t="inlineStr">
        <is>
          <t>CHEQUE</t>
        </is>
      </c>
      <c r="H122" s="4" t="inlineStr">
        <is>
          <t>TRANSFERENCIA</t>
        </is>
      </c>
      <c r="I122" s="77" t="n"/>
      <c r="J122" s="77" t="n"/>
    </row>
    <row r="123">
      <c r="A123" s="5" t="inlineStr">
        <is>
          <t>CCAJ-PN62/38/2023</t>
        </is>
      </c>
      <c r="B123" s="6" t="n">
        <v>44972.70360976852</v>
      </c>
      <c r="C123" s="5" t="inlineStr">
        <is>
          <t>4627 ROBIN HASSAN - CAJA</t>
        </is>
      </c>
      <c r="D123" s="7" t="n">
        <v>3128477489</v>
      </c>
      <c r="E123" s="5" t="inlineStr">
        <is>
          <t>BANCO UNION-10000020271437</t>
        </is>
      </c>
      <c r="H123" s="9" t="n">
        <v>1620</v>
      </c>
      <c r="I123" s="5" t="inlineStr">
        <is>
          <t>DEPÓSITO BANCARIO</t>
        </is>
      </c>
      <c r="J123" s="5" t="inlineStr">
        <is>
          <t>4627 ROBIN HASSAN - COBRANZAS</t>
        </is>
      </c>
    </row>
    <row r="124">
      <c r="A124" s="5" t="inlineStr">
        <is>
          <t>CCAJ-PN62/38/2023</t>
        </is>
      </c>
      <c r="B124" s="6" t="n">
        <v>44972.70360976852</v>
      </c>
      <c r="C124" s="5" t="inlineStr">
        <is>
          <t>4627 ROBIN HASSAN - CAJA</t>
        </is>
      </c>
      <c r="D124" s="7" t="n"/>
      <c r="E124" s="8" t="n"/>
      <c r="F124" s="9" t="n">
        <v>1100.3</v>
      </c>
      <c r="I124" s="10" t="inlineStr">
        <is>
          <t>EFECTIVO</t>
        </is>
      </c>
      <c r="J124" s="5" t="inlineStr">
        <is>
          <t>4627 ROBIN HASSAN - COBRANZAS</t>
        </is>
      </c>
    </row>
    <row r="125">
      <c r="A125" s="5" t="inlineStr">
        <is>
          <t>CCAJ-PN62/38/2023</t>
        </is>
      </c>
      <c r="B125" s="6" t="n">
        <v>44972.70360976852</v>
      </c>
      <c r="C125" s="5" t="inlineStr">
        <is>
          <t>4627 ROBIN HASSAN - CAJA</t>
        </is>
      </c>
      <c r="D125" s="7" t="n"/>
      <c r="E125" s="8" t="n"/>
      <c r="F125" s="9" t="n">
        <v>4117.6</v>
      </c>
      <c r="I125" s="10" t="inlineStr">
        <is>
          <t>EFECTIVO</t>
        </is>
      </c>
      <c r="J125" s="5" t="inlineStr">
        <is>
          <t>4802 BENJAMIN QUISBERTH - T01</t>
        </is>
      </c>
    </row>
    <row r="126">
      <c r="A126" s="11" t="inlineStr">
        <is>
          <t>SAP</t>
        </is>
      </c>
      <c r="B126" s="3" t="n"/>
      <c r="C126" s="3" t="n"/>
      <c r="D126" s="7" t="n"/>
      <c r="E126" s="8" t="n"/>
      <c r="F126" s="31">
        <f>SUM(F123:G125)</f>
        <v/>
      </c>
      <c r="H126" s="9" t="n"/>
      <c r="I126" s="10" t="n"/>
      <c r="J126" s="5" t="n"/>
    </row>
    <row r="127" ht="15.75" customHeight="1">
      <c r="A127" s="13" t="inlineStr">
        <is>
          <t>FECHA</t>
        </is>
      </c>
      <c r="B127" s="13" t="inlineStr">
        <is>
          <t>CIERRE DE CAJA</t>
        </is>
      </c>
      <c r="C127" s="13" t="inlineStr">
        <is>
          <t>IMPORTE</t>
        </is>
      </c>
      <c r="D127" s="14" t="n">
        <v>112790567</v>
      </c>
      <c r="E127" s="8" t="n"/>
      <c r="H127" s="9" t="n"/>
      <c r="I127" s="10" t="n"/>
      <c r="J127" s="5" t="n"/>
    </row>
    <row r="130">
      <c r="A130" s="1" t="inlineStr">
        <is>
          <t>Cierre Caja</t>
        </is>
      </c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</row>
    <row r="131">
      <c r="A131" s="3" t="inlineStr">
        <is>
          <t>Del 16/02/2023</t>
        </is>
      </c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</row>
    <row r="132">
      <c r="A132" s="74" t="inlineStr">
        <is>
          <t>Cierre Caja</t>
        </is>
      </c>
      <c r="B132" s="74" t="inlineStr">
        <is>
          <t>Fecha</t>
        </is>
      </c>
      <c r="C132" s="74" t="inlineStr">
        <is>
          <t>Cajero</t>
        </is>
      </c>
      <c r="D132" s="74" t="inlineStr">
        <is>
          <t>Nro Voucher</t>
        </is>
      </c>
      <c r="E132" s="74" t="inlineStr">
        <is>
          <t>Nro Cuenta</t>
        </is>
      </c>
      <c r="F132" s="74" t="inlineStr">
        <is>
          <t>Tipo Ingreso</t>
        </is>
      </c>
      <c r="G132" s="75" t="n"/>
      <c r="H132" s="76" t="n"/>
      <c r="I132" s="74" t="inlineStr">
        <is>
          <t>TIPO DE INGRESO</t>
        </is>
      </c>
      <c r="J132" s="74" t="inlineStr">
        <is>
          <t>Cobrador</t>
        </is>
      </c>
    </row>
    <row r="133">
      <c r="A133" s="77" t="n"/>
      <c r="B133" s="77" t="n"/>
      <c r="C133" s="77" t="n"/>
      <c r="D133" s="77" t="n"/>
      <c r="E133" s="77" t="n"/>
      <c r="F133" s="4" t="inlineStr">
        <is>
          <t>EFECTIVO</t>
        </is>
      </c>
      <c r="G133" s="4" t="inlineStr">
        <is>
          <t>CHEQUE</t>
        </is>
      </c>
      <c r="H133" s="4" t="inlineStr">
        <is>
          <t>TRANSFERENCIA</t>
        </is>
      </c>
      <c r="I133" s="77" t="n"/>
      <c r="J133" s="77" t="n"/>
    </row>
    <row r="134">
      <c r="A134" s="5" t="inlineStr">
        <is>
          <t>CCAJ-PN62/39/2023</t>
        </is>
      </c>
      <c r="B134" s="6" t="n">
        <v>44973.69306143519</v>
      </c>
      <c r="C134" s="5" t="inlineStr">
        <is>
          <t>4627 ROBIN HASSAN - CAJA</t>
        </is>
      </c>
      <c r="D134" s="7" t="n"/>
      <c r="E134" s="8" t="n"/>
      <c r="F134" s="9" t="n">
        <v>11777.5</v>
      </c>
      <c r="I134" s="10" t="inlineStr">
        <is>
          <t>EFECTIVO</t>
        </is>
      </c>
      <c r="J134" s="5" t="inlineStr">
        <is>
          <t>4627 ROBIN HASSAN - COBRANZAS</t>
        </is>
      </c>
    </row>
    <row r="135">
      <c r="A135" s="5" t="inlineStr">
        <is>
          <t>CCAJ-PN62/39/2023</t>
        </is>
      </c>
      <c r="B135" s="6" t="n">
        <v>44973.69306143519</v>
      </c>
      <c r="C135" s="5" t="inlineStr">
        <is>
          <t>4627 ROBIN HASSAN - CAJA</t>
        </is>
      </c>
      <c r="D135" s="7" t="n"/>
      <c r="E135" s="8" t="n"/>
      <c r="F135" s="9" t="n">
        <v>3584.2</v>
      </c>
      <c r="I135" s="10" t="inlineStr">
        <is>
          <t>EFECTIVO</t>
        </is>
      </c>
      <c r="J135" s="5" t="inlineStr">
        <is>
          <t>4802 BENJAMIN QUISBERTH - T01</t>
        </is>
      </c>
    </row>
    <row r="136">
      <c r="A136" s="11" t="inlineStr">
        <is>
          <t>SAP</t>
        </is>
      </c>
      <c r="B136" s="3" t="n"/>
      <c r="C136" s="3" t="n"/>
      <c r="D136" s="7" t="n"/>
      <c r="E136" s="8" t="n"/>
      <c r="F136" s="31">
        <f>SUM(F134:G135)</f>
        <v/>
      </c>
      <c r="H136" s="9" t="n"/>
      <c r="I136" s="10" t="n"/>
      <c r="J136" s="8" t="n"/>
    </row>
    <row r="137" ht="15.75" customHeight="1">
      <c r="A137" s="13" t="inlineStr">
        <is>
          <t>FECHA</t>
        </is>
      </c>
      <c r="B137" s="13" t="inlineStr">
        <is>
          <t>CIERRE DE CAJA</t>
        </is>
      </c>
      <c r="C137" s="13" t="inlineStr">
        <is>
          <t>IMPORTE</t>
        </is>
      </c>
      <c r="D137" s="14" t="n">
        <v>112800036</v>
      </c>
      <c r="E137" s="8" t="n"/>
      <c r="H137" s="9" t="n"/>
      <c r="I137" s="10" t="n"/>
      <c r="J137" s="8" t="n"/>
    </row>
    <row r="140">
      <c r="A140" s="1" t="inlineStr">
        <is>
          <t>Cierre Caja</t>
        </is>
      </c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</row>
    <row r="141">
      <c r="A141" s="3" t="inlineStr">
        <is>
          <t>Del 17/02/2023</t>
        </is>
      </c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</row>
    <row r="142">
      <c r="A142" s="74" t="inlineStr">
        <is>
          <t>Cierre Caja</t>
        </is>
      </c>
      <c r="B142" s="74" t="inlineStr">
        <is>
          <t>Fecha</t>
        </is>
      </c>
      <c r="C142" s="74" t="inlineStr">
        <is>
          <t>Cajero</t>
        </is>
      </c>
      <c r="D142" s="74" t="inlineStr">
        <is>
          <t>Nro Voucher</t>
        </is>
      </c>
      <c r="E142" s="74" t="inlineStr">
        <is>
          <t>Nro Cuenta</t>
        </is>
      </c>
      <c r="F142" s="74" t="inlineStr">
        <is>
          <t>Tipo Ingreso</t>
        </is>
      </c>
      <c r="G142" s="75" t="n"/>
      <c r="H142" s="76" t="n"/>
      <c r="I142" s="74" t="inlineStr">
        <is>
          <t>TIPO DE INGRESO</t>
        </is>
      </c>
      <c r="J142" s="74" t="inlineStr">
        <is>
          <t>Cobrador</t>
        </is>
      </c>
    </row>
    <row r="143">
      <c r="A143" s="77" t="n"/>
      <c r="B143" s="77" t="n"/>
      <c r="C143" s="77" t="n"/>
      <c r="D143" s="77" t="n"/>
      <c r="E143" s="77" t="n"/>
      <c r="F143" s="4" t="inlineStr">
        <is>
          <t>EFECTIVO</t>
        </is>
      </c>
      <c r="G143" s="4" t="inlineStr">
        <is>
          <t>CHEQUE</t>
        </is>
      </c>
      <c r="H143" s="4" t="inlineStr">
        <is>
          <t>TRANSFERENCIA</t>
        </is>
      </c>
      <c r="I143" s="77" t="n"/>
      <c r="J143" s="77" t="n"/>
    </row>
    <row r="144">
      <c r="A144" s="5" t="inlineStr">
        <is>
          <t>CCAJ-PN62/40/2023</t>
        </is>
      </c>
      <c r="B144" s="6" t="n">
        <v>44974.71365274306</v>
      </c>
      <c r="C144" s="5" t="inlineStr">
        <is>
          <t>4627 ROBIN HASSAN - CAJA</t>
        </is>
      </c>
      <c r="D144" s="7" t="n"/>
      <c r="E144" s="8" t="n"/>
      <c r="F144" s="9" t="n">
        <v>21636</v>
      </c>
      <c r="I144" s="10" t="inlineStr">
        <is>
          <t>EFECTIVO</t>
        </is>
      </c>
      <c r="J144" s="5" t="inlineStr">
        <is>
          <t>4627 ROBIN HASSAN - COBRANZAS</t>
        </is>
      </c>
    </row>
    <row r="145">
      <c r="A145" s="5" t="inlineStr">
        <is>
          <t>CCAJ-PN62/40/2023</t>
        </is>
      </c>
      <c r="B145" s="6" t="n">
        <v>44974.71365274306</v>
      </c>
      <c r="C145" s="5" t="inlineStr">
        <is>
          <t>4627 ROBIN HASSAN - CAJA</t>
        </is>
      </c>
      <c r="D145" s="7" t="n"/>
      <c r="E145" s="8" t="n"/>
      <c r="F145" s="9" t="n">
        <v>4098.5</v>
      </c>
      <c r="I145" s="10" t="inlineStr">
        <is>
          <t>EFECTIVO</t>
        </is>
      </c>
      <c r="J145" s="5" t="inlineStr">
        <is>
          <t>4802 BENJAMIN QUISBERTH - T01</t>
        </is>
      </c>
    </row>
    <row r="146">
      <c r="A146" s="11" t="inlineStr">
        <is>
          <t>SAP</t>
        </is>
      </c>
      <c r="B146" s="3" t="n"/>
      <c r="C146" s="3" t="n"/>
      <c r="D146" s="7" t="n"/>
      <c r="E146" s="8" t="n"/>
      <c r="F146" s="31">
        <f>SUM(F144:G145)</f>
        <v/>
      </c>
      <c r="G146" s="9" t="n"/>
      <c r="I146" s="10" t="n"/>
      <c r="J146" s="8" t="n"/>
    </row>
    <row r="147" ht="15.75" customHeight="1">
      <c r="A147" s="13" t="inlineStr">
        <is>
          <t>FECHA</t>
        </is>
      </c>
      <c r="B147" s="13" t="inlineStr">
        <is>
          <t>CIERRE DE CAJA</t>
        </is>
      </c>
      <c r="C147" s="13" t="inlineStr">
        <is>
          <t>IMPORTE</t>
        </is>
      </c>
      <c r="D147" s="14" t="inlineStr">
        <is>
          <t>112799891</t>
        </is>
      </c>
      <c r="E147" s="8" t="n"/>
      <c r="G147" s="9" t="n"/>
      <c r="I147" s="10" t="n"/>
      <c r="J147" s="8" t="n"/>
    </row>
    <row r="148">
      <c r="A148" s="5" t="n"/>
      <c r="B148" s="6" t="n"/>
      <c r="C148" s="5" t="n"/>
      <c r="D148" s="7" t="n"/>
      <c r="E148" s="8" t="n"/>
      <c r="G148" s="9" t="n"/>
      <c r="I148" s="10" t="n"/>
      <c r="J148" s="8" t="n"/>
    </row>
    <row r="149">
      <c r="A149" s="5" t="n"/>
      <c r="B149" s="6" t="n"/>
      <c r="C149" s="5" t="n"/>
      <c r="D149" s="7" t="n"/>
      <c r="E149" s="8" t="n"/>
      <c r="G149" s="9" t="n"/>
      <c r="I149" s="10" t="n"/>
      <c r="J149" s="8" t="n"/>
    </row>
    <row r="150">
      <c r="A150" s="1" t="inlineStr">
        <is>
          <t>Cierre Caja</t>
        </is>
      </c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</row>
    <row r="151">
      <c r="A151" s="3" t="inlineStr">
        <is>
          <t>Del 18/02/2023</t>
        </is>
      </c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</row>
    <row r="152">
      <c r="A152" s="74" t="inlineStr">
        <is>
          <t>Cierre Caja</t>
        </is>
      </c>
      <c r="B152" s="74" t="inlineStr">
        <is>
          <t>Fecha</t>
        </is>
      </c>
      <c r="C152" s="74" t="inlineStr">
        <is>
          <t>Cajero</t>
        </is>
      </c>
      <c r="D152" s="74" t="inlineStr">
        <is>
          <t>Nro Voucher</t>
        </is>
      </c>
      <c r="E152" s="74" t="inlineStr">
        <is>
          <t>Nro Cuenta</t>
        </is>
      </c>
      <c r="F152" s="74" t="inlineStr">
        <is>
          <t>Tipo Ingreso</t>
        </is>
      </c>
      <c r="G152" s="75" t="n"/>
      <c r="H152" s="76" t="n"/>
      <c r="I152" s="74" t="inlineStr">
        <is>
          <t>TIPO DE INGRESO</t>
        </is>
      </c>
      <c r="J152" s="74" t="inlineStr">
        <is>
          <t>Cobrador</t>
        </is>
      </c>
    </row>
    <row r="153">
      <c r="A153" s="77" t="n"/>
      <c r="B153" s="77" t="n"/>
      <c r="C153" s="77" t="n"/>
      <c r="D153" s="77" t="n"/>
      <c r="E153" s="77" t="n"/>
      <c r="F153" s="4" t="inlineStr">
        <is>
          <t>EFECTIVO</t>
        </is>
      </c>
      <c r="G153" s="4" t="inlineStr">
        <is>
          <t>CHEQUE</t>
        </is>
      </c>
      <c r="H153" s="4" t="inlineStr">
        <is>
          <t>TRANSFERENCIA</t>
        </is>
      </c>
      <c r="I153" s="77" t="n"/>
      <c r="J153" s="77" t="n"/>
    </row>
    <row r="154">
      <c r="A154" s="5" t="inlineStr">
        <is>
          <t>CCAJ-PN62/41/2023</t>
        </is>
      </c>
      <c r="B154" s="6" t="n">
        <v>44975.59015689815</v>
      </c>
      <c r="C154" s="5" t="inlineStr">
        <is>
          <t>4627 ROBIN HASSAN - CAJA</t>
        </is>
      </c>
      <c r="D154" s="7" t="n"/>
      <c r="E154" s="8" t="n"/>
      <c r="F154" s="9" t="n">
        <v>6436.5</v>
      </c>
      <c r="I154" s="10" t="inlineStr">
        <is>
          <t>EFECTIVO</t>
        </is>
      </c>
      <c r="J154" s="5" t="inlineStr">
        <is>
          <t>4627 ROBIN HASSAN - COBRANZAS</t>
        </is>
      </c>
    </row>
    <row r="155">
      <c r="A155" s="5" t="inlineStr">
        <is>
          <t>CCAJ-PN62/41/2023</t>
        </is>
      </c>
      <c r="B155" s="6" t="n">
        <v>44975.59015689815</v>
      </c>
      <c r="C155" s="5" t="inlineStr">
        <is>
          <t>4627 ROBIN HASSAN - CAJA</t>
        </is>
      </c>
      <c r="D155" s="7" t="n"/>
      <c r="E155" s="8" t="n"/>
      <c r="F155" s="9" t="n">
        <v>3105.1</v>
      </c>
      <c r="I155" s="10" t="inlineStr">
        <is>
          <t>EFECTIVO</t>
        </is>
      </c>
      <c r="J155" s="5" t="inlineStr">
        <is>
          <t>4802 BENJAMIN QUISBERTH - T01</t>
        </is>
      </c>
    </row>
    <row r="156">
      <c r="A156" s="11" t="inlineStr">
        <is>
          <t>SAP</t>
        </is>
      </c>
      <c r="B156" s="3" t="n"/>
      <c r="C156" s="3" t="n"/>
      <c r="D156" s="7" t="n"/>
      <c r="E156" s="8" t="n"/>
      <c r="F156" s="31">
        <f>SUM(F154:G155)</f>
        <v/>
      </c>
      <c r="G156" s="9" t="n"/>
      <c r="I156" s="10" t="n"/>
      <c r="J156" s="8" t="n"/>
    </row>
    <row r="157" ht="15.75" customHeight="1">
      <c r="A157" s="13" t="inlineStr">
        <is>
          <t>FECHA</t>
        </is>
      </c>
      <c r="B157" s="13" t="inlineStr">
        <is>
          <t>CIERRE DE CAJA</t>
        </is>
      </c>
      <c r="C157" s="13" t="inlineStr">
        <is>
          <t>IMPORTE</t>
        </is>
      </c>
      <c r="D157" s="14" t="inlineStr">
        <is>
          <t>112799890</t>
        </is>
      </c>
      <c r="E157" s="8" t="n"/>
      <c r="G157" s="9" t="n"/>
      <c r="I157" s="10" t="n"/>
      <c r="J157" s="8" t="n"/>
    </row>
    <row r="158">
      <c r="A158" s="5" t="n"/>
      <c r="B158" s="6" t="n"/>
      <c r="C158" s="5" t="n"/>
      <c r="D158" s="7" t="n"/>
      <c r="E158" s="8" t="n"/>
      <c r="G158" s="9" t="n"/>
      <c r="I158" s="10" t="n"/>
      <c r="J158" s="8" t="n"/>
    </row>
    <row r="159"/>
    <row r="160">
      <c r="A160" s="1" t="inlineStr">
        <is>
          <t>Cierre Caja</t>
        </is>
      </c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</row>
    <row r="161">
      <c r="A161" s="3" t="inlineStr">
        <is>
          <t>Del 20/02/2023</t>
        </is>
      </c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</row>
    <row r="162">
      <c r="A162" s="74" t="inlineStr">
        <is>
          <t>Cierre Caja</t>
        </is>
      </c>
      <c r="B162" s="74" t="inlineStr">
        <is>
          <t>Fecha</t>
        </is>
      </c>
      <c r="C162" s="74" t="inlineStr">
        <is>
          <t>Cajero</t>
        </is>
      </c>
      <c r="D162" s="74" t="inlineStr">
        <is>
          <t>Nro Voucher</t>
        </is>
      </c>
      <c r="E162" s="74" t="inlineStr">
        <is>
          <t>Nro Cuenta</t>
        </is>
      </c>
      <c r="F162" s="74" t="inlineStr">
        <is>
          <t>Tipo Ingreso</t>
        </is>
      </c>
      <c r="G162" s="75" t="n"/>
      <c r="H162" s="76" t="n"/>
      <c r="I162" s="74" t="inlineStr">
        <is>
          <t>TIPO DE INGRESO</t>
        </is>
      </c>
      <c r="J162" s="74" t="inlineStr">
        <is>
          <t>Cobrador</t>
        </is>
      </c>
    </row>
    <row r="163">
      <c r="A163" s="77" t="n"/>
      <c r="B163" s="77" t="n"/>
      <c r="C163" s="77" t="n"/>
      <c r="D163" s="77" t="n"/>
      <c r="E163" s="77" t="n"/>
      <c r="F163" s="4" t="inlineStr">
        <is>
          <t>EFECTIVO</t>
        </is>
      </c>
      <c r="G163" s="4" t="inlineStr">
        <is>
          <t>CHEQUE</t>
        </is>
      </c>
      <c r="H163" s="4" t="inlineStr">
        <is>
          <t>TRANSFERENCIA</t>
        </is>
      </c>
      <c r="I163" s="77" t="n"/>
      <c r="J163" s="77" t="n"/>
    </row>
    <row r="164">
      <c r="A164" s="34" t="inlineStr">
        <is>
          <t>NO HUBO CIERRES DE CAJA DEBIDO A FERIADO NACIONAL POR CARNAVALES</t>
        </is>
      </c>
      <c r="B164" s="39" t="n"/>
      <c r="C164" s="34" t="n"/>
      <c r="D164" s="21" t="n"/>
      <c r="E164" s="8" t="n"/>
      <c r="H164" s="9" t="n"/>
      <c r="I164" s="5" t="n"/>
      <c r="J164" s="8" t="n"/>
    </row>
    <row r="165">
      <c r="A165" s="11" t="inlineStr">
        <is>
          <t>SAP</t>
        </is>
      </c>
      <c r="B165" s="3" t="n"/>
      <c r="C165" s="3" t="n"/>
      <c r="D165" s="7" t="n"/>
      <c r="E165" s="8" t="n"/>
      <c r="G165" s="9" t="n"/>
      <c r="I165" s="10" t="n"/>
      <c r="J165" s="8" t="n"/>
    </row>
    <row r="166">
      <c r="A166" s="13" t="inlineStr">
        <is>
          <t>FECHA</t>
        </is>
      </c>
      <c r="B166" s="13" t="inlineStr">
        <is>
          <t>CIERRE DE CAJA</t>
        </is>
      </c>
      <c r="C166" s="13" t="inlineStr">
        <is>
          <t>IMPORTE</t>
        </is>
      </c>
      <c r="D166" s="7" t="n"/>
      <c r="E166" s="8" t="n"/>
      <c r="G166" s="9" t="n"/>
      <c r="I166" s="10" t="n"/>
      <c r="J166" s="8" t="n"/>
    </row>
    <row r="167"/>
    <row r="168">
      <c r="A168" s="1" t="inlineStr">
        <is>
          <t>Cierre Caja</t>
        </is>
      </c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</row>
    <row r="169">
      <c r="A169" s="3" t="inlineStr">
        <is>
          <t>Del 21/02/2023</t>
        </is>
      </c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</row>
    <row r="170">
      <c r="A170" s="74" t="inlineStr">
        <is>
          <t>Cierre Caja</t>
        </is>
      </c>
      <c r="B170" s="74" t="inlineStr">
        <is>
          <t>Fecha</t>
        </is>
      </c>
      <c r="C170" s="74" t="inlineStr">
        <is>
          <t>Cajero</t>
        </is>
      </c>
      <c r="D170" s="74" t="inlineStr">
        <is>
          <t>Nro Voucher</t>
        </is>
      </c>
      <c r="E170" s="74" t="inlineStr">
        <is>
          <t>Nro Cuenta</t>
        </is>
      </c>
      <c r="F170" s="74" t="inlineStr">
        <is>
          <t>Tipo Ingreso</t>
        </is>
      </c>
      <c r="G170" s="75" t="n"/>
      <c r="H170" s="76" t="n"/>
      <c r="I170" s="74" t="inlineStr">
        <is>
          <t>TIPO DE INGRESO</t>
        </is>
      </c>
      <c r="J170" s="74" t="inlineStr">
        <is>
          <t>Cobrador</t>
        </is>
      </c>
    </row>
    <row r="171">
      <c r="A171" s="77" t="n"/>
      <c r="B171" s="77" t="n"/>
      <c r="C171" s="77" t="n"/>
      <c r="D171" s="77" t="n"/>
      <c r="E171" s="77" t="n"/>
      <c r="F171" s="4" t="inlineStr">
        <is>
          <t>EFECTIVO</t>
        </is>
      </c>
      <c r="G171" s="4" t="inlineStr">
        <is>
          <t>CHEQUE</t>
        </is>
      </c>
      <c r="H171" s="4" t="inlineStr">
        <is>
          <t>TRANSFERENCIA</t>
        </is>
      </c>
      <c r="I171" s="77" t="n"/>
      <c r="J171" s="77" t="n"/>
    </row>
    <row r="172">
      <c r="A172" s="34" t="inlineStr">
        <is>
          <t>NO HUBO CIERRES DE CAJA DEBIDO A FERIADO NACIONAL POR CARNAVALES</t>
        </is>
      </c>
      <c r="B172" s="39" t="n"/>
      <c r="C172" s="34" t="n"/>
      <c r="D172" s="21" t="n"/>
      <c r="E172" s="8" t="n"/>
      <c r="H172" s="9" t="n"/>
      <c r="I172" s="5" t="n"/>
      <c r="J172" s="8" t="n"/>
    </row>
    <row r="173">
      <c r="A173" s="11" t="inlineStr">
        <is>
          <t>SAP</t>
        </is>
      </c>
      <c r="B173" s="3" t="n"/>
      <c r="C173" s="3" t="n"/>
      <c r="D173" s="7" t="n"/>
      <c r="E173" s="8" t="n"/>
      <c r="G173" s="9" t="n"/>
      <c r="I173" s="10" t="n"/>
      <c r="J173" s="8" t="n"/>
    </row>
    <row r="174">
      <c r="A174" s="13" t="inlineStr">
        <is>
          <t>FECHA</t>
        </is>
      </c>
      <c r="B174" s="13" t="inlineStr">
        <is>
          <t>CIERRE DE CAJA</t>
        </is>
      </c>
      <c r="C174" s="13" t="inlineStr">
        <is>
          <t>IMPORTE</t>
        </is>
      </c>
    </row>
    <row r="175"/>
    <row r="176"/>
    <row r="177">
      <c r="A177" s="1" t="inlineStr">
        <is>
          <t>Cierre Caja</t>
        </is>
      </c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</row>
    <row r="178">
      <c r="A178" s="3" t="inlineStr">
        <is>
          <t>Del 22/02/2023</t>
        </is>
      </c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</row>
    <row r="179">
      <c r="A179" s="74" t="inlineStr">
        <is>
          <t>Cierre Caja</t>
        </is>
      </c>
      <c r="B179" s="74" t="inlineStr">
        <is>
          <t>Fecha</t>
        </is>
      </c>
      <c r="C179" s="74" t="inlineStr">
        <is>
          <t>Cajero</t>
        </is>
      </c>
      <c r="D179" s="74" t="inlineStr">
        <is>
          <t>Nro Voucher</t>
        </is>
      </c>
      <c r="E179" s="74" t="inlineStr">
        <is>
          <t>Nro Cuenta</t>
        </is>
      </c>
      <c r="F179" s="74" t="inlineStr">
        <is>
          <t>Tipo Ingreso</t>
        </is>
      </c>
      <c r="G179" s="75" t="n"/>
      <c r="H179" s="76" t="n"/>
      <c r="I179" s="74" t="inlineStr">
        <is>
          <t>TIPO DE INGRESO</t>
        </is>
      </c>
      <c r="J179" s="74" t="inlineStr">
        <is>
          <t>Cobrador</t>
        </is>
      </c>
    </row>
    <row r="180">
      <c r="A180" s="77" t="n"/>
      <c r="B180" s="77" t="n"/>
      <c r="C180" s="77" t="n"/>
      <c r="D180" s="77" t="n"/>
      <c r="E180" s="77" t="n"/>
      <c r="F180" s="4" t="inlineStr">
        <is>
          <t>EFECTIVO</t>
        </is>
      </c>
      <c r="G180" s="4" t="inlineStr">
        <is>
          <t>CHEQUE</t>
        </is>
      </c>
      <c r="H180" s="4" t="inlineStr">
        <is>
          <t>TRANSFERENCIA</t>
        </is>
      </c>
      <c r="I180" s="77" t="n"/>
      <c r="J180" s="77" t="n"/>
    </row>
    <row r="181">
      <c r="A181" s="5" t="inlineStr">
        <is>
          <t>CCAJ-PN62/42/2023</t>
        </is>
      </c>
      <c r="B181" s="6" t="n">
        <v>44979.67242960648</v>
      </c>
      <c r="C181" s="5" t="inlineStr">
        <is>
          <t>4627 ROBIN HASSAN - CAJA</t>
        </is>
      </c>
      <c r="D181" s="7" t="n"/>
      <c r="E181" s="8" t="n"/>
      <c r="F181" s="9" t="n">
        <v>915.6</v>
      </c>
      <c r="I181" s="10" t="inlineStr">
        <is>
          <t>EFECTIVO</t>
        </is>
      </c>
      <c r="J181" s="5" t="inlineStr">
        <is>
          <t>4802 BENJAMIN QUISBERTH - T01</t>
        </is>
      </c>
    </row>
    <row r="182">
      <c r="A182" s="11" t="inlineStr">
        <is>
          <t>SAP</t>
        </is>
      </c>
      <c r="B182" s="3" t="n"/>
      <c r="C182" s="3" t="n"/>
      <c r="D182" s="7" t="n"/>
      <c r="E182" s="8" t="n"/>
      <c r="H182" s="9" t="n"/>
      <c r="I182" s="10" t="n"/>
      <c r="J182" s="5" t="n"/>
    </row>
    <row r="183" ht="15.75" customHeight="1">
      <c r="A183" s="13" t="inlineStr">
        <is>
          <t>FECHA</t>
        </is>
      </c>
      <c r="B183" s="13" t="inlineStr">
        <is>
          <t>CIERRE DE CAJA</t>
        </is>
      </c>
      <c r="C183" s="13" t="inlineStr">
        <is>
          <t>IMPORTE</t>
        </is>
      </c>
      <c r="D183" s="49" t="inlineStr">
        <is>
          <t>112814250</t>
        </is>
      </c>
      <c r="E183" s="14" t="n">
        <v>112814379</v>
      </c>
      <c r="H183" s="9" t="n"/>
      <c r="I183" s="10" t="n"/>
      <c r="J183" s="5" t="n"/>
    </row>
    <row r="184">
      <c r="D184" s="29" t="inlineStr">
        <is>
          <t>BOOT</t>
        </is>
      </c>
    </row>
    <row r="185"/>
    <row r="186">
      <c r="A186" s="1" t="inlineStr">
        <is>
          <t>Cierre Caja</t>
        </is>
      </c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</row>
    <row r="187">
      <c r="A187" s="3" t="inlineStr">
        <is>
          <t>Del 23/02/2023</t>
        </is>
      </c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</row>
    <row r="188">
      <c r="A188" s="74" t="inlineStr">
        <is>
          <t>Cierre Caja</t>
        </is>
      </c>
      <c r="B188" s="74" t="inlineStr">
        <is>
          <t>Fecha</t>
        </is>
      </c>
      <c r="C188" s="74" t="inlineStr">
        <is>
          <t>Cajero</t>
        </is>
      </c>
      <c r="D188" s="74" t="inlineStr">
        <is>
          <t>Nro Voucher</t>
        </is>
      </c>
      <c r="E188" s="74" t="inlineStr">
        <is>
          <t>Nro Cuenta</t>
        </is>
      </c>
      <c r="F188" s="74" t="inlineStr">
        <is>
          <t>Tipo Ingreso</t>
        </is>
      </c>
      <c r="G188" s="75" t="n"/>
      <c r="H188" s="76" t="n"/>
      <c r="I188" s="74" t="inlineStr">
        <is>
          <t>TIPO DE INGRESO</t>
        </is>
      </c>
      <c r="J188" s="74" t="inlineStr">
        <is>
          <t>Cobrador</t>
        </is>
      </c>
    </row>
    <row r="189">
      <c r="A189" s="77" t="n"/>
      <c r="B189" s="77" t="n"/>
      <c r="C189" s="77" t="n"/>
      <c r="D189" s="77" t="n"/>
      <c r="E189" s="77" t="n"/>
      <c r="F189" s="4" t="inlineStr">
        <is>
          <t>EFECTIVO</t>
        </is>
      </c>
      <c r="G189" s="4" t="inlineStr">
        <is>
          <t>CHEQUE</t>
        </is>
      </c>
      <c r="H189" s="4" t="inlineStr">
        <is>
          <t>TRANSFERENCIA</t>
        </is>
      </c>
      <c r="I189" s="77" t="n"/>
      <c r="J189" s="77" t="n"/>
    </row>
    <row r="190">
      <c r="A190" s="5" t="inlineStr">
        <is>
          <t>CCAJ-PN62/43/202</t>
        </is>
      </c>
      <c r="B190" s="6" t="n">
        <v>44980.71501581019</v>
      </c>
      <c r="C190" s="5" t="inlineStr">
        <is>
          <t>4627 ROBIN HASSAN - CAJA</t>
        </is>
      </c>
      <c r="D190" s="7" t="n"/>
      <c r="E190" s="8" t="n"/>
      <c r="F190" s="9" t="n">
        <v>10704.2</v>
      </c>
      <c r="I190" s="10" t="inlineStr">
        <is>
          <t>EFECTIVO</t>
        </is>
      </c>
      <c r="J190" s="5" t="inlineStr">
        <is>
          <t>4627 ROBIN HASSAN - COBRANZAS</t>
        </is>
      </c>
    </row>
    <row r="191">
      <c r="A191" s="5" t="inlineStr">
        <is>
          <t>CCAJ-PN62/43/2023</t>
        </is>
      </c>
      <c r="B191" s="6" t="n">
        <v>44980.71501581019</v>
      </c>
      <c r="C191" s="5" t="inlineStr">
        <is>
          <t>4627 ROBIN HASSAN - CAJA</t>
        </is>
      </c>
      <c r="D191" s="7" t="n"/>
      <c r="E191" s="8" t="n"/>
      <c r="F191" s="9" t="n">
        <v>3202.7</v>
      </c>
      <c r="I191" s="10" t="inlineStr">
        <is>
          <t>EFECTIVO</t>
        </is>
      </c>
      <c r="J191" s="5" t="inlineStr">
        <is>
          <t>4802 BENJAMIN QUISBERTH - T01</t>
        </is>
      </c>
    </row>
    <row r="192">
      <c r="A192" s="11" t="inlineStr">
        <is>
          <t>SAP</t>
        </is>
      </c>
      <c r="B192" s="3" t="n"/>
      <c r="C192" s="3" t="n"/>
      <c r="D192" s="7" t="n"/>
      <c r="E192" s="8" t="n"/>
      <c r="F192" s="12">
        <f>SUM(F190:G191)</f>
        <v/>
      </c>
      <c r="H192" s="9" t="n"/>
      <c r="I192" s="10" t="n"/>
      <c r="J192" s="8" t="n"/>
    </row>
    <row r="193" ht="15.75" customHeight="1">
      <c r="A193" s="13" t="inlineStr">
        <is>
          <t>FECHA</t>
        </is>
      </c>
      <c r="B193" s="13" t="inlineStr">
        <is>
          <t>CIERRE DE CAJA</t>
        </is>
      </c>
      <c r="C193" s="13" t="inlineStr">
        <is>
          <t>IMPORTE</t>
        </is>
      </c>
      <c r="D193" s="49" t="inlineStr">
        <is>
          <t>112825926</t>
        </is>
      </c>
      <c r="E193" s="14" t="n">
        <v>112826127</v>
      </c>
      <c r="H193" s="9" t="n"/>
      <c r="I193" s="10" t="n"/>
      <c r="J193" s="8" t="n"/>
    </row>
    <row r="194">
      <c r="A194" s="5" t="n"/>
      <c r="B194" s="6" t="n"/>
      <c r="C194" s="5" t="n"/>
      <c r="D194" s="29" t="inlineStr">
        <is>
          <t>BOOT</t>
        </is>
      </c>
      <c r="E194" s="8" t="n"/>
      <c r="H194" s="9" t="n"/>
      <c r="I194" s="10" t="n"/>
      <c r="J194" s="8" t="n"/>
    </row>
    <row r="195">
      <c r="A195" s="5" t="n"/>
      <c r="B195" s="6" t="n"/>
      <c r="C195" s="5" t="n"/>
      <c r="D195" s="7" t="n"/>
      <c r="E195" s="8" t="n"/>
      <c r="H195" s="9" t="n"/>
      <c r="I195" s="10" t="n"/>
      <c r="J195" s="8" t="n"/>
    </row>
    <row r="196">
      <c r="A196" s="1" t="inlineStr">
        <is>
          <t>Cierre Caja</t>
        </is>
      </c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</row>
    <row r="197">
      <c r="A197" s="3" t="inlineStr">
        <is>
          <t>Del 24/02/2023</t>
        </is>
      </c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</row>
    <row r="198">
      <c r="A198" s="74" t="inlineStr">
        <is>
          <t>Cierre Caja</t>
        </is>
      </c>
      <c r="B198" s="74" t="inlineStr">
        <is>
          <t>Fecha</t>
        </is>
      </c>
      <c r="C198" s="74" t="inlineStr">
        <is>
          <t>Cajero</t>
        </is>
      </c>
      <c r="D198" s="74" t="inlineStr">
        <is>
          <t>Nro Voucher</t>
        </is>
      </c>
      <c r="E198" s="74" t="inlineStr">
        <is>
          <t>Nro Cuenta</t>
        </is>
      </c>
      <c r="F198" s="74" t="inlineStr">
        <is>
          <t>Tipo Ingreso</t>
        </is>
      </c>
      <c r="G198" s="75" t="n"/>
      <c r="H198" s="76" t="n"/>
      <c r="I198" s="74" t="inlineStr">
        <is>
          <t>TIPO DE INGRESO</t>
        </is>
      </c>
      <c r="J198" s="74" t="inlineStr">
        <is>
          <t>Cobrador</t>
        </is>
      </c>
    </row>
    <row r="199">
      <c r="A199" s="77" t="n"/>
      <c r="B199" s="77" t="n"/>
      <c r="C199" s="77" t="n"/>
      <c r="D199" s="77" t="n"/>
      <c r="E199" s="77" t="n"/>
      <c r="F199" s="4" t="inlineStr">
        <is>
          <t>EFECTIVO</t>
        </is>
      </c>
      <c r="G199" s="4" t="inlineStr">
        <is>
          <t>CHEQUE</t>
        </is>
      </c>
      <c r="H199" s="4" t="inlineStr">
        <is>
          <t>TRANSFERENCIA</t>
        </is>
      </c>
      <c r="I199" s="77" t="n"/>
      <c r="J199" s="77" t="n"/>
    </row>
    <row r="200">
      <c r="A200" s="5" t="inlineStr">
        <is>
          <t>CCAJ-PN62/44/2023</t>
        </is>
      </c>
      <c r="B200" s="6" t="n">
        <v>44982.39319607639</v>
      </c>
      <c r="C200" s="5" t="inlineStr">
        <is>
          <t>4627 ROBIN HASSAN - CAJA</t>
        </is>
      </c>
      <c r="D200" s="7" t="n"/>
      <c r="E200" s="8" t="n"/>
      <c r="F200" s="9" t="n">
        <v>14453.8</v>
      </c>
      <c r="I200" s="10" t="inlineStr">
        <is>
          <t>EFECTIVO</t>
        </is>
      </c>
      <c r="J200" s="5" t="inlineStr">
        <is>
          <t>4627 ROBIN HASSAN - COBRANZAS</t>
        </is>
      </c>
    </row>
    <row r="201">
      <c r="A201" s="11" t="inlineStr">
        <is>
          <t>SAP</t>
        </is>
      </c>
      <c r="B201" s="3" t="n"/>
      <c r="C201" s="3" t="n"/>
      <c r="D201" s="7" t="n"/>
      <c r="E201" s="8" t="n"/>
      <c r="H201" s="9" t="n"/>
      <c r="I201" s="10" t="n"/>
      <c r="J201" s="8" t="n"/>
    </row>
    <row r="202" ht="15.75" customHeight="1">
      <c r="A202" s="13" t="inlineStr">
        <is>
          <t>FECHA</t>
        </is>
      </c>
      <c r="B202" s="13" t="inlineStr">
        <is>
          <t>CIERRE DE CAJA</t>
        </is>
      </c>
      <c r="C202" s="13" t="inlineStr">
        <is>
          <t>IMPORTE</t>
        </is>
      </c>
      <c r="D202" s="49" t="inlineStr">
        <is>
          <t>112825924</t>
        </is>
      </c>
      <c r="E202" s="14" t="n">
        <v>112826129</v>
      </c>
      <c r="H202" s="9" t="n"/>
      <c r="I202" s="10" t="n"/>
      <c r="J202" s="8" t="n"/>
    </row>
    <row r="203">
      <c r="A203" s="5" t="n"/>
      <c r="B203" s="6" t="n"/>
      <c r="C203" s="5" t="n"/>
      <c r="D203" s="29" t="inlineStr">
        <is>
          <t>BOOT</t>
        </is>
      </c>
      <c r="E203" s="8" t="n"/>
      <c r="H203" s="9" t="n"/>
      <c r="I203" s="10" t="n"/>
      <c r="J203" s="8" t="n"/>
    </row>
    <row r="204">
      <c r="A204" s="5" t="n"/>
      <c r="B204" s="6" t="n"/>
      <c r="C204" s="5" t="n"/>
      <c r="D204" s="7" t="n"/>
      <c r="E204" s="8" t="n"/>
      <c r="H204" s="9" t="n"/>
      <c r="I204" s="10" t="n"/>
      <c r="J204" s="8" t="n"/>
    </row>
    <row r="205">
      <c r="A205" s="5" t="inlineStr">
        <is>
          <t>CCAJ-PN62/45/2023</t>
        </is>
      </c>
      <c r="B205" s="6" t="n">
        <v>44982.52737530092</v>
      </c>
      <c r="C205" s="5" t="inlineStr">
        <is>
          <t>4627 ROBIN HASSAN - CAJA</t>
        </is>
      </c>
      <c r="D205" s="15" t="n">
        <v>45143568333</v>
      </c>
      <c r="E205" s="8" t="inlineStr">
        <is>
          <t>BISA-100070111</t>
        </is>
      </c>
      <c r="H205" s="9" t="n">
        <v>369</v>
      </c>
      <c r="I205" s="5" t="inlineStr">
        <is>
          <t>DEPÓSITO BANCARIO</t>
        </is>
      </c>
      <c r="J205" s="5" t="inlineStr">
        <is>
          <t>4802 BENJAMIN QUISBERTH - T01</t>
        </is>
      </c>
    </row>
    <row r="206">
      <c r="A206" s="5" t="inlineStr">
        <is>
          <t>CCAJ-PN62/45/2023</t>
        </is>
      </c>
      <c r="B206" s="6" t="n">
        <v>44982.52737530092</v>
      </c>
      <c r="C206" s="5" t="inlineStr">
        <is>
          <t>4627 ROBIN HASSAN - CAJA</t>
        </is>
      </c>
      <c r="D206" s="7" t="n"/>
      <c r="E206" s="8" t="n"/>
      <c r="F206" s="9" t="n">
        <v>3076.3</v>
      </c>
      <c r="I206" s="10" t="inlineStr">
        <is>
          <t>EFECTIVO</t>
        </is>
      </c>
      <c r="J206" s="5" t="inlineStr">
        <is>
          <t>4627 ROBIN HASSAN - COBRANZAS</t>
        </is>
      </c>
    </row>
    <row r="207">
      <c r="A207" s="5" t="inlineStr">
        <is>
          <t>CCAJ-PN62/45/2023</t>
        </is>
      </c>
      <c r="B207" s="6" t="n">
        <v>44982.52737530092</v>
      </c>
      <c r="C207" s="5" t="inlineStr">
        <is>
          <t>4627 ROBIN HASSAN - CAJA</t>
        </is>
      </c>
      <c r="D207" s="7" t="n"/>
      <c r="E207" s="8" t="n"/>
      <c r="F207" s="9" t="n">
        <v>8104.9</v>
      </c>
      <c r="I207" s="10" t="inlineStr">
        <is>
          <t>EFECTIVO</t>
        </is>
      </c>
      <c r="J207" s="5" t="inlineStr">
        <is>
          <t>4802 BENJAMIN QUISBERTH - T01</t>
        </is>
      </c>
    </row>
    <row r="208">
      <c r="A208" s="11" t="inlineStr">
        <is>
          <t>SAP</t>
        </is>
      </c>
      <c r="B208" s="3" t="n"/>
      <c r="C208" s="3" t="n"/>
      <c r="D208" s="7" t="n"/>
      <c r="E208" s="8" t="n"/>
      <c r="F208" s="31">
        <f>SUM(F205:G207)</f>
        <v/>
      </c>
      <c r="H208" s="9" t="n"/>
      <c r="I208" s="10" t="n"/>
      <c r="J208" s="8" t="n"/>
    </row>
    <row r="209" ht="15.75" customHeight="1">
      <c r="A209" s="13" t="inlineStr">
        <is>
          <t>FECHA</t>
        </is>
      </c>
      <c r="B209" s="13" t="inlineStr">
        <is>
          <t>CIERRE DE CAJA</t>
        </is>
      </c>
      <c r="C209" s="13" t="inlineStr">
        <is>
          <t>IMPORTE</t>
        </is>
      </c>
      <c r="D209" s="49" t="inlineStr">
        <is>
          <t>112835271</t>
        </is>
      </c>
      <c r="E209" s="14" t="n">
        <v>112835437</v>
      </c>
      <c r="H209" s="9" t="n"/>
      <c r="I209" s="10" t="n"/>
      <c r="J209" s="8" t="n"/>
    </row>
    <row r="210">
      <c r="A210" s="5" t="n"/>
      <c r="B210" s="6" t="n"/>
      <c r="C210" s="5" t="n"/>
      <c r="D210" s="29" t="inlineStr">
        <is>
          <t>BOOT</t>
        </is>
      </c>
      <c r="E210" s="8" t="n"/>
      <c r="H210" s="9" t="n"/>
      <c r="I210" s="10" t="n"/>
      <c r="J210" s="8" t="n"/>
    </row>
    <row r="211"/>
    <row r="212">
      <c r="A212" s="1" t="inlineStr">
        <is>
          <t>Cierre Caja</t>
        </is>
      </c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</row>
    <row r="213">
      <c r="A213" s="3" t="inlineStr">
        <is>
          <t>Del 27/02/2023</t>
        </is>
      </c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</row>
    <row r="214">
      <c r="A214" s="74" t="inlineStr">
        <is>
          <t>Cierre Caja</t>
        </is>
      </c>
      <c r="B214" s="74" t="inlineStr">
        <is>
          <t>Fecha</t>
        </is>
      </c>
      <c r="C214" s="74" t="inlineStr">
        <is>
          <t>Cajero</t>
        </is>
      </c>
      <c r="D214" s="74" t="inlineStr">
        <is>
          <t>Nro Voucher</t>
        </is>
      </c>
      <c r="E214" s="74" t="inlineStr">
        <is>
          <t>Nro Cuenta</t>
        </is>
      </c>
      <c r="F214" s="74" t="inlineStr">
        <is>
          <t>Tipo Ingreso</t>
        </is>
      </c>
      <c r="G214" s="75" t="n"/>
      <c r="H214" s="76" t="n"/>
      <c r="I214" s="74" t="inlineStr">
        <is>
          <t>TIPO DE INGRESO</t>
        </is>
      </c>
      <c r="J214" s="74" t="inlineStr">
        <is>
          <t>Cobrador</t>
        </is>
      </c>
    </row>
    <row r="215">
      <c r="A215" s="77" t="n"/>
      <c r="B215" s="77" t="n"/>
      <c r="C215" s="77" t="n"/>
      <c r="D215" s="77" t="n"/>
      <c r="E215" s="77" t="n"/>
      <c r="F215" s="4" t="inlineStr">
        <is>
          <t>EFECTIVO</t>
        </is>
      </c>
      <c r="G215" s="4" t="inlineStr">
        <is>
          <t>CHEQUE</t>
        </is>
      </c>
      <c r="H215" s="4" t="inlineStr">
        <is>
          <t>TRANSFERENCIA</t>
        </is>
      </c>
      <c r="I215" s="77" t="n"/>
      <c r="J215" s="77" t="n"/>
    </row>
    <row r="216">
      <c r="A216" s="5" t="inlineStr">
        <is>
          <t>CCAJ-PN62/46/2023</t>
        </is>
      </c>
      <c r="B216" s="6" t="n">
        <v>44984.69020961806</v>
      </c>
      <c r="C216" s="5" t="inlineStr">
        <is>
          <t>4627 ROBIN HASSAN - CAJA</t>
        </is>
      </c>
      <c r="D216" s="7" t="n"/>
      <c r="E216" s="8" t="n"/>
      <c r="F216" s="9" t="n">
        <v>1674.9</v>
      </c>
      <c r="I216" s="10" t="inlineStr">
        <is>
          <t>EFECTIVO</t>
        </is>
      </c>
      <c r="J216" s="5" t="inlineStr">
        <is>
          <t>4627 ROBIN HASSAN - COBRANZAS</t>
        </is>
      </c>
    </row>
    <row r="217">
      <c r="A217" s="5" t="inlineStr">
        <is>
          <t>CCAJ-PN62/46/2023</t>
        </is>
      </c>
      <c r="B217" s="6" t="n">
        <v>44984.69020961806</v>
      </c>
      <c r="C217" s="5" t="inlineStr">
        <is>
          <t>4627 ROBIN HASSAN - CAJA</t>
        </is>
      </c>
      <c r="D217" s="7" t="n"/>
      <c r="E217" s="8" t="n"/>
      <c r="F217" s="9" t="n">
        <v>3578.6</v>
      </c>
      <c r="I217" s="10" t="inlineStr">
        <is>
          <t>EFECTIVO</t>
        </is>
      </c>
      <c r="J217" s="5" t="inlineStr">
        <is>
          <t>4802 BENJAMIN QUISBERTH - T01</t>
        </is>
      </c>
    </row>
    <row r="218">
      <c r="A218" s="11" t="inlineStr">
        <is>
          <t>SAP</t>
        </is>
      </c>
      <c r="B218" s="3" t="n"/>
      <c r="C218" s="3" t="n"/>
      <c r="D218" s="7" t="n"/>
      <c r="E218" s="8" t="n"/>
      <c r="F218" s="31">
        <f>SUM(F216:G217)</f>
        <v/>
      </c>
      <c r="H218" s="9" t="n"/>
      <c r="I218" s="10" t="n"/>
      <c r="J218" s="8" t="n"/>
    </row>
    <row r="219">
      <c r="A219" s="13" t="inlineStr">
        <is>
          <t>FECHA</t>
        </is>
      </c>
      <c r="B219" s="13" t="inlineStr">
        <is>
          <t>CIERRE DE CAJA</t>
        </is>
      </c>
      <c r="C219" s="13" t="inlineStr">
        <is>
          <t>IMPORTE</t>
        </is>
      </c>
      <c r="D219" s="7" t="inlineStr">
        <is>
          <t>112846608</t>
        </is>
      </c>
      <c r="E219" s="8" t="n"/>
      <c r="H219" s="9" t="n"/>
      <c r="I219" s="10" t="n"/>
      <c r="J219" s="8" t="n"/>
    </row>
  </sheetData>
  <mergeCells count="176">
    <mergeCell ref="A214:A215"/>
    <mergeCell ref="B214:B215"/>
    <mergeCell ref="C214:C215"/>
    <mergeCell ref="D214:D215"/>
    <mergeCell ref="E214:E215"/>
    <mergeCell ref="F214:H214"/>
    <mergeCell ref="I214:I215"/>
    <mergeCell ref="J214:J215"/>
    <mergeCell ref="A198:A199"/>
    <mergeCell ref="B198:B199"/>
    <mergeCell ref="C198:C199"/>
    <mergeCell ref="D198:D199"/>
    <mergeCell ref="E198:E199"/>
    <mergeCell ref="F198:H198"/>
    <mergeCell ref="I198:I199"/>
    <mergeCell ref="J198:J199"/>
    <mergeCell ref="I132:I133"/>
    <mergeCell ref="J132:J133"/>
    <mergeCell ref="I121:I122"/>
    <mergeCell ref="J121:J122"/>
    <mergeCell ref="I111:I112"/>
    <mergeCell ref="J111:J112"/>
    <mergeCell ref="I152:I153"/>
    <mergeCell ref="J152:J153"/>
    <mergeCell ref="I142:I143"/>
    <mergeCell ref="J142:J143"/>
    <mergeCell ref="A142:A143"/>
    <mergeCell ref="B142:B143"/>
    <mergeCell ref="C142:C143"/>
    <mergeCell ref="D142:D143"/>
    <mergeCell ref="E142:E143"/>
    <mergeCell ref="F142:H142"/>
    <mergeCell ref="A81:A82"/>
    <mergeCell ref="B81:B82"/>
    <mergeCell ref="C81:C82"/>
    <mergeCell ref="D81:D82"/>
    <mergeCell ref="E81:E82"/>
    <mergeCell ref="F81:H81"/>
    <mergeCell ref="A132:A133"/>
    <mergeCell ref="B132:B133"/>
    <mergeCell ref="C132:C133"/>
    <mergeCell ref="D132:D133"/>
    <mergeCell ref="E132:E133"/>
    <mergeCell ref="F132:H132"/>
    <mergeCell ref="A121:A122"/>
    <mergeCell ref="B121:B122"/>
    <mergeCell ref="C121:C122"/>
    <mergeCell ref="D121:D122"/>
    <mergeCell ref="E121:E122"/>
    <mergeCell ref="F121:H121"/>
    <mergeCell ref="A111:A112"/>
    <mergeCell ref="B111:B112"/>
    <mergeCell ref="C111:C112"/>
    <mergeCell ref="D111:D112"/>
    <mergeCell ref="E111:E112"/>
    <mergeCell ref="F111:H111"/>
    <mergeCell ref="A62:A63"/>
    <mergeCell ref="B62:B63"/>
    <mergeCell ref="C62:C63"/>
    <mergeCell ref="D62:D63"/>
    <mergeCell ref="E62:E63"/>
    <mergeCell ref="F62:H62"/>
    <mergeCell ref="A71:A72"/>
    <mergeCell ref="B71:B72"/>
    <mergeCell ref="C71:C72"/>
    <mergeCell ref="D71:D72"/>
    <mergeCell ref="E71:E72"/>
    <mergeCell ref="F71:H71"/>
    <mergeCell ref="I62:I63"/>
    <mergeCell ref="J62:J63"/>
    <mergeCell ref="A43:A44"/>
    <mergeCell ref="B43:B44"/>
    <mergeCell ref="C43:C44"/>
    <mergeCell ref="D43:D44"/>
    <mergeCell ref="E43:E44"/>
    <mergeCell ref="F43:H43"/>
    <mergeCell ref="I43:I44"/>
    <mergeCell ref="J43:J44"/>
    <mergeCell ref="A52:A53"/>
    <mergeCell ref="B52:B53"/>
    <mergeCell ref="C52:C53"/>
    <mergeCell ref="D52:D53"/>
    <mergeCell ref="E52:E53"/>
    <mergeCell ref="F52:H52"/>
    <mergeCell ref="I52:I53"/>
    <mergeCell ref="J52:J53"/>
    <mergeCell ref="I12:I13"/>
    <mergeCell ref="J12:J13"/>
    <mergeCell ref="A12:A13"/>
    <mergeCell ref="B12:B13"/>
    <mergeCell ref="C12:C13"/>
    <mergeCell ref="D12:D13"/>
    <mergeCell ref="E12:E13"/>
    <mergeCell ref="F12:H12"/>
    <mergeCell ref="I3:I4"/>
    <mergeCell ref="J3:J4"/>
    <mergeCell ref="A3:A4"/>
    <mergeCell ref="B3:B4"/>
    <mergeCell ref="C3:C4"/>
    <mergeCell ref="D3:D4"/>
    <mergeCell ref="E3:E4"/>
    <mergeCell ref="F3:H3"/>
    <mergeCell ref="I23:I24"/>
    <mergeCell ref="J23:J24"/>
    <mergeCell ref="A33:A34"/>
    <mergeCell ref="B33:B34"/>
    <mergeCell ref="C33:C34"/>
    <mergeCell ref="D33:D34"/>
    <mergeCell ref="E33:E34"/>
    <mergeCell ref="F33:H33"/>
    <mergeCell ref="I33:I34"/>
    <mergeCell ref="J33:J34"/>
    <mergeCell ref="A23:A24"/>
    <mergeCell ref="B23:B24"/>
    <mergeCell ref="C23:C24"/>
    <mergeCell ref="D23:D24"/>
    <mergeCell ref="E23:E24"/>
    <mergeCell ref="F23:H23"/>
    <mergeCell ref="I71:I72"/>
    <mergeCell ref="J71:J72"/>
    <mergeCell ref="A101:A102"/>
    <mergeCell ref="B101:B102"/>
    <mergeCell ref="C101:C102"/>
    <mergeCell ref="D101:D102"/>
    <mergeCell ref="E101:E102"/>
    <mergeCell ref="F101:H101"/>
    <mergeCell ref="I101:I102"/>
    <mergeCell ref="J101:J102"/>
    <mergeCell ref="I81:I82"/>
    <mergeCell ref="J81:J82"/>
    <mergeCell ref="A91:A92"/>
    <mergeCell ref="B91:B92"/>
    <mergeCell ref="C91:C92"/>
    <mergeCell ref="D91:D92"/>
    <mergeCell ref="E91:E92"/>
    <mergeCell ref="F91:H91"/>
    <mergeCell ref="I91:I92"/>
    <mergeCell ref="J91:J92"/>
    <mergeCell ref="A162:A163"/>
    <mergeCell ref="B162:B163"/>
    <mergeCell ref="C162:C163"/>
    <mergeCell ref="D162:D163"/>
    <mergeCell ref="E162:E163"/>
    <mergeCell ref="F162:H162"/>
    <mergeCell ref="I162:I163"/>
    <mergeCell ref="J162:J163"/>
    <mergeCell ref="A152:A153"/>
    <mergeCell ref="B152:B153"/>
    <mergeCell ref="C152:C153"/>
    <mergeCell ref="D152:D153"/>
    <mergeCell ref="E152:E153"/>
    <mergeCell ref="F152:H152"/>
    <mergeCell ref="A170:A171"/>
    <mergeCell ref="B170:B171"/>
    <mergeCell ref="C170:C171"/>
    <mergeCell ref="D170:D171"/>
    <mergeCell ref="E170:E171"/>
    <mergeCell ref="F170:H170"/>
    <mergeCell ref="I170:I171"/>
    <mergeCell ref="J170:J171"/>
    <mergeCell ref="A188:A189"/>
    <mergeCell ref="B188:B189"/>
    <mergeCell ref="C188:C189"/>
    <mergeCell ref="D188:D189"/>
    <mergeCell ref="E188:E189"/>
    <mergeCell ref="F188:H188"/>
    <mergeCell ref="I188:I189"/>
    <mergeCell ref="J188:J189"/>
    <mergeCell ref="A179:A180"/>
    <mergeCell ref="B179:B180"/>
    <mergeCell ref="C179:C180"/>
    <mergeCell ref="D179:D180"/>
    <mergeCell ref="E179:E180"/>
    <mergeCell ref="F179:H179"/>
    <mergeCell ref="I179:I180"/>
    <mergeCell ref="J179:J180"/>
  </mergeCells>
  <pageMargins left="0.7" right="0.7" top="0.75" bottom="0.75" header="0.3" footer="0.3"/>
  <drawing r:id="rId1"/>
</worksheet>
</file>

<file path=xl/worksheets/sheet26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226"/>
  <sheetViews>
    <sheetView topLeftCell="A199" workbookViewId="0">
      <selection activeCell="E203" sqref="E203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3.140625" customWidth="1" min="4" max="4"/>
    <col width="12.570312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29.28515625" bestFit="1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01/02/2023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74" t="inlineStr">
        <is>
          <t>Cierre Caja</t>
        </is>
      </c>
      <c r="B3" s="74" t="inlineStr">
        <is>
          <t>Fecha</t>
        </is>
      </c>
      <c r="C3" s="74" t="inlineStr">
        <is>
          <t>Cajero</t>
        </is>
      </c>
      <c r="D3" s="74" t="inlineStr">
        <is>
          <t>Nro Voucher</t>
        </is>
      </c>
      <c r="E3" s="74" t="inlineStr">
        <is>
          <t>Nro Cuenta</t>
        </is>
      </c>
      <c r="F3" s="74" t="inlineStr">
        <is>
          <t>Tipo Ingreso</t>
        </is>
      </c>
      <c r="G3" s="75" t="n"/>
      <c r="H3" s="76" t="n"/>
      <c r="I3" s="74" t="inlineStr">
        <is>
          <t>TIPO DE INGRESO</t>
        </is>
      </c>
      <c r="J3" s="74" t="inlineStr">
        <is>
          <t>Cobrador</t>
        </is>
      </c>
    </row>
    <row r="4">
      <c r="A4" s="77" t="n"/>
      <c r="B4" s="77" t="n"/>
      <c r="C4" s="77" t="n"/>
      <c r="D4" s="77" t="n"/>
      <c r="E4" s="77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77" t="n"/>
      <c r="J4" s="77" t="n"/>
    </row>
    <row r="5">
      <c r="A5" s="5" t="inlineStr">
        <is>
          <t>CCAJ-RB01/21/2023</t>
        </is>
      </c>
      <c r="B5" s="6" t="n">
        <v>44958.9151959838</v>
      </c>
      <c r="C5" s="5" t="inlineStr">
        <is>
          <t>0 VALERY TERCEROS - CAJA</t>
        </is>
      </c>
      <c r="D5" s="15" t="n">
        <v>45153136511</v>
      </c>
      <c r="E5" s="8" t="inlineStr">
        <is>
          <t>BISA-100070103</t>
        </is>
      </c>
      <c r="H5" s="9" t="n">
        <v>1300</v>
      </c>
      <c r="I5" s="5" t="inlineStr">
        <is>
          <t>DEPÓSITO BANCARIO</t>
        </is>
      </c>
      <c r="J5" s="5" t="inlineStr">
        <is>
          <t>4637 ERICK EDUARDO IBAÑEZ ZAPATA</t>
        </is>
      </c>
    </row>
    <row r="6">
      <c r="A6" s="5" t="inlineStr">
        <is>
          <t>CCAJ-RB01/21/2023</t>
        </is>
      </c>
      <c r="B6" s="6" t="n">
        <v>44958.9151959838</v>
      </c>
      <c r="C6" s="5" t="inlineStr">
        <is>
          <t>0 VALERY TERCEROS - CAJA</t>
        </is>
      </c>
      <c r="D6" s="7" t="n"/>
      <c r="E6" s="8" t="n"/>
      <c r="F6" s="9" t="n">
        <v>9423.200000000001</v>
      </c>
      <c r="I6" s="10" t="inlineStr">
        <is>
          <t>EFECTIVO</t>
        </is>
      </c>
      <c r="J6" s="5" t="inlineStr">
        <is>
          <t>4637 ERICK EDUARDO IBAÑEZ ZAPATA</t>
        </is>
      </c>
    </row>
    <row r="7">
      <c r="A7" s="5" t="inlineStr">
        <is>
          <t>CCAJ-RB01/21/2023</t>
        </is>
      </c>
      <c r="B7" s="6" t="n">
        <v>44958.9151959838</v>
      </c>
      <c r="C7" s="5" t="inlineStr">
        <is>
          <t>0 VALERY TERCEROS - CAJA</t>
        </is>
      </c>
      <c r="D7" s="7" t="n"/>
      <c r="E7" s="8" t="n"/>
      <c r="F7" s="9" t="n">
        <v>3948</v>
      </c>
      <c r="I7" s="10" t="inlineStr">
        <is>
          <t>EFECTIVO</t>
        </is>
      </c>
      <c r="J7" s="8" t="inlineStr">
        <is>
          <t>4524 ALVARO GARCIA - T01</t>
        </is>
      </c>
    </row>
    <row r="8">
      <c r="A8" s="11" t="inlineStr">
        <is>
          <t>SAP</t>
        </is>
      </c>
      <c r="B8" s="3" t="n"/>
      <c r="C8" s="3" t="n"/>
      <c r="D8" s="7" t="n"/>
      <c r="E8" s="8" t="n"/>
      <c r="F8" s="12">
        <f>SUM(F5:G7)</f>
        <v/>
      </c>
      <c r="H8" s="9" t="n"/>
      <c r="I8" s="10" t="n"/>
      <c r="J8" s="8" t="n"/>
    </row>
    <row r="9" ht="15.75" customHeight="1">
      <c r="A9" s="13" t="inlineStr">
        <is>
          <t>FECHA</t>
        </is>
      </c>
      <c r="B9" s="13" t="inlineStr">
        <is>
          <t>CIERRE DE CAJA</t>
        </is>
      </c>
      <c r="C9" s="13" t="inlineStr">
        <is>
          <t>IMPORTE</t>
        </is>
      </c>
      <c r="D9" s="14" t="n">
        <v>112695394</v>
      </c>
      <c r="E9" s="8" t="n"/>
      <c r="H9" s="9" t="n"/>
      <c r="I9" s="10" t="n"/>
      <c r="J9" s="8" t="n"/>
    </row>
    <row r="12">
      <c r="A12" s="1" t="inlineStr">
        <is>
          <t>Cierre Caja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3" t="inlineStr">
        <is>
          <t>Del 02/02/2023</t>
        </is>
      </c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</row>
    <row r="14">
      <c r="A14" s="74" t="inlineStr">
        <is>
          <t>Cierre Caja</t>
        </is>
      </c>
      <c r="B14" s="74" t="inlineStr">
        <is>
          <t>Fecha</t>
        </is>
      </c>
      <c r="C14" s="74" t="inlineStr">
        <is>
          <t>Cajero</t>
        </is>
      </c>
      <c r="D14" s="74" t="inlineStr">
        <is>
          <t>Nro Voucher</t>
        </is>
      </c>
      <c r="E14" s="74" t="inlineStr">
        <is>
          <t>Nro Cuenta</t>
        </is>
      </c>
      <c r="F14" s="74" t="inlineStr">
        <is>
          <t>Tipo Ingreso</t>
        </is>
      </c>
      <c r="G14" s="75" t="n"/>
      <c r="H14" s="76" t="n"/>
      <c r="I14" s="74" t="inlineStr">
        <is>
          <t>TIPO DE INGRESO</t>
        </is>
      </c>
      <c r="J14" s="74" t="inlineStr">
        <is>
          <t>Cobrador</t>
        </is>
      </c>
    </row>
    <row r="15">
      <c r="A15" s="77" t="n"/>
      <c r="B15" s="77" t="n"/>
      <c r="C15" s="77" t="n"/>
      <c r="D15" s="77" t="n"/>
      <c r="E15" s="77" t="n"/>
      <c r="F15" s="4" t="inlineStr">
        <is>
          <t>EFECTIVO</t>
        </is>
      </c>
      <c r="G15" s="4" t="inlineStr">
        <is>
          <t>CHEQUE</t>
        </is>
      </c>
      <c r="H15" s="4" t="inlineStr">
        <is>
          <t>TRANSFERENCIA</t>
        </is>
      </c>
      <c r="I15" s="77" t="n"/>
      <c r="J15" s="77" t="n"/>
    </row>
    <row r="16">
      <c r="A16" s="5" t="inlineStr">
        <is>
          <t>CCAJ-RB01/22/202</t>
        </is>
      </c>
      <c r="B16" s="6" t="n">
        <v>44959.75422791667</v>
      </c>
      <c r="C16" s="5" t="inlineStr">
        <is>
          <t>0 VALERY TERCEROS - CAJA</t>
        </is>
      </c>
      <c r="D16" s="7" t="n"/>
      <c r="E16" s="8" t="n"/>
      <c r="F16" s="9" t="n">
        <v>6970.2</v>
      </c>
      <c r="I16" s="10" t="inlineStr">
        <is>
          <t>EFECTIVO</t>
        </is>
      </c>
      <c r="J16" s="5" t="inlineStr">
        <is>
          <t>4637 ERICK EDUARDO IBAÑEZ ZAPATA</t>
        </is>
      </c>
    </row>
    <row r="17">
      <c r="A17" s="11" t="inlineStr">
        <is>
          <t>SAP</t>
        </is>
      </c>
      <c r="B17" s="3" t="n"/>
      <c r="C17" s="3" t="n"/>
      <c r="D17" s="7" t="n"/>
      <c r="E17" s="8" t="n"/>
      <c r="H17" s="9" t="n"/>
      <c r="I17" s="10" t="n"/>
      <c r="J17" s="5" t="n"/>
    </row>
    <row r="18" ht="15.75" customHeight="1">
      <c r="A18" s="13" t="inlineStr">
        <is>
          <t>FECHA</t>
        </is>
      </c>
      <c r="B18" s="13" t="inlineStr">
        <is>
          <t>CIERRE DE CAJA</t>
        </is>
      </c>
      <c r="C18" s="13" t="inlineStr">
        <is>
          <t>IMPORTE</t>
        </is>
      </c>
      <c r="D18" s="14" t="n">
        <v>112722310</v>
      </c>
      <c r="E18" s="8" t="n"/>
      <c r="H18" s="9" t="n"/>
      <c r="I18" s="10" t="n"/>
      <c r="J18" s="5" t="n"/>
    </row>
    <row r="20">
      <c r="A20" s="16" t="inlineStr">
        <is>
          <t>No relizó el deposito debido a feriado regional o aniversario de Riberalta se lo depositara al dia siguiente.</t>
        </is>
      </c>
      <c r="B20" s="16" t="n"/>
      <c r="C20" s="16" t="n"/>
      <c r="D20" s="26" t="n"/>
      <c r="E20" s="26" t="n"/>
      <c r="F20" s="26" t="n"/>
    </row>
    <row r="22">
      <c r="A22" s="1" t="inlineStr">
        <is>
          <t>Cierre Caja</t>
        </is>
      </c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</row>
    <row r="23">
      <c r="A23" s="3" t="inlineStr">
        <is>
          <t>Del 03/02/2023</t>
        </is>
      </c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</row>
    <row r="24">
      <c r="A24" s="74" t="inlineStr">
        <is>
          <t>Cierre Caja</t>
        </is>
      </c>
      <c r="B24" s="74" t="inlineStr">
        <is>
          <t>Fecha</t>
        </is>
      </c>
      <c r="C24" s="74" t="inlineStr">
        <is>
          <t>Cajero</t>
        </is>
      </c>
      <c r="D24" s="74" t="inlineStr">
        <is>
          <t>Nro Voucher</t>
        </is>
      </c>
      <c r="E24" s="74" t="inlineStr">
        <is>
          <t>Nro Cuenta</t>
        </is>
      </c>
      <c r="F24" s="74" t="inlineStr">
        <is>
          <t>Tipo Ingreso</t>
        </is>
      </c>
      <c r="G24" s="75" t="n"/>
      <c r="H24" s="76" t="n"/>
      <c r="I24" s="74" t="inlineStr">
        <is>
          <t>TIPO DE INGRESO</t>
        </is>
      </c>
      <c r="J24" s="74" t="inlineStr">
        <is>
          <t>Cobrador</t>
        </is>
      </c>
    </row>
    <row r="25">
      <c r="A25" s="77" t="n"/>
      <c r="B25" s="77" t="n"/>
      <c r="C25" s="77" t="n"/>
      <c r="D25" s="77" t="n"/>
      <c r="E25" s="77" t="n"/>
      <c r="F25" s="4" t="inlineStr">
        <is>
          <t>EFECTIVO</t>
        </is>
      </c>
      <c r="G25" s="4" t="inlineStr">
        <is>
          <t>CHEQUE</t>
        </is>
      </c>
      <c r="H25" s="4" t="inlineStr">
        <is>
          <t>TRANSFERENCIA</t>
        </is>
      </c>
      <c r="I25" s="77" t="n"/>
      <c r="J25" s="77" t="n"/>
    </row>
    <row r="26">
      <c r="A26" s="5" t="inlineStr">
        <is>
          <t>CCAJ-RB01/23/2023</t>
        </is>
      </c>
      <c r="B26" s="6" t="n">
        <v>44960.80666435185</v>
      </c>
      <c r="C26" s="5" t="inlineStr">
        <is>
          <t>0 VALERY TERCEROS - CAJA</t>
        </is>
      </c>
      <c r="D26" s="7" t="n"/>
      <c r="E26" s="8" t="n"/>
      <c r="F26" s="9" t="n">
        <v>12220.1</v>
      </c>
      <c r="I26" s="10" t="inlineStr">
        <is>
          <t>EFECTIVO</t>
        </is>
      </c>
      <c r="J26" s="5" t="inlineStr">
        <is>
          <t>4637 ERICK EDUARDO IBAÑEZ ZAPATA</t>
        </is>
      </c>
    </row>
    <row r="27">
      <c r="A27" s="5" t="inlineStr">
        <is>
          <t>CCAJ-RB01/23/2023</t>
        </is>
      </c>
      <c r="B27" s="6" t="n">
        <v>44960.80666435185</v>
      </c>
      <c r="C27" s="5" t="inlineStr">
        <is>
          <t>0 VALERY TERCEROS - CAJA</t>
        </is>
      </c>
      <c r="D27" s="7" t="n"/>
      <c r="E27" s="8" t="n"/>
      <c r="F27" s="9" t="n">
        <v>1715.5</v>
      </c>
      <c r="I27" s="10" t="inlineStr">
        <is>
          <t>EFECTIVO</t>
        </is>
      </c>
      <c r="J27" s="8" t="inlineStr">
        <is>
          <t>4524 ALVARO GARCIA - T01</t>
        </is>
      </c>
    </row>
    <row r="28">
      <c r="A28" s="5" t="inlineStr">
        <is>
          <t>CCAJ-RB01/23/2023</t>
        </is>
      </c>
      <c r="B28" s="6" t="n">
        <v>44960.80666435185</v>
      </c>
      <c r="C28" s="5" t="inlineStr">
        <is>
          <t>0 VALERY TERCEROS - CAJA</t>
        </is>
      </c>
      <c r="D28" s="7" t="n"/>
      <c r="E28" s="8" t="n"/>
      <c r="F28" s="9" t="n">
        <v>2569.2</v>
      </c>
      <c r="I28" s="10" t="inlineStr">
        <is>
          <t>EFECTIVO</t>
        </is>
      </c>
      <c r="J28" s="8" t="inlineStr">
        <is>
          <t>4524 ALVARO GARCIA - T02</t>
        </is>
      </c>
    </row>
    <row r="29">
      <c r="A29" s="11" t="inlineStr">
        <is>
          <t>SAP</t>
        </is>
      </c>
      <c r="B29" s="3" t="n"/>
      <c r="C29" s="3" t="n"/>
      <c r="D29" s="7" t="n"/>
      <c r="E29" s="8" t="n"/>
      <c r="F29" s="31">
        <f>SUM(F26:G28)</f>
        <v/>
      </c>
      <c r="H29" s="9" t="n"/>
      <c r="I29" s="10" t="n"/>
      <c r="J29" s="5" t="n"/>
    </row>
    <row r="30" ht="15.75" customHeight="1">
      <c r="A30" s="13" t="inlineStr">
        <is>
          <t>FECHA</t>
        </is>
      </c>
      <c r="B30" s="13" t="inlineStr">
        <is>
          <t>CIERRE DE CAJA</t>
        </is>
      </c>
      <c r="C30" s="13" t="inlineStr">
        <is>
          <t>IMPORTE</t>
        </is>
      </c>
      <c r="D30" s="14" t="n">
        <v>112722314</v>
      </c>
      <c r="E30" s="8" t="n"/>
      <c r="H30" s="9" t="n"/>
      <c r="I30" s="10" t="n"/>
      <c r="J30" s="5" t="n"/>
    </row>
    <row r="33">
      <c r="A33" s="1" t="inlineStr">
        <is>
          <t>Cierre Caja</t>
        </is>
      </c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3" t="inlineStr">
        <is>
          <t>Del 06/02/2023</t>
        </is>
      </c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</row>
    <row r="35">
      <c r="A35" s="74" t="inlineStr">
        <is>
          <t>Cierre Caja</t>
        </is>
      </c>
      <c r="B35" s="74" t="inlineStr">
        <is>
          <t>Fecha</t>
        </is>
      </c>
      <c r="C35" s="74" t="inlineStr">
        <is>
          <t>Cajero</t>
        </is>
      </c>
      <c r="D35" s="74" t="inlineStr">
        <is>
          <t>Nro Voucher</t>
        </is>
      </c>
      <c r="E35" s="74" t="inlineStr">
        <is>
          <t>Nro Cuenta</t>
        </is>
      </c>
      <c r="F35" s="74" t="inlineStr">
        <is>
          <t>Tipo Ingreso</t>
        </is>
      </c>
      <c r="G35" s="75" t="n"/>
      <c r="H35" s="76" t="n"/>
      <c r="I35" s="74" t="inlineStr">
        <is>
          <t>TIPO DE INGRESO</t>
        </is>
      </c>
      <c r="J35" s="74" t="inlineStr">
        <is>
          <t>Cobrador</t>
        </is>
      </c>
    </row>
    <row r="36">
      <c r="A36" s="77" t="n"/>
      <c r="B36" s="77" t="n"/>
      <c r="C36" s="77" t="n"/>
      <c r="D36" s="77" t="n"/>
      <c r="E36" s="77" t="n"/>
      <c r="F36" s="4" t="inlineStr">
        <is>
          <t>EFECTIVO</t>
        </is>
      </c>
      <c r="G36" s="4" t="inlineStr">
        <is>
          <t>CHEQUE</t>
        </is>
      </c>
      <c r="H36" s="4" t="inlineStr">
        <is>
          <t>TRANSFERENCIA</t>
        </is>
      </c>
      <c r="I36" s="77" t="n"/>
      <c r="J36" s="77" t="n"/>
    </row>
    <row r="37">
      <c r="A37" s="5" t="inlineStr">
        <is>
          <t>CCAJ-RB01/24/2023</t>
        </is>
      </c>
      <c r="B37" s="6" t="n">
        <v>44963.82033598379</v>
      </c>
      <c r="C37" s="5" t="inlineStr">
        <is>
          <t>0 VALERY TERCEROS - CAJA</t>
        </is>
      </c>
      <c r="D37" s="15" t="n">
        <v>45133150435</v>
      </c>
      <c r="E37" s="8" t="inlineStr">
        <is>
          <t>BISA-100070103</t>
        </is>
      </c>
      <c r="H37" s="9" t="n">
        <v>1186.1</v>
      </c>
      <c r="I37" s="5" t="inlineStr">
        <is>
          <t>DEPÓSITO BANCARIO</t>
        </is>
      </c>
      <c r="J37" s="5" t="inlineStr">
        <is>
          <t>4637 ERICK EDUARDO IBAÑEZ ZAPATA</t>
        </is>
      </c>
    </row>
    <row r="38">
      <c r="A38" s="5" t="inlineStr">
        <is>
          <t>CCAJ-RB01/24/2023</t>
        </is>
      </c>
      <c r="B38" s="6" t="n">
        <v>44963.82033598379</v>
      </c>
      <c r="C38" s="5" t="inlineStr">
        <is>
          <t>0 VALERY TERCEROS - CAJA</t>
        </is>
      </c>
      <c r="D38" s="7" t="n"/>
      <c r="E38" s="8" t="n"/>
      <c r="F38" s="9" t="n">
        <v>53605.1</v>
      </c>
      <c r="I38" s="10" t="inlineStr">
        <is>
          <t>EFECTIVO</t>
        </is>
      </c>
      <c r="J38" s="8" t="inlineStr">
        <is>
          <t>4631 ELI RIBERA COIMBRA</t>
        </is>
      </c>
    </row>
    <row r="39">
      <c r="A39" s="5" t="inlineStr">
        <is>
          <t>CCAJ-RB01/24/2023</t>
        </is>
      </c>
      <c r="B39" s="6" t="n">
        <v>44963.82033598379</v>
      </c>
      <c r="C39" s="5" t="inlineStr">
        <is>
          <t>0 VALERY TERCEROS - CAJA</t>
        </is>
      </c>
      <c r="D39" s="7" t="n"/>
      <c r="E39" s="8" t="n"/>
      <c r="F39" s="9" t="n">
        <v>26901.7</v>
      </c>
      <c r="I39" s="10" t="inlineStr">
        <is>
          <t>EFECTIVO</t>
        </is>
      </c>
      <c r="J39" s="5" t="inlineStr">
        <is>
          <t>4637 ERICK EDUARDO IBAÑEZ ZAPATA</t>
        </is>
      </c>
    </row>
    <row r="40">
      <c r="A40" s="5" t="inlineStr">
        <is>
          <t>CCAJ-RB01/24/2023</t>
        </is>
      </c>
      <c r="B40" s="6" t="n">
        <v>44963.82033598379</v>
      </c>
      <c r="C40" s="5" t="inlineStr">
        <is>
          <t>0 VALERY TERCEROS - CAJA</t>
        </is>
      </c>
      <c r="D40" s="7" t="n"/>
      <c r="E40" s="8" t="n"/>
      <c r="F40" s="9" t="n">
        <v>1774.4</v>
      </c>
      <c r="I40" s="10" t="inlineStr">
        <is>
          <t>EFECTIVO</t>
        </is>
      </c>
      <c r="J40" s="8" t="inlineStr">
        <is>
          <t>4524 ALVARO GARCIA - T01</t>
        </is>
      </c>
    </row>
    <row r="41">
      <c r="A41" s="11" t="inlineStr">
        <is>
          <t>SAP</t>
        </is>
      </c>
      <c r="B41" s="3" t="n"/>
      <c r="C41" s="3" t="n"/>
      <c r="D41" s="7" t="n"/>
      <c r="E41" s="8" t="n"/>
      <c r="F41" s="12">
        <f>SUM(F37:G40)</f>
        <v/>
      </c>
      <c r="H41" s="9" t="n"/>
      <c r="I41" s="10" t="n"/>
      <c r="J41" s="5" t="n"/>
    </row>
    <row r="42" ht="15.75" customHeight="1">
      <c r="A42" s="13" t="inlineStr">
        <is>
          <t>FECHA</t>
        </is>
      </c>
      <c r="B42" s="13" t="inlineStr">
        <is>
          <t>CIERRE DE CAJA</t>
        </is>
      </c>
      <c r="C42" s="13" t="inlineStr">
        <is>
          <t>IMPORTE</t>
        </is>
      </c>
      <c r="D42" s="14" t="n">
        <v>112730498</v>
      </c>
      <c r="E42" s="8" t="n"/>
      <c r="H42" s="9" t="n"/>
      <c r="I42" s="10" t="n"/>
      <c r="J42" s="5" t="n"/>
    </row>
    <row r="43">
      <c r="A43" s="5" t="n"/>
      <c r="B43" s="6" t="n"/>
      <c r="C43" s="5" t="n"/>
      <c r="D43" s="7" t="n"/>
      <c r="E43" s="8" t="n"/>
      <c r="H43" s="9" t="n"/>
      <c r="I43" s="10" t="n"/>
      <c r="J43" s="5" t="n"/>
    </row>
    <row r="45">
      <c r="A45" s="1" t="inlineStr">
        <is>
          <t>Cierre Caja</t>
        </is>
      </c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</row>
    <row r="46">
      <c r="A46" s="3" t="inlineStr">
        <is>
          <t>Del 07/02/2023</t>
        </is>
      </c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</row>
    <row r="47">
      <c r="A47" s="74" t="inlineStr">
        <is>
          <t>Cierre Caja</t>
        </is>
      </c>
      <c r="B47" s="74" t="inlineStr">
        <is>
          <t>Fecha</t>
        </is>
      </c>
      <c r="C47" s="74" t="inlineStr">
        <is>
          <t>Cajero</t>
        </is>
      </c>
      <c r="D47" s="74" t="inlineStr">
        <is>
          <t>Nro Voucher</t>
        </is>
      </c>
      <c r="E47" s="74" t="inlineStr">
        <is>
          <t>Nro Cuenta</t>
        </is>
      </c>
      <c r="F47" s="74" t="inlineStr">
        <is>
          <t>Tipo Ingreso</t>
        </is>
      </c>
      <c r="G47" s="75" t="n"/>
      <c r="H47" s="76" t="n"/>
      <c r="I47" s="74" t="inlineStr">
        <is>
          <t>TIPO DE INGRESO</t>
        </is>
      </c>
      <c r="J47" s="74" t="inlineStr">
        <is>
          <t>Cobrador</t>
        </is>
      </c>
    </row>
    <row r="48">
      <c r="A48" s="77" t="n"/>
      <c r="B48" s="77" t="n"/>
      <c r="C48" s="77" t="n"/>
      <c r="D48" s="77" t="n"/>
      <c r="E48" s="77" t="n"/>
      <c r="F48" s="4" t="inlineStr">
        <is>
          <t>EFECTIVO</t>
        </is>
      </c>
      <c r="G48" s="4" t="inlineStr">
        <is>
          <t>CHEQUE</t>
        </is>
      </c>
      <c r="H48" s="4" t="inlineStr">
        <is>
          <t>TRANSFERENCIA</t>
        </is>
      </c>
      <c r="I48" s="77" t="n"/>
      <c r="J48" s="77" t="n"/>
    </row>
    <row r="49">
      <c r="A49" s="5" t="inlineStr">
        <is>
          <t>CCAJ-RB01/25/2023</t>
        </is>
      </c>
      <c r="B49" s="6" t="n">
        <v>44964.76137412037</v>
      </c>
      <c r="C49" s="5" t="inlineStr">
        <is>
          <t>0 VALERY TERCEROS - CAJA</t>
        </is>
      </c>
      <c r="D49" s="15" t="n">
        <v>45123288111</v>
      </c>
      <c r="E49" s="8" t="inlineStr">
        <is>
          <t>BISA-100070103</t>
        </is>
      </c>
      <c r="H49" s="9" t="n">
        <v>992.1900000000001</v>
      </c>
      <c r="I49" s="5" t="inlineStr">
        <is>
          <t>DEPÓSITO BANCARIO</t>
        </is>
      </c>
      <c r="J49" s="5" t="inlineStr">
        <is>
          <t>4637 ERICK EDUARDO IBAÑEZ ZAPATA</t>
        </is>
      </c>
    </row>
    <row r="50">
      <c r="A50" s="5" t="inlineStr">
        <is>
          <t>CCAJ-RB01/25/2023</t>
        </is>
      </c>
      <c r="B50" s="6" t="n">
        <v>44964.76137412037</v>
      </c>
      <c r="C50" s="5" t="inlineStr">
        <is>
          <t>0 VALERY TERCEROS - CAJA</t>
        </is>
      </c>
      <c r="D50" s="7" t="n"/>
      <c r="E50" s="8" t="n"/>
      <c r="F50" s="9" t="n">
        <v>20144.9</v>
      </c>
      <c r="I50" s="10" t="inlineStr">
        <is>
          <t>EFECTIVO</t>
        </is>
      </c>
      <c r="J50" s="5" t="inlineStr">
        <is>
          <t>4637 ERICK EDUARDO IBAÑEZ ZAPATA</t>
        </is>
      </c>
    </row>
    <row r="51">
      <c r="A51" s="11" t="inlineStr">
        <is>
          <t>SAP</t>
        </is>
      </c>
      <c r="B51" s="3" t="n"/>
      <c r="C51" s="3" t="n"/>
      <c r="D51" s="7" t="n"/>
      <c r="E51" s="8" t="n"/>
      <c r="H51" s="9" t="n"/>
      <c r="I51" s="10" t="n"/>
      <c r="J51" s="5" t="n"/>
    </row>
    <row r="52" ht="15.75" customHeight="1">
      <c r="A52" s="13" t="inlineStr">
        <is>
          <t>FECHA</t>
        </is>
      </c>
      <c r="B52" s="13" t="inlineStr">
        <is>
          <t>CIERRE DE CAJA</t>
        </is>
      </c>
      <c r="C52" s="13" t="inlineStr">
        <is>
          <t>IMPORTE</t>
        </is>
      </c>
      <c r="D52" s="14" t="n">
        <v>112732563</v>
      </c>
      <c r="E52" s="8" t="n"/>
      <c r="H52" s="9" t="n"/>
      <c r="I52" s="10" t="n"/>
      <c r="J52" s="5" t="n"/>
    </row>
    <row r="55">
      <c r="A55" s="1" t="inlineStr">
        <is>
          <t>Cierre Caja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3" t="inlineStr">
        <is>
          <t>Del 08/02/2023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74" t="inlineStr">
        <is>
          <t>Cierre Caja</t>
        </is>
      </c>
      <c r="B57" s="74" t="inlineStr">
        <is>
          <t>Fecha</t>
        </is>
      </c>
      <c r="C57" s="74" t="inlineStr">
        <is>
          <t>Cajero</t>
        </is>
      </c>
      <c r="D57" s="74" t="inlineStr">
        <is>
          <t>Nro Voucher</t>
        </is>
      </c>
      <c r="E57" s="74" t="inlineStr">
        <is>
          <t>Nro Cuenta</t>
        </is>
      </c>
      <c r="F57" s="74" t="inlineStr">
        <is>
          <t>Tipo Ingreso</t>
        </is>
      </c>
      <c r="G57" s="75" t="n"/>
      <c r="H57" s="76" t="n"/>
      <c r="I57" s="74" t="inlineStr">
        <is>
          <t>TIPO DE INGRESO</t>
        </is>
      </c>
      <c r="J57" s="74" t="inlineStr">
        <is>
          <t>Cobrador</t>
        </is>
      </c>
    </row>
    <row r="58">
      <c r="A58" s="77" t="n"/>
      <c r="B58" s="77" t="n"/>
      <c r="C58" s="77" t="n"/>
      <c r="D58" s="77" t="n"/>
      <c r="E58" s="77" t="n"/>
      <c r="F58" s="4" t="inlineStr">
        <is>
          <t>EFECTIVO</t>
        </is>
      </c>
      <c r="G58" s="4" t="inlineStr">
        <is>
          <t>CHEQUE</t>
        </is>
      </c>
      <c r="H58" s="4" t="inlineStr">
        <is>
          <t>TRANSFERENCIA</t>
        </is>
      </c>
      <c r="I58" s="77" t="n"/>
      <c r="J58" s="77" t="n"/>
    </row>
    <row r="59">
      <c r="A59" s="5" t="inlineStr">
        <is>
          <t>CCAJ-RB01/26/2023</t>
        </is>
      </c>
      <c r="B59" s="6" t="n">
        <v>44965.77421822917</v>
      </c>
      <c r="C59" s="5" t="inlineStr">
        <is>
          <t>0 VALERY TERCEROS - CAJA</t>
        </is>
      </c>
      <c r="D59" s="7" t="n"/>
      <c r="E59" s="8" t="n"/>
      <c r="F59" s="9" t="n">
        <v>3460.6</v>
      </c>
      <c r="I59" s="10" t="inlineStr">
        <is>
          <t>EFECTIVO</t>
        </is>
      </c>
      <c r="J59" s="8" t="inlineStr">
        <is>
          <t>4631 ELI RIBERA COIMBRA</t>
        </is>
      </c>
    </row>
    <row r="60">
      <c r="A60" s="5" t="inlineStr">
        <is>
          <t>CCAJ-RB01/26/2023</t>
        </is>
      </c>
      <c r="B60" s="6" t="n">
        <v>44965.77421822917</v>
      </c>
      <c r="C60" s="5" t="inlineStr">
        <is>
          <t>0 VALERY TERCEROS - CAJA</t>
        </is>
      </c>
      <c r="D60" s="7" t="n"/>
      <c r="E60" s="8" t="n"/>
      <c r="F60" s="9" t="n">
        <v>26222.1</v>
      </c>
      <c r="I60" s="10" t="inlineStr">
        <is>
          <t>EFECTIVO</t>
        </is>
      </c>
      <c r="J60" s="5" t="inlineStr">
        <is>
          <t>4637 ERICK EDUARDO IBAÑEZ ZAPATA</t>
        </is>
      </c>
    </row>
    <row r="61">
      <c r="A61" s="11" t="inlineStr">
        <is>
          <t>SAP</t>
        </is>
      </c>
      <c r="B61" s="3" t="n"/>
      <c r="C61" s="3" t="n"/>
      <c r="D61" s="7" t="n"/>
      <c r="E61" s="8" t="n"/>
      <c r="F61" s="40">
        <f>SUM(F59:G60)</f>
        <v/>
      </c>
      <c r="I61" s="10" t="n"/>
      <c r="J61" s="5" t="n"/>
    </row>
    <row r="62" ht="15.75" customHeight="1">
      <c r="A62" s="13" t="inlineStr">
        <is>
          <t>FECHA</t>
        </is>
      </c>
      <c r="B62" s="13" t="inlineStr">
        <is>
          <t>CIERRE DE CAJA</t>
        </is>
      </c>
      <c r="C62" s="13" t="inlineStr">
        <is>
          <t>IMPORTE</t>
        </is>
      </c>
      <c r="D62" s="14" t="n">
        <v>112734100</v>
      </c>
      <c r="E62" s="8" t="n"/>
      <c r="F62" s="9" t="n"/>
      <c r="I62" s="10" t="n"/>
      <c r="J62" s="5" t="n"/>
    </row>
    <row r="65">
      <c r="A65" s="1" t="inlineStr">
        <is>
          <t>Cierre Caja</t>
        </is>
      </c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</row>
    <row r="66">
      <c r="A66" s="3" t="inlineStr">
        <is>
          <t>Del 09/02/2023</t>
        </is>
      </c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</row>
    <row r="67">
      <c r="A67" s="74" t="inlineStr">
        <is>
          <t>Cierre Caja</t>
        </is>
      </c>
      <c r="B67" s="74" t="inlineStr">
        <is>
          <t>Fecha</t>
        </is>
      </c>
      <c r="C67" s="74" t="inlineStr">
        <is>
          <t>Cajero</t>
        </is>
      </c>
      <c r="D67" s="74" t="inlineStr">
        <is>
          <t>Nro Voucher</t>
        </is>
      </c>
      <c r="E67" s="74" t="inlineStr">
        <is>
          <t>Nro Cuenta</t>
        </is>
      </c>
      <c r="F67" s="74" t="inlineStr">
        <is>
          <t>Tipo Ingreso</t>
        </is>
      </c>
      <c r="G67" s="75" t="n"/>
      <c r="H67" s="76" t="n"/>
      <c r="I67" s="74" t="inlineStr">
        <is>
          <t>TIPO DE INGRESO</t>
        </is>
      </c>
      <c r="J67" s="74" t="inlineStr">
        <is>
          <t>Cobrador</t>
        </is>
      </c>
    </row>
    <row r="68">
      <c r="A68" s="77" t="n"/>
      <c r="B68" s="77" t="n"/>
      <c r="C68" s="77" t="n"/>
      <c r="D68" s="77" t="n"/>
      <c r="E68" s="77" t="n"/>
      <c r="F68" s="4" t="inlineStr">
        <is>
          <t>EFECTIVO</t>
        </is>
      </c>
      <c r="G68" s="4" t="inlineStr">
        <is>
          <t>CHEQUE</t>
        </is>
      </c>
      <c r="H68" s="4" t="inlineStr">
        <is>
          <t>TRANSFERENCIA</t>
        </is>
      </c>
      <c r="I68" s="77" t="n"/>
      <c r="J68" s="77" t="n"/>
    </row>
    <row r="69">
      <c r="A69" s="5" t="inlineStr">
        <is>
          <t>CCAJ-RB01/27/2023</t>
        </is>
      </c>
      <c r="B69" s="6" t="n">
        <v>44966.80366512731</v>
      </c>
      <c r="C69" s="5" t="inlineStr">
        <is>
          <t>0 VALERY TERCEROS - CAJA</t>
        </is>
      </c>
      <c r="D69" s="15" t="n">
        <v>45143531184</v>
      </c>
      <c r="E69" s="8" t="inlineStr">
        <is>
          <t>BISA-100070103</t>
        </is>
      </c>
      <c r="H69" s="9" t="n">
        <v>1586.89</v>
      </c>
      <c r="I69" s="5" t="inlineStr">
        <is>
          <t>DEPÓSITO BANCARIO</t>
        </is>
      </c>
      <c r="J69" s="5" t="inlineStr">
        <is>
          <t>4637 ERICK EDUARDO IBAÑEZ ZAPATA</t>
        </is>
      </c>
    </row>
    <row r="70">
      <c r="A70" s="5" t="inlineStr">
        <is>
          <t>CCAJ-RB01/27/2023</t>
        </is>
      </c>
      <c r="B70" s="6" t="n">
        <v>44966.80366512731</v>
      </c>
      <c r="C70" s="5" t="inlineStr">
        <is>
          <t>0 VALERY TERCEROS - CAJA</t>
        </is>
      </c>
      <c r="D70" s="7" t="n"/>
      <c r="E70" s="8" t="n"/>
      <c r="F70" s="9" t="n">
        <v>3514.3</v>
      </c>
      <c r="I70" s="10" t="inlineStr">
        <is>
          <t>EFECTIVO</t>
        </is>
      </c>
      <c r="J70" s="8" t="inlineStr">
        <is>
          <t>4631 ELI RIBERA COIMBRA</t>
        </is>
      </c>
    </row>
    <row r="71">
      <c r="A71" s="5" t="inlineStr">
        <is>
          <t>CCAJ-RB01/27/2023</t>
        </is>
      </c>
      <c r="B71" s="6" t="n">
        <v>44966.80366512731</v>
      </c>
      <c r="C71" s="5" t="inlineStr">
        <is>
          <t>0 VALERY TERCEROS - CAJA</t>
        </is>
      </c>
      <c r="D71" s="7" t="n"/>
      <c r="E71" s="8" t="n"/>
      <c r="F71" s="9" t="n">
        <v>10546.3</v>
      </c>
      <c r="I71" s="10" t="inlineStr">
        <is>
          <t>EFECTIVO</t>
        </is>
      </c>
      <c r="J71" s="5" t="inlineStr">
        <is>
          <t>4637 ERICK EDUARDO IBAÑEZ ZAPATA</t>
        </is>
      </c>
    </row>
    <row r="72">
      <c r="A72" s="11" t="inlineStr">
        <is>
          <t>SAP</t>
        </is>
      </c>
      <c r="B72" s="3" t="n"/>
      <c r="C72" s="3" t="n"/>
      <c r="D72" s="7" t="n"/>
      <c r="E72" s="8" t="n"/>
      <c r="F72" s="31">
        <f>SUM(F69:G71)</f>
        <v/>
      </c>
      <c r="G72" s="9" t="n"/>
      <c r="I72" s="10" t="n"/>
      <c r="J72" s="8" t="n"/>
    </row>
    <row r="73" ht="15.75" customHeight="1">
      <c r="A73" s="13" t="inlineStr">
        <is>
          <t>FECHA</t>
        </is>
      </c>
      <c r="B73" s="13" t="inlineStr">
        <is>
          <t>CIERRE DE CAJA</t>
        </is>
      </c>
      <c r="C73" s="13" t="inlineStr">
        <is>
          <t>IMPORTE</t>
        </is>
      </c>
      <c r="D73" s="14" t="n">
        <v>112736416</v>
      </c>
      <c r="E73" s="8" t="n"/>
      <c r="G73" s="9" t="n"/>
      <c r="I73" s="10" t="n"/>
      <c r="J73" s="8" t="n"/>
    </row>
    <row r="76">
      <c r="A76" s="1" t="inlineStr">
        <is>
          <t>Cierre Caja</t>
        </is>
      </c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</row>
    <row r="77">
      <c r="A77" s="3" t="inlineStr">
        <is>
          <t>Del 10/02/2023</t>
        </is>
      </c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</row>
    <row r="78">
      <c r="A78" s="74" t="inlineStr">
        <is>
          <t>Cierre Caja</t>
        </is>
      </c>
      <c r="B78" s="74" t="inlineStr">
        <is>
          <t>Fecha</t>
        </is>
      </c>
      <c r="C78" s="74" t="inlineStr">
        <is>
          <t>Cajero</t>
        </is>
      </c>
      <c r="D78" s="74" t="inlineStr">
        <is>
          <t>Nro Voucher</t>
        </is>
      </c>
      <c r="E78" s="74" t="inlineStr">
        <is>
          <t>Nro Cuenta</t>
        </is>
      </c>
      <c r="F78" s="74" t="inlineStr">
        <is>
          <t>Tipo Ingreso</t>
        </is>
      </c>
      <c r="G78" s="75" t="n"/>
      <c r="H78" s="76" t="n"/>
      <c r="I78" s="74" t="inlineStr">
        <is>
          <t>TIPO DE INGRESO</t>
        </is>
      </c>
      <c r="J78" s="74" t="inlineStr">
        <is>
          <t>Cobrador</t>
        </is>
      </c>
    </row>
    <row r="79">
      <c r="A79" s="77" t="n"/>
      <c r="B79" s="77" t="n"/>
      <c r="C79" s="77" t="n"/>
      <c r="D79" s="77" t="n"/>
      <c r="E79" s="77" t="n"/>
      <c r="F79" s="4" t="inlineStr">
        <is>
          <t>EFECTIVO</t>
        </is>
      </c>
      <c r="G79" s="4" t="inlineStr">
        <is>
          <t>CHEQUE</t>
        </is>
      </c>
      <c r="H79" s="4" t="inlineStr">
        <is>
          <t>TRANSFERENCIA</t>
        </is>
      </c>
      <c r="I79" s="77" t="n"/>
      <c r="J79" s="77" t="n"/>
    </row>
    <row r="80">
      <c r="A80" s="5" t="inlineStr">
        <is>
          <t>CCAJ-RB01/28/2023</t>
        </is>
      </c>
      <c r="B80" s="6" t="n">
        <v>44967.76068347222</v>
      </c>
      <c r="C80" s="5" t="inlineStr">
        <is>
          <t>0 VALERY TERCEROS - CAJA</t>
        </is>
      </c>
      <c r="D80" s="7" t="n"/>
      <c r="E80" s="8" t="n"/>
      <c r="F80" s="9" t="n">
        <v>24678.2</v>
      </c>
      <c r="I80" s="10" t="inlineStr">
        <is>
          <t>EFECTIVO</t>
        </is>
      </c>
      <c r="J80" s="5" t="inlineStr">
        <is>
          <t>4637 ERICK EDUARDO IBAÑEZ ZAPATA</t>
        </is>
      </c>
    </row>
    <row r="81">
      <c r="A81" s="5" t="inlineStr">
        <is>
          <t>CCAJ-RB01/28/2023</t>
        </is>
      </c>
      <c r="B81" s="6" t="n">
        <v>44967.76068347222</v>
      </c>
      <c r="C81" s="5" t="inlineStr">
        <is>
          <t>0 VALERY TERCEROS - CAJA</t>
        </is>
      </c>
      <c r="D81" s="7" t="n"/>
      <c r="E81" s="8" t="n"/>
      <c r="F81" s="9" t="n">
        <v>31372.8</v>
      </c>
      <c r="I81" s="10" t="inlineStr">
        <is>
          <t>EFECTIVO</t>
        </is>
      </c>
      <c r="J81" s="8" t="inlineStr">
        <is>
          <t>4524 ALVARO GARCIA - T01</t>
        </is>
      </c>
    </row>
    <row r="82">
      <c r="A82" s="5" t="inlineStr">
        <is>
          <t>CCAJ-RB01/28/2023</t>
        </is>
      </c>
      <c r="B82" s="6" t="n">
        <v>44967.76068347222</v>
      </c>
      <c r="C82" s="5" t="inlineStr">
        <is>
          <t>0 VALERY TERCEROS - CAJA</t>
        </is>
      </c>
      <c r="D82" s="7" t="n"/>
      <c r="E82" s="8" t="n"/>
      <c r="F82" s="9" t="n">
        <v>2546.6</v>
      </c>
      <c r="I82" s="10" t="inlineStr">
        <is>
          <t>EFECTIVO</t>
        </is>
      </c>
      <c r="J82" s="8" t="inlineStr">
        <is>
          <t>4524 ALVARO GARCIA - T02</t>
        </is>
      </c>
    </row>
    <row r="83">
      <c r="A83" s="11" t="inlineStr">
        <is>
          <t>SAP</t>
        </is>
      </c>
      <c r="B83" s="3" t="n"/>
      <c r="C83" s="3" t="n"/>
      <c r="D83" s="7" t="n"/>
      <c r="E83" s="8" t="n"/>
      <c r="F83" s="31">
        <f>SUM(F80:G82)</f>
        <v/>
      </c>
      <c r="H83" s="9" t="n"/>
      <c r="I83" s="10" t="n"/>
      <c r="J83" s="5" t="n"/>
    </row>
    <row r="84" ht="15.75" customHeight="1">
      <c r="A84" s="13" t="inlineStr">
        <is>
          <t>FECHA</t>
        </is>
      </c>
      <c r="B84" s="13" t="inlineStr">
        <is>
          <t>CIERRE DE CAJA</t>
        </is>
      </c>
      <c r="C84" s="13" t="inlineStr">
        <is>
          <t>IMPORTE</t>
        </is>
      </c>
      <c r="D84" s="14" t="n">
        <v>112736417</v>
      </c>
      <c r="E84" s="8" t="n"/>
      <c r="H84" s="9" t="n"/>
      <c r="I84" s="10" t="n"/>
      <c r="J84" s="5" t="n"/>
    </row>
    <row r="87">
      <c r="A87" s="1" t="inlineStr">
        <is>
          <t>Cierre Caja</t>
        </is>
      </c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</row>
    <row r="88">
      <c r="A88" s="3" t="inlineStr">
        <is>
          <t>Del 11/02/2023</t>
        </is>
      </c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</row>
    <row r="89">
      <c r="A89" s="74" t="inlineStr">
        <is>
          <t>Cierre Caja</t>
        </is>
      </c>
      <c r="B89" s="74" t="inlineStr">
        <is>
          <t>Fecha</t>
        </is>
      </c>
      <c r="C89" s="74" t="inlineStr">
        <is>
          <t>Cajero</t>
        </is>
      </c>
      <c r="D89" s="74" t="inlineStr">
        <is>
          <t>Nro Voucher</t>
        </is>
      </c>
      <c r="E89" s="74" t="inlineStr">
        <is>
          <t>Nro Cuenta</t>
        </is>
      </c>
      <c r="F89" s="74" t="inlineStr">
        <is>
          <t>Tipo Ingreso</t>
        </is>
      </c>
      <c r="G89" s="75" t="n"/>
      <c r="H89" s="76" t="n"/>
      <c r="I89" s="74" t="inlineStr">
        <is>
          <t>TIPO DE INGRESO</t>
        </is>
      </c>
      <c r="J89" s="74" t="inlineStr">
        <is>
          <t>Cobrador</t>
        </is>
      </c>
    </row>
    <row r="90">
      <c r="A90" s="77" t="n"/>
      <c r="B90" s="77" t="n"/>
      <c r="C90" s="77" t="n"/>
      <c r="D90" s="77" t="n"/>
      <c r="E90" s="77" t="n"/>
      <c r="F90" s="4" t="inlineStr">
        <is>
          <t>EFECTIVO</t>
        </is>
      </c>
      <c r="G90" s="4" t="inlineStr">
        <is>
          <t>CHEQUE</t>
        </is>
      </c>
      <c r="H90" s="4" t="inlineStr">
        <is>
          <t>TRANSFERENCIA</t>
        </is>
      </c>
      <c r="I90" s="77" t="n"/>
      <c r="J90" s="77" t="n"/>
    </row>
    <row r="91">
      <c r="A91" s="34" t="inlineStr">
        <is>
          <t>NO HUBO CIERRES DE CAJA, SABADO</t>
        </is>
      </c>
      <c r="B91" s="35" t="n"/>
      <c r="C91" s="36" t="n"/>
      <c r="D91" s="7" t="n"/>
      <c r="E91" s="8" t="n"/>
      <c r="F91" s="9" t="n"/>
      <c r="I91" s="10" t="n"/>
      <c r="J91" s="8" t="n"/>
    </row>
    <row r="92">
      <c r="A92" s="11" t="inlineStr">
        <is>
          <t>SAP</t>
        </is>
      </c>
      <c r="B92" s="3" t="n"/>
      <c r="C92" s="3" t="n"/>
      <c r="D92" s="7" t="n"/>
      <c r="E92" s="8" t="n"/>
      <c r="G92" s="9" t="n"/>
      <c r="I92" s="10" t="n"/>
      <c r="J92" s="8" t="n"/>
    </row>
    <row r="93">
      <c r="A93" s="13" t="inlineStr">
        <is>
          <t>FECHA</t>
        </is>
      </c>
      <c r="B93" s="13" t="inlineStr">
        <is>
          <t>CIERRE DE CAJA</t>
        </is>
      </c>
      <c r="C93" s="13" t="inlineStr">
        <is>
          <t>IMPORTE</t>
        </is>
      </c>
      <c r="D93" s="7" t="n"/>
      <c r="E93" s="8" t="n"/>
      <c r="G93" s="9" t="n"/>
      <c r="I93" s="10" t="n"/>
      <c r="J93" s="8" t="n"/>
    </row>
    <row r="96">
      <c r="A96" s="1" t="inlineStr">
        <is>
          <t>Cierre Caja</t>
        </is>
      </c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</row>
    <row r="97">
      <c r="A97" s="3" t="inlineStr">
        <is>
          <t>Del 13/02/2023</t>
        </is>
      </c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</row>
    <row r="98">
      <c r="A98" s="74" t="inlineStr">
        <is>
          <t>Cierre Caja</t>
        </is>
      </c>
      <c r="B98" s="74" t="inlineStr">
        <is>
          <t>Fecha</t>
        </is>
      </c>
      <c r="C98" s="74" t="inlineStr">
        <is>
          <t>Cajero</t>
        </is>
      </c>
      <c r="D98" s="74" t="inlineStr">
        <is>
          <t>Nro Voucher</t>
        </is>
      </c>
      <c r="E98" s="74" t="inlineStr">
        <is>
          <t>Nro Cuenta</t>
        </is>
      </c>
      <c r="F98" s="74" t="inlineStr">
        <is>
          <t>Tipo Ingreso</t>
        </is>
      </c>
      <c r="G98" s="75" t="n"/>
      <c r="H98" s="76" t="n"/>
      <c r="I98" s="74" t="inlineStr">
        <is>
          <t>TIPO DE INGRESO</t>
        </is>
      </c>
      <c r="J98" s="74" t="inlineStr">
        <is>
          <t>Cobrador</t>
        </is>
      </c>
    </row>
    <row r="99">
      <c r="A99" s="77" t="n"/>
      <c r="B99" s="77" t="n"/>
      <c r="C99" s="77" t="n"/>
      <c r="D99" s="77" t="n"/>
      <c r="E99" s="77" t="n"/>
      <c r="F99" s="4" t="inlineStr">
        <is>
          <t>EFECTIVO</t>
        </is>
      </c>
      <c r="G99" s="4" t="inlineStr">
        <is>
          <t>CHEQUE</t>
        </is>
      </c>
      <c r="H99" s="4" t="inlineStr">
        <is>
          <t>TRANSFERENCIA</t>
        </is>
      </c>
      <c r="I99" s="77" t="n"/>
      <c r="J99" s="77" t="n"/>
    </row>
    <row r="100">
      <c r="A100" s="5" t="inlineStr">
        <is>
          <t>CCAJ-RB01/29/2023</t>
        </is>
      </c>
      <c r="B100" s="6" t="n">
        <v>44970.979805</v>
      </c>
      <c r="C100" s="5" t="inlineStr">
        <is>
          <t>0 VALERY TERCEROS - CAJA</t>
        </is>
      </c>
      <c r="D100" s="15" t="n">
        <v>45143544162</v>
      </c>
      <c r="E100" s="8" t="inlineStr">
        <is>
          <t>BISA-100070103</t>
        </is>
      </c>
      <c r="H100" s="9" t="n">
        <v>3843.78</v>
      </c>
      <c r="I100" s="5" t="inlineStr">
        <is>
          <t>DEPÓSITO BANCARIO</t>
        </is>
      </c>
      <c r="J100" s="5" t="inlineStr">
        <is>
          <t>0 VALERY DANIA TERCEROS - COBRADOR</t>
        </is>
      </c>
    </row>
    <row r="101">
      <c r="A101" s="5" t="inlineStr">
        <is>
          <t>CCAJ-RB01/29/2023</t>
        </is>
      </c>
      <c r="B101" s="6" t="n">
        <v>44970.979805</v>
      </c>
      <c r="C101" s="5" t="inlineStr">
        <is>
          <t>0 VALERY TERCEROS - CAJA</t>
        </is>
      </c>
      <c r="D101" s="7" t="n"/>
      <c r="E101" s="8" t="n"/>
      <c r="F101" s="9" t="n">
        <v>4869.8</v>
      </c>
      <c r="I101" s="10" t="inlineStr">
        <is>
          <t>EFECTIVO</t>
        </is>
      </c>
      <c r="J101" s="8" t="inlineStr">
        <is>
          <t>4631 ELI RIBERA COIMBRA</t>
        </is>
      </c>
    </row>
    <row r="102">
      <c r="A102" s="5" t="inlineStr">
        <is>
          <t>CCAJ-RB01/29/2023</t>
        </is>
      </c>
      <c r="B102" s="6" t="n">
        <v>44970.979805</v>
      </c>
      <c r="C102" s="5" t="inlineStr">
        <is>
          <t>0 VALERY TERCEROS - CAJA</t>
        </is>
      </c>
      <c r="D102" s="7" t="n"/>
      <c r="E102" s="8" t="n"/>
      <c r="F102" s="9" t="n">
        <v>14645.1</v>
      </c>
      <c r="I102" s="10" t="inlineStr">
        <is>
          <t>EFECTIVO</t>
        </is>
      </c>
      <c r="J102" s="5" t="inlineStr">
        <is>
          <t>4637 ERICK EDUARDO IBAÑEZ ZAPATA</t>
        </is>
      </c>
    </row>
    <row r="103">
      <c r="A103" s="5" t="inlineStr">
        <is>
          <t>CCAJ-RB01/29/2023</t>
        </is>
      </c>
      <c r="B103" s="6" t="n">
        <v>44970.979805</v>
      </c>
      <c r="C103" s="5" t="inlineStr">
        <is>
          <t>0 VALERY TERCEROS - CAJA</t>
        </is>
      </c>
      <c r="D103" s="7" t="n"/>
      <c r="E103" s="8" t="n"/>
      <c r="F103" s="9" t="n">
        <v>5300.9</v>
      </c>
      <c r="I103" s="10" t="inlineStr">
        <is>
          <t>EFECTIVO</t>
        </is>
      </c>
      <c r="J103" s="8" t="inlineStr">
        <is>
          <t>4524 ALVARO GARCIA - T01</t>
        </is>
      </c>
    </row>
    <row r="104">
      <c r="A104" s="5" t="inlineStr">
        <is>
          <t>CCAJ-RB01/29/2023</t>
        </is>
      </c>
      <c r="B104" s="6" t="n">
        <v>44970.979805</v>
      </c>
      <c r="C104" s="5" t="inlineStr">
        <is>
          <t>0 VALERY TERCEROS - CAJA</t>
        </is>
      </c>
      <c r="D104" s="7" t="n"/>
      <c r="E104" s="8" t="n"/>
      <c r="F104" s="9" t="n">
        <v>2784.5</v>
      </c>
      <c r="I104" s="10" t="inlineStr">
        <is>
          <t>EFECTIVO</t>
        </is>
      </c>
      <c r="J104" s="8" t="inlineStr">
        <is>
          <t>4524 ALVARO GARCIA - T02</t>
        </is>
      </c>
    </row>
    <row r="105">
      <c r="A105" s="5" t="inlineStr">
        <is>
          <t>CCAJ-RB01/29/2023</t>
        </is>
      </c>
      <c r="B105" s="6" t="n">
        <v>44970.979805</v>
      </c>
      <c r="C105" s="5" t="inlineStr">
        <is>
          <t>0 VALERY TERCEROS - CAJA</t>
        </is>
      </c>
      <c r="D105" s="7" t="n"/>
      <c r="E105" s="8" t="n"/>
      <c r="F105" s="9" t="n">
        <v>5816.5</v>
      </c>
      <c r="I105" s="10" t="inlineStr">
        <is>
          <t>EFECTIVO</t>
        </is>
      </c>
      <c r="J105" s="5" t="inlineStr">
        <is>
          <t>0 VALERY DANIA TERCEROS - COBRADOR</t>
        </is>
      </c>
    </row>
    <row r="106">
      <c r="A106" s="11" t="inlineStr">
        <is>
          <t>SAP</t>
        </is>
      </c>
      <c r="B106" s="3" t="n"/>
      <c r="C106" s="3" t="n"/>
      <c r="D106" s="7" t="n"/>
      <c r="E106" s="8" t="n"/>
      <c r="F106" s="31">
        <f>SUM(F100:G105)</f>
        <v/>
      </c>
      <c r="H106" s="9" t="n"/>
      <c r="I106" s="10" t="n"/>
      <c r="J106" s="5" t="n"/>
    </row>
    <row r="107" ht="15.75" customHeight="1">
      <c r="A107" s="13" t="inlineStr">
        <is>
          <t>FECHA</t>
        </is>
      </c>
      <c r="B107" s="13" t="inlineStr">
        <is>
          <t>CIERRE DE CAJA</t>
        </is>
      </c>
      <c r="C107" s="13" t="inlineStr">
        <is>
          <t>IMPORTE</t>
        </is>
      </c>
      <c r="D107" s="14" t="n">
        <v>112782361</v>
      </c>
      <c r="E107" s="8" t="n"/>
      <c r="H107" s="9" t="n"/>
      <c r="I107" s="10" t="n"/>
      <c r="J107" s="5" t="n"/>
    </row>
    <row r="108">
      <c r="A108" s="25" t="n"/>
      <c r="B108" s="25" t="n"/>
      <c r="C108" s="25" t="n"/>
      <c r="D108" s="7" t="n"/>
      <c r="E108" s="8" t="n"/>
      <c r="H108" s="9" t="n"/>
      <c r="I108" s="10" t="n"/>
      <c r="J108" s="5" t="n"/>
    </row>
    <row r="111">
      <c r="A111" s="16" t="inlineStr">
        <is>
          <t>No Migró a SAP por problemas de sistema s/g correo del 16/02/23</t>
        </is>
      </c>
      <c r="B111" s="16" t="n"/>
      <c r="C111" s="16" t="n"/>
    </row>
    <row r="113">
      <c r="A113" s="1" t="inlineStr">
        <is>
          <t>Cierre Caja</t>
        </is>
      </c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</row>
    <row r="114">
      <c r="A114" s="3" t="inlineStr">
        <is>
          <t>Del 14/02/2023</t>
        </is>
      </c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</row>
    <row r="115">
      <c r="A115" s="74" t="inlineStr">
        <is>
          <t>Cierre Caja</t>
        </is>
      </c>
      <c r="B115" s="74" t="inlineStr">
        <is>
          <t>Fecha</t>
        </is>
      </c>
      <c r="C115" s="74" t="inlineStr">
        <is>
          <t>Cajero</t>
        </is>
      </c>
      <c r="D115" s="74" t="inlineStr">
        <is>
          <t>Nro Voucher</t>
        </is>
      </c>
      <c r="E115" s="74" t="inlineStr">
        <is>
          <t>Nro Cuenta</t>
        </is>
      </c>
      <c r="F115" s="74" t="inlineStr">
        <is>
          <t>Tipo Ingreso</t>
        </is>
      </c>
      <c r="G115" s="75" t="n"/>
      <c r="H115" s="76" t="n"/>
      <c r="I115" s="74" t="inlineStr">
        <is>
          <t>TIPO DE INGRESO</t>
        </is>
      </c>
      <c r="J115" s="74" t="inlineStr">
        <is>
          <t>Cobrador</t>
        </is>
      </c>
    </row>
    <row r="116">
      <c r="A116" s="77" t="n"/>
      <c r="B116" s="77" t="n"/>
      <c r="C116" s="77" t="n"/>
      <c r="D116" s="77" t="n"/>
      <c r="E116" s="77" t="n"/>
      <c r="F116" s="4" t="inlineStr">
        <is>
          <t>EFECTIVO</t>
        </is>
      </c>
      <c r="G116" s="4" t="inlineStr">
        <is>
          <t>CHEQUE</t>
        </is>
      </c>
      <c r="H116" s="4" t="inlineStr">
        <is>
          <t>TRANSFERENCIA</t>
        </is>
      </c>
      <c r="I116" s="77" t="n"/>
      <c r="J116" s="77" t="n"/>
    </row>
    <row r="117">
      <c r="A117" s="5" t="inlineStr">
        <is>
          <t>CCAJ-RB01/30/2023</t>
        </is>
      </c>
      <c r="B117" s="6" t="n">
        <v>44971.87413179398</v>
      </c>
      <c r="C117" s="5" t="inlineStr">
        <is>
          <t>0 VALERY TERCEROS - CAJA</t>
        </is>
      </c>
      <c r="D117" s="7" t="n"/>
      <c r="E117" s="8" t="n"/>
      <c r="F117" s="9" t="n">
        <v>3568.2</v>
      </c>
      <c r="I117" s="10" t="inlineStr">
        <is>
          <t>EFECTIVO</t>
        </is>
      </c>
      <c r="J117" s="8" t="inlineStr">
        <is>
          <t>4631 ELI RIBERA COIMBRA</t>
        </is>
      </c>
    </row>
    <row r="118">
      <c r="A118" s="5" t="inlineStr">
        <is>
          <t>CCAJ-RB01/30/2023</t>
        </is>
      </c>
      <c r="B118" s="6" t="n">
        <v>44971.87413179398</v>
      </c>
      <c r="C118" s="5" t="inlineStr">
        <is>
          <t>0 VALERY TERCEROS - CAJA</t>
        </is>
      </c>
      <c r="D118" s="7" t="n"/>
      <c r="E118" s="8" t="n"/>
      <c r="F118" s="9" t="n">
        <v>2940.9</v>
      </c>
      <c r="I118" s="10" t="inlineStr">
        <is>
          <t>EFECTIVO</t>
        </is>
      </c>
      <c r="J118" s="8" t="inlineStr">
        <is>
          <t>4524 ALVARO GARCIA - T02</t>
        </is>
      </c>
    </row>
    <row r="119">
      <c r="A119" s="5" t="inlineStr">
        <is>
          <t>CCAJ-RB01/30/2023</t>
        </is>
      </c>
      <c r="B119" s="6" t="n">
        <v>44971.87413179398</v>
      </c>
      <c r="C119" s="5" t="inlineStr">
        <is>
          <t>0 VALERY TERCEROS - CAJA</t>
        </is>
      </c>
      <c r="D119" s="7" t="n"/>
      <c r="E119" s="8" t="n"/>
      <c r="F119" s="9" t="n">
        <v>13418.8</v>
      </c>
      <c r="I119" s="10" t="inlineStr">
        <is>
          <t>EFECTIVO</t>
        </is>
      </c>
      <c r="J119" s="5" t="inlineStr">
        <is>
          <t>0 VALERY DANIA TERCEROS - COBRADOR</t>
        </is>
      </c>
    </row>
    <row r="120">
      <c r="A120" s="11" t="inlineStr">
        <is>
          <t>SAP</t>
        </is>
      </c>
      <c r="B120" s="3" t="n"/>
      <c r="C120" s="3" t="n"/>
      <c r="D120" s="7" t="n"/>
      <c r="E120" s="8" t="n"/>
      <c r="F120" s="31">
        <f>SUM(F117:G119)</f>
        <v/>
      </c>
      <c r="H120" s="9" t="n"/>
      <c r="I120" s="10" t="n"/>
      <c r="J120" s="5" t="n"/>
    </row>
    <row r="121" ht="15.75" customHeight="1">
      <c r="A121" s="13" t="inlineStr">
        <is>
          <t>FECHA</t>
        </is>
      </c>
      <c r="B121" s="13" t="inlineStr">
        <is>
          <t>CIERRE DE CAJA</t>
        </is>
      </c>
      <c r="C121" s="13" t="inlineStr">
        <is>
          <t>IMPORTE</t>
        </is>
      </c>
      <c r="D121" s="14" t="n">
        <v>112782368</v>
      </c>
      <c r="E121" s="8" t="n"/>
      <c r="H121" s="9" t="n"/>
      <c r="I121" s="10" t="n"/>
      <c r="J121" s="5" t="n"/>
    </row>
    <row r="122">
      <c r="A122" s="25" t="n"/>
      <c r="B122" s="25" t="n"/>
      <c r="C122" s="25" t="n"/>
      <c r="D122" s="7" t="n"/>
      <c r="E122" s="8" t="n"/>
      <c r="H122" s="9" t="n"/>
      <c r="I122" s="10" t="n"/>
      <c r="J122" s="5" t="n"/>
    </row>
    <row r="125">
      <c r="A125" s="16" t="inlineStr">
        <is>
          <t>No Migró a SAP por problemas de sistema s/g correo del 16/02/23</t>
        </is>
      </c>
      <c r="B125" s="16" t="n"/>
      <c r="C125" s="16" t="n"/>
    </row>
    <row r="127">
      <c r="A127" s="1" t="inlineStr">
        <is>
          <t>Cierre Caja</t>
        </is>
      </c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</row>
    <row r="128">
      <c r="A128" s="3" t="inlineStr">
        <is>
          <t>Del 15/02/2023</t>
        </is>
      </c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</row>
    <row r="129">
      <c r="A129" s="74" t="inlineStr">
        <is>
          <t>Cierre Caja</t>
        </is>
      </c>
      <c r="B129" s="74" t="inlineStr">
        <is>
          <t>Fecha</t>
        </is>
      </c>
      <c r="C129" s="74" t="inlineStr">
        <is>
          <t>Cajero</t>
        </is>
      </c>
      <c r="D129" s="74" t="inlineStr">
        <is>
          <t>Nro Voucher</t>
        </is>
      </c>
      <c r="E129" s="74" t="inlineStr">
        <is>
          <t>Nro Cuenta</t>
        </is>
      </c>
      <c r="F129" s="74" t="inlineStr">
        <is>
          <t>Tipo Ingreso</t>
        </is>
      </c>
      <c r="G129" s="75" t="n"/>
      <c r="H129" s="76" t="n"/>
      <c r="I129" s="74" t="inlineStr">
        <is>
          <t>TIPO DE INGRESO</t>
        </is>
      </c>
      <c r="J129" s="74" t="inlineStr">
        <is>
          <t>Cobrador</t>
        </is>
      </c>
    </row>
    <row r="130">
      <c r="A130" s="77" t="n"/>
      <c r="B130" s="77" t="n"/>
      <c r="C130" s="77" t="n"/>
      <c r="D130" s="77" t="n"/>
      <c r="E130" s="77" t="n"/>
      <c r="F130" s="4" t="inlineStr">
        <is>
          <t>EFECTIVO</t>
        </is>
      </c>
      <c r="G130" s="4" t="inlineStr">
        <is>
          <t>CHEQUE</t>
        </is>
      </c>
      <c r="H130" s="4" t="inlineStr">
        <is>
          <t>TRANSFERENCIA</t>
        </is>
      </c>
      <c r="I130" s="77" t="n"/>
      <c r="J130" s="77" t="n"/>
    </row>
    <row r="131">
      <c r="A131" s="5" t="inlineStr">
        <is>
          <t>CCAJ-RB01/31/2023</t>
        </is>
      </c>
      <c r="B131" s="6" t="n">
        <v>44972.91693259259</v>
      </c>
      <c r="C131" s="5" t="inlineStr">
        <is>
          <t>0 VALERY TERCEROS - CAJA</t>
        </is>
      </c>
      <c r="D131" s="7" t="n"/>
      <c r="E131" s="8" t="n"/>
      <c r="F131" s="9" t="n">
        <v>31028.1</v>
      </c>
      <c r="I131" s="10" t="inlineStr">
        <is>
          <t>EFECTIVO</t>
        </is>
      </c>
      <c r="J131" s="5" t="inlineStr">
        <is>
          <t>0 VALERY DANIA TERCEROS - COBRADOR</t>
        </is>
      </c>
    </row>
    <row r="132">
      <c r="A132" s="11" t="inlineStr">
        <is>
          <t>SAP</t>
        </is>
      </c>
      <c r="B132" s="3" t="n"/>
      <c r="C132" s="3" t="n"/>
      <c r="D132" s="7" t="n"/>
      <c r="E132" s="8" t="n"/>
      <c r="H132" s="9" t="n"/>
      <c r="I132" s="10" t="n"/>
      <c r="J132" s="5" t="n"/>
    </row>
    <row r="133" ht="15.75" customHeight="1">
      <c r="A133" s="13" t="inlineStr">
        <is>
          <t>FECHA</t>
        </is>
      </c>
      <c r="B133" s="13" t="inlineStr">
        <is>
          <t>CIERRE DE CAJA</t>
        </is>
      </c>
      <c r="C133" s="13" t="inlineStr">
        <is>
          <t>IMPORTE</t>
        </is>
      </c>
      <c r="D133" s="14" t="n">
        <v>112790569</v>
      </c>
      <c r="E133" s="8" t="n"/>
      <c r="H133" s="9" t="n"/>
      <c r="I133" s="10" t="n"/>
      <c r="J133" s="5" t="n"/>
    </row>
    <row r="134">
      <c r="A134" s="5" t="n"/>
      <c r="B134" s="6" t="n"/>
      <c r="C134" s="5" t="n"/>
      <c r="D134" s="7" t="n"/>
      <c r="E134" s="8" t="n"/>
      <c r="H134" s="9" t="n"/>
      <c r="I134" s="10" t="n"/>
      <c r="J134" s="5" t="n"/>
    </row>
    <row r="136">
      <c r="A136" s="1" t="inlineStr">
        <is>
          <t>Cierre Caja</t>
        </is>
      </c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</row>
    <row r="137">
      <c r="A137" s="3" t="inlineStr">
        <is>
          <t>Del 16/02/2023</t>
        </is>
      </c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</row>
    <row r="138">
      <c r="A138" s="74" t="inlineStr">
        <is>
          <t>Cierre Caja</t>
        </is>
      </c>
      <c r="B138" s="74" t="inlineStr">
        <is>
          <t>Fecha</t>
        </is>
      </c>
      <c r="C138" s="74" t="inlineStr">
        <is>
          <t>Cajero</t>
        </is>
      </c>
      <c r="D138" s="74" t="inlineStr">
        <is>
          <t>Nro Voucher</t>
        </is>
      </c>
      <c r="E138" s="74" t="inlineStr">
        <is>
          <t>Nro Cuenta</t>
        </is>
      </c>
      <c r="F138" s="74" t="inlineStr">
        <is>
          <t>Tipo Ingreso</t>
        </is>
      </c>
      <c r="G138" s="75" t="n"/>
      <c r="H138" s="76" t="n"/>
      <c r="I138" s="74" t="inlineStr">
        <is>
          <t>TIPO DE INGRESO</t>
        </is>
      </c>
      <c r="J138" s="74" t="inlineStr">
        <is>
          <t>Cobrador</t>
        </is>
      </c>
    </row>
    <row r="139">
      <c r="A139" s="77" t="n"/>
      <c r="B139" s="77" t="n"/>
      <c r="C139" s="77" t="n"/>
      <c r="D139" s="77" t="n"/>
      <c r="E139" s="77" t="n"/>
      <c r="F139" s="4" t="inlineStr">
        <is>
          <t>EFECTIVO</t>
        </is>
      </c>
      <c r="G139" s="4" t="inlineStr">
        <is>
          <t>CHEQUE</t>
        </is>
      </c>
      <c r="H139" s="4" t="inlineStr">
        <is>
          <t>TRANSFERENCIA</t>
        </is>
      </c>
      <c r="I139" s="77" t="n"/>
      <c r="J139" s="77" t="n"/>
    </row>
    <row r="140">
      <c r="A140" s="5" t="inlineStr">
        <is>
          <t>CCAJ-RB01/32/2023</t>
        </is>
      </c>
      <c r="B140" s="6" t="n">
        <v>44973.87374412037</v>
      </c>
      <c r="C140" s="5" t="inlineStr">
        <is>
          <t>0 VALERY TERCEROS - CAJA</t>
        </is>
      </c>
      <c r="D140" s="7" t="n"/>
      <c r="E140" s="8" t="n"/>
      <c r="F140" s="9" t="n">
        <v>5116</v>
      </c>
      <c r="I140" s="10" t="inlineStr">
        <is>
          <t>EFECTIVO</t>
        </is>
      </c>
      <c r="J140" s="8" t="inlineStr">
        <is>
          <t>4524 ALVARO GARCIA - T01</t>
        </is>
      </c>
    </row>
    <row r="141">
      <c r="A141" s="5" t="inlineStr">
        <is>
          <t>CCAJ-RB01/32/2023</t>
        </is>
      </c>
      <c r="B141" s="6" t="n">
        <v>44973.87374412037</v>
      </c>
      <c r="C141" s="5" t="inlineStr">
        <is>
          <t>0 VALERY TERCEROS - CAJA</t>
        </is>
      </c>
      <c r="D141" s="7" t="n"/>
      <c r="E141" s="8" t="n"/>
      <c r="F141" s="9" t="n">
        <v>15952.2</v>
      </c>
      <c r="I141" s="10" t="inlineStr">
        <is>
          <t>EFECTIVO</t>
        </is>
      </c>
      <c r="J141" s="5" t="inlineStr">
        <is>
          <t>4638 VALERY DANIA TERCEROS - COBRADOR</t>
        </is>
      </c>
    </row>
    <row r="142">
      <c r="A142" s="11" t="inlineStr">
        <is>
          <t>SAP</t>
        </is>
      </c>
      <c r="B142" s="3" t="n"/>
      <c r="C142" s="3" t="n"/>
      <c r="D142" s="7" t="n"/>
      <c r="E142" s="8" t="n"/>
      <c r="F142" s="31">
        <f>SUM(F140:G141)</f>
        <v/>
      </c>
      <c r="H142" s="9" t="n"/>
      <c r="I142" s="10" t="n"/>
      <c r="J142" s="8" t="n"/>
    </row>
    <row r="143" ht="15.75" customHeight="1">
      <c r="A143" s="13" t="inlineStr">
        <is>
          <t>FECHA</t>
        </is>
      </c>
      <c r="B143" s="13" t="inlineStr">
        <is>
          <t>CIERRE DE CAJA</t>
        </is>
      </c>
      <c r="C143" s="13" t="inlineStr">
        <is>
          <t>IMPORTE</t>
        </is>
      </c>
      <c r="D143" s="14" t="inlineStr">
        <is>
          <t>112799894</t>
        </is>
      </c>
      <c r="E143" s="8" t="n"/>
      <c r="H143" s="9" t="n"/>
      <c r="I143" s="10" t="n"/>
      <c r="J143" s="8" t="n"/>
    </row>
    <row r="144"/>
    <row r="145"/>
    <row r="146">
      <c r="A146" s="1" t="inlineStr">
        <is>
          <t>Cierre Caja</t>
        </is>
      </c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</row>
    <row r="147">
      <c r="A147" s="3" t="inlineStr">
        <is>
          <t>Del 17/02/2023</t>
        </is>
      </c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</row>
    <row r="148">
      <c r="A148" s="74" t="inlineStr">
        <is>
          <t>Cierre Caja</t>
        </is>
      </c>
      <c r="B148" s="74" t="inlineStr">
        <is>
          <t>Fecha</t>
        </is>
      </c>
      <c r="C148" s="74" t="inlineStr">
        <is>
          <t>Cajero</t>
        </is>
      </c>
      <c r="D148" s="74" t="inlineStr">
        <is>
          <t>Nro Voucher</t>
        </is>
      </c>
      <c r="E148" s="74" t="inlineStr">
        <is>
          <t>Nro Cuenta</t>
        </is>
      </c>
      <c r="F148" s="74" t="inlineStr">
        <is>
          <t>Tipo Ingreso</t>
        </is>
      </c>
      <c r="G148" s="75" t="n"/>
      <c r="H148" s="76" t="n"/>
      <c r="I148" s="74" t="inlineStr">
        <is>
          <t>TIPO DE INGRESO</t>
        </is>
      </c>
      <c r="J148" s="74" t="inlineStr">
        <is>
          <t>Cobrador</t>
        </is>
      </c>
    </row>
    <row r="149">
      <c r="A149" s="77" t="n"/>
      <c r="B149" s="77" t="n"/>
      <c r="C149" s="77" t="n"/>
      <c r="D149" s="77" t="n"/>
      <c r="E149" s="77" t="n"/>
      <c r="F149" s="4" t="inlineStr">
        <is>
          <t>EFECTIVO</t>
        </is>
      </c>
      <c r="G149" s="4" t="inlineStr">
        <is>
          <t>CHEQUE</t>
        </is>
      </c>
      <c r="H149" s="4" t="inlineStr">
        <is>
          <t>TRANSFERENCIA</t>
        </is>
      </c>
      <c r="I149" s="77" t="n"/>
      <c r="J149" s="77" t="n"/>
    </row>
    <row r="150">
      <c r="A150" s="5" t="inlineStr">
        <is>
          <t>CCAJ-RB01/33/2023</t>
        </is>
      </c>
      <c r="B150" s="6" t="n">
        <v>44974.96481113426</v>
      </c>
      <c r="C150" s="5" t="inlineStr">
        <is>
          <t>0 VALERY TERCEROS - CAJA</t>
        </is>
      </c>
      <c r="D150" s="15" t="n">
        <v>45113341696</v>
      </c>
      <c r="E150" s="8" t="inlineStr">
        <is>
          <t>BISA-100070103</t>
        </is>
      </c>
      <c r="H150" s="9" t="n">
        <v>1241.69</v>
      </c>
      <c r="I150" s="5" t="inlineStr">
        <is>
          <t>DEPÓSITO BANCARIO</t>
        </is>
      </c>
      <c r="J150" s="5" t="inlineStr">
        <is>
          <t>4638 VALERY DANIA TERCEROS - COBRADOR</t>
        </is>
      </c>
    </row>
    <row r="151">
      <c r="A151" s="5" t="inlineStr">
        <is>
          <t>CCAJ-RB01/33/2023</t>
        </is>
      </c>
      <c r="B151" s="6" t="n">
        <v>44974.96481113426</v>
      </c>
      <c r="C151" s="5" t="inlineStr">
        <is>
          <t>0 VALERY TERCEROS - CAJA</t>
        </is>
      </c>
      <c r="D151" s="7" t="n"/>
      <c r="E151" s="8" t="n"/>
      <c r="F151" s="9" t="n">
        <v>55276.6</v>
      </c>
      <c r="I151" s="10" t="inlineStr">
        <is>
          <t>EFECTIVO</t>
        </is>
      </c>
      <c r="J151" s="8" t="inlineStr">
        <is>
          <t>4524 ALVARO GARCIA - T01</t>
        </is>
      </c>
    </row>
    <row r="152">
      <c r="A152" s="5" t="inlineStr">
        <is>
          <t>CCAJ-RB01/33/2023</t>
        </is>
      </c>
      <c r="B152" s="6" t="n">
        <v>44974.96481113426</v>
      </c>
      <c r="C152" s="5" t="inlineStr">
        <is>
          <t>0 VALERY TERCEROS - CAJA</t>
        </is>
      </c>
      <c r="D152" s="7" t="n"/>
      <c r="E152" s="8" t="n"/>
      <c r="F152" s="9" t="n">
        <v>4061.5</v>
      </c>
      <c r="I152" s="10" t="inlineStr">
        <is>
          <t>EFECTIVO</t>
        </is>
      </c>
      <c r="J152" s="8" t="inlineStr">
        <is>
          <t>4524 ALVARO GARCIA - T02</t>
        </is>
      </c>
    </row>
    <row r="153">
      <c r="A153" s="5" t="inlineStr">
        <is>
          <t>CCAJ-RB01/33/2023</t>
        </is>
      </c>
      <c r="B153" s="6" t="n">
        <v>44974.96481113426</v>
      </c>
      <c r="C153" s="5" t="inlineStr">
        <is>
          <t>0 VALERY TERCEROS - CAJA</t>
        </is>
      </c>
      <c r="D153" s="7" t="n"/>
      <c r="E153" s="8" t="n"/>
      <c r="F153" s="9" t="n">
        <v>18554.4</v>
      </c>
      <c r="I153" s="10" t="inlineStr">
        <is>
          <t>EFECTIVO</t>
        </is>
      </c>
      <c r="J153" s="5" t="inlineStr">
        <is>
          <t>4638 VALERY DANIA TERCEROS - COBRADOR</t>
        </is>
      </c>
    </row>
    <row r="154">
      <c r="A154" s="11" t="inlineStr">
        <is>
          <t>SAP</t>
        </is>
      </c>
      <c r="B154" s="3" t="n"/>
      <c r="C154" s="3" t="n"/>
      <c r="D154" s="7" t="n"/>
      <c r="E154" s="8" t="n"/>
      <c r="F154" s="31">
        <f>SUM(F150:G153)</f>
        <v/>
      </c>
      <c r="G154" s="9" t="n"/>
      <c r="I154" s="10" t="n"/>
      <c r="J154" s="8" t="n"/>
    </row>
    <row r="155" ht="15.75" customHeight="1">
      <c r="A155" s="13" t="inlineStr">
        <is>
          <t>FECHA</t>
        </is>
      </c>
      <c r="B155" s="13" t="inlineStr">
        <is>
          <t>CIERRE DE CAJA</t>
        </is>
      </c>
      <c r="C155" s="13" t="inlineStr">
        <is>
          <t>IMPORTE</t>
        </is>
      </c>
      <c r="D155" s="14" t="inlineStr">
        <is>
          <t>112799893</t>
        </is>
      </c>
      <c r="E155" s="8" t="n"/>
      <c r="G155" s="9" t="n"/>
      <c r="I155" s="10" t="n"/>
      <c r="J155" s="8" t="n"/>
    </row>
    <row r="156"/>
    <row r="157"/>
    <row r="158">
      <c r="A158" s="1" t="inlineStr">
        <is>
          <t>Cierre Caja</t>
        </is>
      </c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</row>
    <row r="159">
      <c r="A159" s="3" t="inlineStr">
        <is>
          <t>Del 20/02/2023</t>
        </is>
      </c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</row>
    <row r="160">
      <c r="A160" s="74" t="inlineStr">
        <is>
          <t>Cierre Caja</t>
        </is>
      </c>
      <c r="B160" s="74" t="inlineStr">
        <is>
          <t>Fecha</t>
        </is>
      </c>
      <c r="C160" s="74" t="inlineStr">
        <is>
          <t>Cajero</t>
        </is>
      </c>
      <c r="D160" s="74" t="inlineStr">
        <is>
          <t>Nro Voucher</t>
        </is>
      </c>
      <c r="E160" s="74" t="inlineStr">
        <is>
          <t>Nro Cuenta</t>
        </is>
      </c>
      <c r="F160" s="74" t="inlineStr">
        <is>
          <t>Tipo Ingreso</t>
        </is>
      </c>
      <c r="G160" s="75" t="n"/>
      <c r="H160" s="76" t="n"/>
      <c r="I160" s="74" t="inlineStr">
        <is>
          <t>TIPO DE INGRESO</t>
        </is>
      </c>
      <c r="J160" s="74" t="inlineStr">
        <is>
          <t>Cobrador</t>
        </is>
      </c>
    </row>
    <row r="161">
      <c r="A161" s="77" t="n"/>
      <c r="B161" s="77" t="n"/>
      <c r="C161" s="77" t="n"/>
      <c r="D161" s="77" t="n"/>
      <c r="E161" s="77" t="n"/>
      <c r="F161" s="4" t="inlineStr">
        <is>
          <t>EFECTIVO</t>
        </is>
      </c>
      <c r="G161" s="4" t="inlineStr">
        <is>
          <t>CHEQUE</t>
        </is>
      </c>
      <c r="H161" s="4" t="inlineStr">
        <is>
          <t>TRANSFERENCIA</t>
        </is>
      </c>
      <c r="I161" s="77" t="n"/>
      <c r="J161" s="77" t="n"/>
    </row>
    <row r="162">
      <c r="A162" s="34" t="inlineStr">
        <is>
          <t>NO HUBO CIERRES DE CAJA DEBIDO A FERIADO NACIONAL POR CARNAVALES</t>
        </is>
      </c>
      <c r="B162" s="39" t="n"/>
      <c r="C162" s="34" t="n"/>
      <c r="D162" s="21" t="n"/>
      <c r="E162" s="8" t="n"/>
      <c r="H162" s="9" t="n"/>
      <c r="I162" s="5" t="n"/>
      <c r="J162" s="8" t="n"/>
    </row>
    <row r="163">
      <c r="A163" s="11" t="inlineStr">
        <is>
          <t>SAP</t>
        </is>
      </c>
      <c r="B163" s="3" t="n"/>
      <c r="C163" s="3" t="n"/>
      <c r="D163" s="7" t="n"/>
      <c r="E163" s="8" t="n"/>
      <c r="G163" s="9" t="n"/>
      <c r="I163" s="10" t="n"/>
      <c r="J163" s="8" t="n"/>
    </row>
    <row r="164">
      <c r="A164" s="13" t="inlineStr">
        <is>
          <t>FECHA</t>
        </is>
      </c>
      <c r="B164" s="13" t="inlineStr">
        <is>
          <t>CIERRE DE CAJA</t>
        </is>
      </c>
      <c r="C164" s="13" t="inlineStr">
        <is>
          <t>IMPORTE</t>
        </is>
      </c>
      <c r="D164" s="7" t="n"/>
      <c r="E164" s="8" t="n"/>
      <c r="G164" s="9" t="n"/>
      <c r="I164" s="10" t="n"/>
      <c r="J164" s="8" t="n"/>
    </row>
    <row r="165"/>
    <row r="166">
      <c r="A166" s="1" t="inlineStr">
        <is>
          <t>Cierre Caja</t>
        </is>
      </c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</row>
    <row r="167">
      <c r="A167" s="3" t="inlineStr">
        <is>
          <t>Del 21/02/2023</t>
        </is>
      </c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</row>
    <row r="168">
      <c r="A168" s="74" t="inlineStr">
        <is>
          <t>Cierre Caja</t>
        </is>
      </c>
      <c r="B168" s="74" t="inlineStr">
        <is>
          <t>Fecha</t>
        </is>
      </c>
      <c r="C168" s="74" t="inlineStr">
        <is>
          <t>Cajero</t>
        </is>
      </c>
      <c r="D168" s="74" t="inlineStr">
        <is>
          <t>Nro Voucher</t>
        </is>
      </c>
      <c r="E168" s="74" t="inlineStr">
        <is>
          <t>Nro Cuenta</t>
        </is>
      </c>
      <c r="F168" s="74" t="inlineStr">
        <is>
          <t>Tipo Ingreso</t>
        </is>
      </c>
      <c r="G168" s="75" t="n"/>
      <c r="H168" s="76" t="n"/>
      <c r="I168" s="74" t="inlineStr">
        <is>
          <t>TIPO DE INGRESO</t>
        </is>
      </c>
      <c r="J168" s="74" t="inlineStr">
        <is>
          <t>Cobrador</t>
        </is>
      </c>
    </row>
    <row r="169">
      <c r="A169" s="77" t="n"/>
      <c r="B169" s="77" t="n"/>
      <c r="C169" s="77" t="n"/>
      <c r="D169" s="77" t="n"/>
      <c r="E169" s="77" t="n"/>
      <c r="F169" s="4" t="inlineStr">
        <is>
          <t>EFECTIVO</t>
        </is>
      </c>
      <c r="G169" s="4" t="inlineStr">
        <is>
          <t>CHEQUE</t>
        </is>
      </c>
      <c r="H169" s="4" t="inlineStr">
        <is>
          <t>TRANSFERENCIA</t>
        </is>
      </c>
      <c r="I169" s="77" t="n"/>
      <c r="J169" s="77" t="n"/>
    </row>
    <row r="170">
      <c r="A170" s="34" t="inlineStr">
        <is>
          <t>NO HUBO CIERRES DE CAJA DEBIDO A FERIADO NACIONAL POR CARNAVALES</t>
        </is>
      </c>
      <c r="B170" s="39" t="n"/>
      <c r="C170" s="34" t="n"/>
      <c r="D170" s="21" t="n"/>
      <c r="E170" s="8" t="n"/>
      <c r="H170" s="9" t="n"/>
      <c r="I170" s="5" t="n"/>
      <c r="J170" s="8" t="n"/>
    </row>
    <row r="171">
      <c r="A171" s="11" t="inlineStr">
        <is>
          <t>SAP</t>
        </is>
      </c>
      <c r="B171" s="3" t="n"/>
      <c r="C171" s="3" t="n"/>
      <c r="D171" s="7" t="n"/>
      <c r="E171" s="8" t="n"/>
      <c r="G171" s="9" t="n"/>
      <c r="I171" s="10" t="n"/>
      <c r="J171" s="8" t="n"/>
    </row>
    <row r="172">
      <c r="A172" s="13" t="inlineStr">
        <is>
          <t>FECHA</t>
        </is>
      </c>
      <c r="B172" s="13" t="inlineStr">
        <is>
          <t>CIERRE DE CAJA</t>
        </is>
      </c>
      <c r="C172" s="13" t="inlineStr">
        <is>
          <t>IMPORTE</t>
        </is>
      </c>
    </row>
    <row r="173"/>
    <row r="174"/>
    <row r="175">
      <c r="A175" s="1" t="inlineStr">
        <is>
          <t>Cierre Caja</t>
        </is>
      </c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</row>
    <row r="176">
      <c r="A176" s="3" t="inlineStr">
        <is>
          <t>Del 22/02/2023</t>
        </is>
      </c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</row>
    <row r="177">
      <c r="A177" s="74" t="inlineStr">
        <is>
          <t>Cierre Caja</t>
        </is>
      </c>
      <c r="B177" s="74" t="inlineStr">
        <is>
          <t>Fecha</t>
        </is>
      </c>
      <c r="C177" s="74" t="inlineStr">
        <is>
          <t>Cajero</t>
        </is>
      </c>
      <c r="D177" s="74" t="inlineStr">
        <is>
          <t>Nro Voucher</t>
        </is>
      </c>
      <c r="E177" s="74" t="inlineStr">
        <is>
          <t>Nro Cuenta</t>
        </is>
      </c>
      <c r="F177" s="74" t="inlineStr">
        <is>
          <t>Tipo Ingreso</t>
        </is>
      </c>
      <c r="G177" s="75" t="n"/>
      <c r="H177" s="76" t="n"/>
      <c r="I177" s="74" t="inlineStr">
        <is>
          <t>TIPO DE INGRESO</t>
        </is>
      </c>
      <c r="J177" s="74" t="inlineStr">
        <is>
          <t>Cobrador</t>
        </is>
      </c>
    </row>
    <row r="178">
      <c r="A178" s="77" t="n"/>
      <c r="B178" s="77" t="n"/>
      <c r="C178" s="77" t="n"/>
      <c r="D178" s="77" t="n"/>
      <c r="E178" s="77" t="n"/>
      <c r="F178" s="4" t="inlineStr">
        <is>
          <t>EFECTIVO</t>
        </is>
      </c>
      <c r="G178" s="4" t="inlineStr">
        <is>
          <t>CHEQUE</t>
        </is>
      </c>
      <c r="H178" s="4" t="inlineStr">
        <is>
          <t>TRANSFERENCIA</t>
        </is>
      </c>
      <c r="I178" s="77" t="n"/>
      <c r="J178" s="77" t="n"/>
    </row>
    <row r="179">
      <c r="A179" s="5" t="inlineStr">
        <is>
          <t>CCAJ-RB01/34/202</t>
        </is>
      </c>
      <c r="B179" s="6" t="n">
        <v>44979.95694453704</v>
      </c>
      <c r="C179" s="5" t="inlineStr">
        <is>
          <t>0 VALERY TERCEROS - CAJA</t>
        </is>
      </c>
      <c r="D179" s="15" t="n">
        <v>45123334553</v>
      </c>
      <c r="E179" s="8" t="inlineStr">
        <is>
          <t>BISA-100070103</t>
        </is>
      </c>
      <c r="H179" s="9" t="n">
        <v>823.62</v>
      </c>
      <c r="I179" s="5" t="inlineStr">
        <is>
          <t>DEPÓSITO BANCARIO</t>
        </is>
      </c>
      <c r="J179" s="5" t="inlineStr">
        <is>
          <t>4638 VALERY DANIA TERCEROS - COBRADOR</t>
        </is>
      </c>
    </row>
    <row r="180">
      <c r="A180" s="5" t="inlineStr">
        <is>
          <t>CCAJ-RB01/34/2023</t>
        </is>
      </c>
      <c r="B180" s="6" t="n">
        <v>44979.95694453704</v>
      </c>
      <c r="C180" s="5" t="inlineStr">
        <is>
          <t>0 VALERY TERCEROS - CAJA</t>
        </is>
      </c>
      <c r="D180" s="7" t="n"/>
      <c r="E180" s="8" t="n"/>
      <c r="F180" s="9" t="n">
        <v>8177.1</v>
      </c>
      <c r="I180" s="10" t="inlineStr">
        <is>
          <t>EFECTIVO</t>
        </is>
      </c>
      <c r="J180" s="8" t="inlineStr">
        <is>
          <t>4524 ALVARO GARCIA - T01</t>
        </is>
      </c>
    </row>
    <row r="181">
      <c r="A181" s="5" t="inlineStr">
        <is>
          <t>CCAJ-RB01/34/2023</t>
        </is>
      </c>
      <c r="B181" s="6" t="n">
        <v>44979.95694453704</v>
      </c>
      <c r="C181" s="5" t="inlineStr">
        <is>
          <t>0 VALERY TERCEROS - CAJA</t>
        </is>
      </c>
      <c r="D181" s="7" t="n"/>
      <c r="E181" s="8" t="n"/>
      <c r="F181" s="9" t="n">
        <v>11215.7</v>
      </c>
      <c r="I181" s="10" t="inlineStr">
        <is>
          <t>EFECTIVO</t>
        </is>
      </c>
      <c r="J181" s="5" t="inlineStr">
        <is>
          <t>4638 VALERY DANIA TERCEROS - COBRADOR</t>
        </is>
      </c>
    </row>
    <row r="182">
      <c r="A182" s="11" t="inlineStr">
        <is>
          <t>SAP</t>
        </is>
      </c>
      <c r="B182" s="3" t="n"/>
      <c r="C182" s="3" t="n"/>
      <c r="D182" s="7" t="n"/>
      <c r="E182" s="8" t="n"/>
      <c r="F182" s="31">
        <f>SUM(F179:G181)</f>
        <v/>
      </c>
      <c r="H182" s="9" t="n"/>
      <c r="I182" s="10" t="n"/>
      <c r="J182" s="5" t="n"/>
    </row>
    <row r="183" ht="15.75" customHeight="1">
      <c r="A183" s="13" t="inlineStr">
        <is>
          <t>FECHA</t>
        </is>
      </c>
      <c r="B183" s="13" t="inlineStr">
        <is>
          <t>CIERRE DE CAJA</t>
        </is>
      </c>
      <c r="C183" s="13" t="inlineStr">
        <is>
          <t>IMPORTE</t>
        </is>
      </c>
      <c r="D183" s="49" t="inlineStr">
        <is>
          <t>112808097</t>
        </is>
      </c>
      <c r="E183" s="14" t="n">
        <v>112808181</v>
      </c>
      <c r="H183" s="9" t="n"/>
      <c r="I183" s="10" t="n"/>
      <c r="J183" s="5" t="n"/>
    </row>
    <row r="184">
      <c r="D184" s="29" t="inlineStr">
        <is>
          <t>BOOT</t>
        </is>
      </c>
    </row>
    <row r="185"/>
    <row r="186">
      <c r="A186" s="1" t="inlineStr">
        <is>
          <t>Cierre Caja</t>
        </is>
      </c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</row>
    <row r="187">
      <c r="A187" s="3" t="inlineStr">
        <is>
          <t>Del 23/02/2023</t>
        </is>
      </c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</row>
    <row r="188">
      <c r="A188" s="74" t="inlineStr">
        <is>
          <t>Cierre Caja</t>
        </is>
      </c>
      <c r="B188" s="74" t="inlineStr">
        <is>
          <t>Fecha</t>
        </is>
      </c>
      <c r="C188" s="74" t="inlineStr">
        <is>
          <t>Cajero</t>
        </is>
      </c>
      <c r="D188" s="74" t="inlineStr">
        <is>
          <t>Nro Voucher</t>
        </is>
      </c>
      <c r="E188" s="74" t="inlineStr">
        <is>
          <t>Nro Cuenta</t>
        </is>
      </c>
      <c r="F188" s="74" t="inlineStr">
        <is>
          <t>Tipo Ingreso</t>
        </is>
      </c>
      <c r="G188" s="75" t="n"/>
      <c r="H188" s="76" t="n"/>
      <c r="I188" s="74" t="inlineStr">
        <is>
          <t>TIPO DE INGRESO</t>
        </is>
      </c>
      <c r="J188" s="74" t="inlineStr">
        <is>
          <t>Cobrador</t>
        </is>
      </c>
    </row>
    <row r="189">
      <c r="A189" s="77" t="n"/>
      <c r="B189" s="77" t="n"/>
      <c r="C189" s="77" t="n"/>
      <c r="D189" s="77" t="n"/>
      <c r="E189" s="77" t="n"/>
      <c r="F189" s="4" t="inlineStr">
        <is>
          <t>EFECTIVO</t>
        </is>
      </c>
      <c r="G189" s="4" t="inlineStr">
        <is>
          <t>CHEQUE</t>
        </is>
      </c>
      <c r="H189" s="4" t="inlineStr">
        <is>
          <t>TRANSFERENCIA</t>
        </is>
      </c>
      <c r="I189" s="77" t="n"/>
      <c r="J189" s="77" t="n"/>
    </row>
    <row r="190">
      <c r="A190" s="5" t="inlineStr">
        <is>
          <t>CCAJ-RB01/35/2023</t>
        </is>
      </c>
      <c r="B190" s="6" t="n">
        <v>44980.77811052083</v>
      </c>
      <c r="C190" s="5" t="inlineStr">
        <is>
          <t>0 VALERY TERCEROS - CAJA</t>
        </is>
      </c>
      <c r="D190" s="7" t="n"/>
      <c r="E190" s="8" t="n"/>
      <c r="F190" s="9" t="n">
        <v>4339.8</v>
      </c>
      <c r="I190" s="10" t="inlineStr">
        <is>
          <t>EFECTIVO</t>
        </is>
      </c>
      <c r="J190" s="8" t="inlineStr">
        <is>
          <t>4631 ELI RIBERA COIMBRA</t>
        </is>
      </c>
    </row>
    <row r="191">
      <c r="A191" s="5" t="inlineStr">
        <is>
          <t>CCAJ-RB01/35/2023</t>
        </is>
      </c>
      <c r="B191" s="6" t="n">
        <v>44980.77811052083</v>
      </c>
      <c r="C191" s="5" t="inlineStr">
        <is>
          <t>0 VALERY TERCEROS - CAJA</t>
        </is>
      </c>
      <c r="D191" s="7" t="n"/>
      <c r="E191" s="8" t="n"/>
      <c r="F191" s="9" t="n">
        <v>14567.4</v>
      </c>
      <c r="I191" s="10" t="inlineStr">
        <is>
          <t>EFECTIVO</t>
        </is>
      </c>
      <c r="J191" s="5" t="inlineStr">
        <is>
          <t>4637 ERICK EDUARDO IBAÑEZ ZAPATA</t>
        </is>
      </c>
    </row>
    <row r="192">
      <c r="A192" s="11" t="inlineStr">
        <is>
          <t>SAP</t>
        </is>
      </c>
      <c r="B192" s="3" t="n"/>
      <c r="C192" s="3" t="n"/>
      <c r="D192" s="7" t="n"/>
      <c r="E192" s="8" t="n"/>
      <c r="F192" s="12">
        <f>SUM(F190:G191)</f>
        <v/>
      </c>
      <c r="H192" s="9" t="n"/>
      <c r="I192" s="10" t="n"/>
      <c r="J192" s="8" t="n"/>
    </row>
    <row r="193" ht="15.75" customHeight="1">
      <c r="A193" s="13" t="inlineStr">
        <is>
          <t>FECHA</t>
        </is>
      </c>
      <c r="B193" s="13" t="inlineStr">
        <is>
          <t>CIERRE DE CAJA</t>
        </is>
      </c>
      <c r="C193" s="13" t="inlineStr">
        <is>
          <t>IMPORTE</t>
        </is>
      </c>
      <c r="D193" s="49" t="inlineStr">
        <is>
          <t>112825922</t>
        </is>
      </c>
      <c r="E193" s="14" t="n">
        <v>112826133</v>
      </c>
      <c r="H193" s="9" t="n"/>
      <c r="I193" s="10" t="n"/>
      <c r="J193" s="8" t="n"/>
    </row>
    <row r="194">
      <c r="A194" s="5" t="n"/>
      <c r="B194" s="6" t="n"/>
      <c r="C194" s="5" t="n"/>
      <c r="D194" s="29" t="inlineStr">
        <is>
          <t>BOOT</t>
        </is>
      </c>
      <c r="E194" s="8" t="n"/>
      <c r="H194" s="9" t="n"/>
      <c r="I194" s="10" t="n"/>
      <c r="J194" s="8" t="n"/>
    </row>
    <row r="195"/>
    <row r="196">
      <c r="A196" s="1" t="inlineStr">
        <is>
          <t>Cierre Caja</t>
        </is>
      </c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</row>
    <row r="197">
      <c r="A197" s="3" t="inlineStr">
        <is>
          <t>Del 24/02/2023</t>
        </is>
      </c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</row>
    <row r="198">
      <c r="A198" s="74" t="inlineStr">
        <is>
          <t>Cierre Caja</t>
        </is>
      </c>
      <c r="B198" s="74" t="inlineStr">
        <is>
          <t>Fecha</t>
        </is>
      </c>
      <c r="C198" s="74" t="inlineStr">
        <is>
          <t>Cajero</t>
        </is>
      </c>
      <c r="D198" s="74" t="inlineStr">
        <is>
          <t>Nro Voucher</t>
        </is>
      </c>
      <c r="E198" s="74" t="inlineStr">
        <is>
          <t>Nro Cuenta</t>
        </is>
      </c>
      <c r="F198" s="74" t="inlineStr">
        <is>
          <t>Tipo Ingreso</t>
        </is>
      </c>
      <c r="G198" s="75" t="n"/>
      <c r="H198" s="76" t="n"/>
      <c r="I198" s="74" t="inlineStr">
        <is>
          <t>TIPO DE INGRESO</t>
        </is>
      </c>
      <c r="J198" s="74" t="inlineStr">
        <is>
          <t>Cobrador</t>
        </is>
      </c>
    </row>
    <row r="199">
      <c r="A199" s="77" t="n"/>
      <c r="B199" s="77" t="n"/>
      <c r="C199" s="77" t="n"/>
      <c r="D199" s="77" t="n"/>
      <c r="E199" s="77" t="n"/>
      <c r="F199" s="4" t="inlineStr">
        <is>
          <t>EFECTIVO</t>
        </is>
      </c>
      <c r="G199" s="4" t="inlineStr">
        <is>
          <t>CHEQUE</t>
        </is>
      </c>
      <c r="H199" s="4" t="inlineStr">
        <is>
          <t>TRANSFERENCIA</t>
        </is>
      </c>
      <c r="I199" s="77" t="n"/>
      <c r="J199" s="77" t="n"/>
    </row>
    <row r="200">
      <c r="A200" s="5" t="inlineStr">
        <is>
          <t>CCAJ-RB01/36/2023</t>
        </is>
      </c>
      <c r="B200" s="6" t="n">
        <v>44981.80944473379</v>
      </c>
      <c r="C200" s="5" t="inlineStr">
        <is>
          <t>0 VALERY TERCEROS - CAJA</t>
        </is>
      </c>
      <c r="D200" s="7" t="n"/>
      <c r="E200" s="8" t="n"/>
      <c r="F200" s="9" t="n">
        <v>9598.200000000001</v>
      </c>
      <c r="I200" s="10" t="inlineStr">
        <is>
          <t>EFECTIVO</t>
        </is>
      </c>
      <c r="J200" s="8" t="inlineStr">
        <is>
          <t>4631 ELI RIBERA COIMBRA</t>
        </is>
      </c>
    </row>
    <row r="201">
      <c r="A201" s="5" t="inlineStr">
        <is>
          <t>CCAJ-RB01/36/2023</t>
        </is>
      </c>
      <c r="B201" s="6" t="n">
        <v>44981.80944473379</v>
      </c>
      <c r="C201" s="5" t="inlineStr">
        <is>
          <t>0 VALERY TERCEROS - CAJA</t>
        </is>
      </c>
      <c r="D201" s="7" t="n"/>
      <c r="E201" s="8" t="n"/>
      <c r="F201" s="9" t="n">
        <v>19693.8</v>
      </c>
      <c r="I201" s="10" t="inlineStr">
        <is>
          <t>EFECTIVO</t>
        </is>
      </c>
      <c r="J201" s="5" t="inlineStr">
        <is>
          <t>4637 ERICK EDUARDO IBAÑEZ ZAPATA</t>
        </is>
      </c>
    </row>
    <row r="202">
      <c r="A202" s="11" t="inlineStr">
        <is>
          <t>SAP</t>
        </is>
      </c>
      <c r="B202" s="3" t="n"/>
      <c r="C202" s="3" t="n"/>
      <c r="D202" s="7" t="n"/>
      <c r="E202" s="8" t="n"/>
      <c r="F202" s="31">
        <f>SUM(F200:G201)</f>
        <v/>
      </c>
      <c r="H202" s="9" t="n"/>
      <c r="I202" s="10" t="n"/>
      <c r="J202" s="8" t="n"/>
    </row>
    <row r="203" ht="15.75" customHeight="1">
      <c r="A203" s="13" t="inlineStr">
        <is>
          <t>FECHA</t>
        </is>
      </c>
      <c r="B203" s="13" t="inlineStr">
        <is>
          <t>CIERRE DE CAJA</t>
        </is>
      </c>
      <c r="C203" s="13" t="inlineStr">
        <is>
          <t>IMPORTE</t>
        </is>
      </c>
      <c r="D203" s="49" t="inlineStr">
        <is>
          <t>112835268</t>
        </is>
      </c>
      <c r="E203" s="14" t="n">
        <v>112835438</v>
      </c>
      <c r="H203" s="9" t="n"/>
      <c r="I203" s="10" t="n"/>
      <c r="J203" s="8" t="n"/>
    </row>
    <row r="204">
      <c r="A204" s="5" t="n"/>
      <c r="B204" s="6" t="n"/>
      <c r="C204" s="5" t="n"/>
      <c r="D204" s="29" t="inlineStr">
        <is>
          <t>BOOT</t>
        </is>
      </c>
      <c r="E204" s="8" t="n"/>
      <c r="H204" s="9" t="n"/>
      <c r="I204" s="10" t="n"/>
      <c r="J204" s="8" t="n"/>
    </row>
    <row r="205">
      <c r="A205" s="5" t="n"/>
      <c r="B205" s="6" t="n"/>
      <c r="C205" s="5" t="n"/>
      <c r="D205" s="7" t="n"/>
      <c r="E205" s="8" t="n"/>
      <c r="H205" s="9" t="n"/>
      <c r="I205" s="10" t="n"/>
      <c r="J205" s="8" t="n"/>
    </row>
    <row r="206">
      <c r="A206" s="1" t="inlineStr">
        <is>
          <t>Cierre Caja</t>
        </is>
      </c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</row>
    <row r="207">
      <c r="A207" s="3" t="inlineStr">
        <is>
          <t>Del 25/02/2023</t>
        </is>
      </c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</row>
    <row r="208">
      <c r="A208" s="74" t="inlineStr">
        <is>
          <t>Cierre Caja</t>
        </is>
      </c>
      <c r="B208" s="74" t="inlineStr">
        <is>
          <t>Fecha</t>
        </is>
      </c>
      <c r="C208" s="74" t="inlineStr">
        <is>
          <t>Cajero</t>
        </is>
      </c>
      <c r="D208" s="74" t="inlineStr">
        <is>
          <t>Nro Voucher</t>
        </is>
      </c>
      <c r="E208" s="74" t="inlineStr">
        <is>
          <t>Nro Cuenta</t>
        </is>
      </c>
      <c r="F208" s="74" t="inlineStr">
        <is>
          <t>Tipo Ingreso</t>
        </is>
      </c>
      <c r="G208" s="75" t="n"/>
      <c r="H208" s="76" t="n"/>
      <c r="I208" s="74" t="inlineStr">
        <is>
          <t>TIPO DE INGRESO</t>
        </is>
      </c>
      <c r="J208" s="74" t="inlineStr">
        <is>
          <t>Cobrador</t>
        </is>
      </c>
    </row>
    <row r="209">
      <c r="A209" s="77" t="n"/>
      <c r="B209" s="77" t="n"/>
      <c r="C209" s="77" t="n"/>
      <c r="D209" s="77" t="n"/>
      <c r="E209" s="77" t="n"/>
      <c r="F209" s="4" t="inlineStr">
        <is>
          <t>EFECTIVO</t>
        </is>
      </c>
      <c r="G209" s="4" t="inlineStr">
        <is>
          <t>CHEQUE</t>
        </is>
      </c>
      <c r="H209" s="4" t="inlineStr">
        <is>
          <t>TRANSFERENCIA</t>
        </is>
      </c>
      <c r="I209" s="77" t="n"/>
      <c r="J209" s="77" t="n"/>
    </row>
    <row r="210">
      <c r="A210" s="34" t="inlineStr">
        <is>
          <t>MO HUBO CIERRES DE CAJA, SABADO</t>
        </is>
      </c>
      <c r="B210" s="35" t="n"/>
      <c r="C210" s="36" t="n"/>
      <c r="D210" s="7" t="n"/>
      <c r="E210" s="8" t="n"/>
      <c r="F210" s="9" t="n"/>
      <c r="I210" s="10" t="n"/>
      <c r="J210" s="8" t="n"/>
    </row>
    <row r="211">
      <c r="A211" s="11" t="inlineStr">
        <is>
          <t>SAP</t>
        </is>
      </c>
      <c r="B211" s="3" t="n"/>
      <c r="C211" s="3" t="n"/>
      <c r="D211" s="7" t="n"/>
      <c r="E211" s="8" t="n"/>
      <c r="H211" s="9" t="n"/>
      <c r="I211" s="10" t="n"/>
      <c r="J211" s="8" t="n"/>
    </row>
    <row r="212">
      <c r="A212" s="13" t="inlineStr">
        <is>
          <t>FECHA</t>
        </is>
      </c>
      <c r="B212" s="13" t="inlineStr">
        <is>
          <t>CIERRE DE CAJA</t>
        </is>
      </c>
      <c r="C212" s="13" t="inlineStr">
        <is>
          <t>IMPORTE</t>
        </is>
      </c>
      <c r="D212" s="7" t="n"/>
      <c r="E212" s="8" t="n"/>
      <c r="H212" s="9" t="n"/>
      <c r="I212" s="10" t="n"/>
      <c r="J212" s="8" t="n"/>
    </row>
    <row r="213"/>
    <row r="214"/>
    <row r="215">
      <c r="A215" s="1" t="inlineStr">
        <is>
          <t>Cierre Caja</t>
        </is>
      </c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</row>
    <row r="216">
      <c r="A216" s="3" t="inlineStr">
        <is>
          <t>Del 27/02/2023</t>
        </is>
      </c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</row>
    <row r="217">
      <c r="A217" s="74" t="inlineStr">
        <is>
          <t>Cierre Caja</t>
        </is>
      </c>
      <c r="B217" s="74" t="inlineStr">
        <is>
          <t>Fecha</t>
        </is>
      </c>
      <c r="C217" s="74" t="inlineStr">
        <is>
          <t>Cajero</t>
        </is>
      </c>
      <c r="D217" s="74" t="inlineStr">
        <is>
          <t>Nro Voucher</t>
        </is>
      </c>
      <c r="E217" s="74" t="inlineStr">
        <is>
          <t>Nro Cuenta</t>
        </is>
      </c>
      <c r="F217" s="74" t="inlineStr">
        <is>
          <t>Tipo Ingreso</t>
        </is>
      </c>
      <c r="G217" s="75" t="n"/>
      <c r="H217" s="76" t="n"/>
      <c r="I217" s="74" t="inlineStr">
        <is>
          <t>TIPO DE INGRESO</t>
        </is>
      </c>
      <c r="J217" s="74" t="inlineStr">
        <is>
          <t>Cobrador</t>
        </is>
      </c>
    </row>
    <row r="218">
      <c r="A218" s="77" t="n"/>
      <c r="B218" s="77" t="n"/>
      <c r="C218" s="77" t="n"/>
      <c r="D218" s="77" t="n"/>
      <c r="E218" s="77" t="n"/>
      <c r="F218" s="4" t="inlineStr">
        <is>
          <t>EFECTIVO</t>
        </is>
      </c>
      <c r="G218" s="4" t="inlineStr">
        <is>
          <t>CHEQUE</t>
        </is>
      </c>
      <c r="H218" s="4" t="inlineStr">
        <is>
          <t>TRANSFERENCIA</t>
        </is>
      </c>
      <c r="I218" s="77" t="n"/>
      <c r="J218" s="77" t="n"/>
    </row>
    <row r="219">
      <c r="A219" s="5" t="inlineStr">
        <is>
          <t>CCAJ-RB01/37/2023</t>
        </is>
      </c>
      <c r="B219" s="6" t="n">
        <v>44984.79984475695</v>
      </c>
      <c r="C219" s="5" t="inlineStr">
        <is>
          <t>0 VALERY TERCEROS - CAJA</t>
        </is>
      </c>
      <c r="D219" s="15" t="n">
        <v>45163298332</v>
      </c>
      <c r="E219" s="8" t="inlineStr">
        <is>
          <t>BISA-100070103</t>
        </is>
      </c>
      <c r="H219" s="9" t="n">
        <v>947.48</v>
      </c>
      <c r="I219" s="5" t="inlineStr">
        <is>
          <t>DEPÓSITO BANCARIO</t>
        </is>
      </c>
      <c r="J219" s="5" t="inlineStr">
        <is>
          <t>4637 ERICK EDUARDO IBAÑEZ ZAPATA</t>
        </is>
      </c>
    </row>
    <row r="220">
      <c r="A220" s="5" t="inlineStr">
        <is>
          <t>CCAJ-RB01/37/2023</t>
        </is>
      </c>
      <c r="B220" s="6" t="n">
        <v>44984.79984475695</v>
      </c>
      <c r="C220" s="5" t="inlineStr">
        <is>
          <t>0 VALERY TERCEROS - CAJA</t>
        </is>
      </c>
      <c r="D220" s="7" t="n"/>
      <c r="E220" s="8" t="n"/>
      <c r="F220" s="9" t="n">
        <v>3950.6</v>
      </c>
      <c r="I220" s="10" t="inlineStr">
        <is>
          <t>EFECTIVO</t>
        </is>
      </c>
      <c r="J220" s="8" t="inlineStr">
        <is>
          <t>4631 ELI RIBERA COIMBRA</t>
        </is>
      </c>
    </row>
    <row r="221">
      <c r="A221" s="5" t="inlineStr">
        <is>
          <t>CCAJ-RB01/37/2023</t>
        </is>
      </c>
      <c r="B221" s="6" t="n">
        <v>44984.79984475695</v>
      </c>
      <c r="C221" s="5" t="inlineStr">
        <is>
          <t>0 VALERY TERCEROS - CAJA</t>
        </is>
      </c>
      <c r="D221" s="7" t="n"/>
      <c r="E221" s="8" t="n"/>
      <c r="F221" s="9" t="n">
        <v>32953.1</v>
      </c>
      <c r="I221" s="10" t="inlineStr">
        <is>
          <t>EFECTIVO</t>
        </is>
      </c>
      <c r="J221" s="5" t="inlineStr">
        <is>
          <t>4637 ERICK EDUARDO IBAÑEZ ZAPATA</t>
        </is>
      </c>
    </row>
    <row r="222">
      <c r="A222" s="5" t="inlineStr">
        <is>
          <t>CCAJ-RB01/37/2023</t>
        </is>
      </c>
      <c r="B222" s="6" t="n">
        <v>44984.79984475695</v>
      </c>
      <c r="C222" s="5" t="inlineStr">
        <is>
          <t>0 VALERY TERCEROS - CAJA</t>
        </is>
      </c>
      <c r="D222" s="7" t="n"/>
      <c r="E222" s="8" t="n"/>
      <c r="F222" s="9" t="n">
        <v>35111.8</v>
      </c>
      <c r="I222" s="10" t="inlineStr">
        <is>
          <t>EFECTIVO</t>
        </is>
      </c>
      <c r="J222" s="8" t="inlineStr">
        <is>
          <t>4524 ALVARO GARCIA - T01</t>
        </is>
      </c>
    </row>
    <row r="223">
      <c r="A223" s="5" t="inlineStr">
        <is>
          <t>CCAJ-RB01/37/2023</t>
        </is>
      </c>
      <c r="B223" s="6" t="n">
        <v>44984.79984475695</v>
      </c>
      <c r="C223" s="5" t="inlineStr">
        <is>
          <t>0 VALERY TERCEROS - CAJA</t>
        </is>
      </c>
      <c r="D223" s="7" t="n"/>
      <c r="E223" s="8" t="n"/>
      <c r="F223" s="9" t="n">
        <v>2528.7</v>
      </c>
      <c r="I223" s="10" t="inlineStr">
        <is>
          <t>EFECTIVO</t>
        </is>
      </c>
      <c r="J223" s="8" t="inlineStr">
        <is>
          <t>4524 ALVARO GARCIA - T02</t>
        </is>
      </c>
    </row>
    <row r="224">
      <c r="A224" s="11" t="inlineStr">
        <is>
          <t>SAP</t>
        </is>
      </c>
      <c r="B224" s="3" t="n"/>
      <c r="C224" s="3" t="n"/>
      <c r="D224" s="7" t="n"/>
      <c r="E224" s="8" t="n"/>
      <c r="F224" s="31">
        <f>SUM(F219:G223)</f>
        <v/>
      </c>
      <c r="H224" s="9" t="n"/>
      <c r="I224" s="10" t="n"/>
      <c r="J224" s="8" t="n"/>
    </row>
    <row r="225">
      <c r="A225" s="13" t="inlineStr">
        <is>
          <t>FECHA</t>
        </is>
      </c>
      <c r="B225" s="13" t="inlineStr">
        <is>
          <t>CIERRE DE CAJA</t>
        </is>
      </c>
      <c r="C225" s="13" t="inlineStr">
        <is>
          <t>IMPORTE</t>
        </is>
      </c>
      <c r="D225" s="7" t="inlineStr">
        <is>
          <t>112846607</t>
        </is>
      </c>
      <c r="E225" s="8" t="n"/>
      <c r="H225" s="9" t="n"/>
      <c r="I225" s="10" t="n"/>
      <c r="J225" s="8" t="n"/>
    </row>
    <row r="226">
      <c r="A226" s="5" t="n"/>
      <c r="B226" s="6" t="n"/>
      <c r="C226" s="5" t="n"/>
      <c r="D226" s="7" t="n"/>
      <c r="E226" s="8" t="n"/>
      <c r="G226" s="9" t="n"/>
      <c r="I226" s="10" t="n"/>
      <c r="J226" s="8" t="n"/>
    </row>
  </sheetData>
  <mergeCells count="168">
    <mergeCell ref="I217:I218"/>
    <mergeCell ref="J217:J218"/>
    <mergeCell ref="A217:A218"/>
    <mergeCell ref="B217:B218"/>
    <mergeCell ref="C217:C218"/>
    <mergeCell ref="D217:D218"/>
    <mergeCell ref="E217:E218"/>
    <mergeCell ref="F217:H217"/>
    <mergeCell ref="A208:A209"/>
    <mergeCell ref="B208:B209"/>
    <mergeCell ref="C208:C209"/>
    <mergeCell ref="D208:D209"/>
    <mergeCell ref="E208:E209"/>
    <mergeCell ref="F208:H208"/>
    <mergeCell ref="I208:I209"/>
    <mergeCell ref="J208:J209"/>
    <mergeCell ref="A168:A169"/>
    <mergeCell ref="B168:B169"/>
    <mergeCell ref="C168:C169"/>
    <mergeCell ref="D168:D169"/>
    <mergeCell ref="E168:E169"/>
    <mergeCell ref="F168:H168"/>
    <mergeCell ref="I168:I169"/>
    <mergeCell ref="J168:J169"/>
    <mergeCell ref="A198:A199"/>
    <mergeCell ref="B198:B199"/>
    <mergeCell ref="C198:C199"/>
    <mergeCell ref="D198:D199"/>
    <mergeCell ref="E198:E199"/>
    <mergeCell ref="F198:H198"/>
    <mergeCell ref="I198:I199"/>
    <mergeCell ref="J198:J199"/>
    <mergeCell ref="I177:I178"/>
    <mergeCell ref="J177:J178"/>
    <mergeCell ref="A177:A178"/>
    <mergeCell ref="B177:B178"/>
    <mergeCell ref="C177:C178"/>
    <mergeCell ref="D177:D178"/>
    <mergeCell ref="E177:E178"/>
    <mergeCell ref="F177:H177"/>
    <mergeCell ref="I138:I139"/>
    <mergeCell ref="J138:J139"/>
    <mergeCell ref="A138:A139"/>
    <mergeCell ref="B138:B139"/>
    <mergeCell ref="C138:C139"/>
    <mergeCell ref="D138:D139"/>
    <mergeCell ref="E138:E139"/>
    <mergeCell ref="F138:H138"/>
    <mergeCell ref="I98:I99"/>
    <mergeCell ref="J98:J99"/>
    <mergeCell ref="A98:A99"/>
    <mergeCell ref="B98:B99"/>
    <mergeCell ref="C98:C99"/>
    <mergeCell ref="D98:D99"/>
    <mergeCell ref="E98:E99"/>
    <mergeCell ref="F98:H98"/>
    <mergeCell ref="I129:I130"/>
    <mergeCell ref="J129:J130"/>
    <mergeCell ref="A129:A130"/>
    <mergeCell ref="B129:B130"/>
    <mergeCell ref="C129:C130"/>
    <mergeCell ref="D129:D130"/>
    <mergeCell ref="E129:E130"/>
    <mergeCell ref="F129:H129"/>
    <mergeCell ref="A3:A4"/>
    <mergeCell ref="B3:B4"/>
    <mergeCell ref="C3:C4"/>
    <mergeCell ref="D3:D4"/>
    <mergeCell ref="E3:E4"/>
    <mergeCell ref="F3:H3"/>
    <mergeCell ref="I3:I4"/>
    <mergeCell ref="J3:J4"/>
    <mergeCell ref="A78:A79"/>
    <mergeCell ref="B78:B79"/>
    <mergeCell ref="C78:C79"/>
    <mergeCell ref="D78:D79"/>
    <mergeCell ref="E78:E79"/>
    <mergeCell ref="F78:H78"/>
    <mergeCell ref="I78:I79"/>
    <mergeCell ref="J78:J79"/>
    <mergeCell ref="A24:A25"/>
    <mergeCell ref="B24:B25"/>
    <mergeCell ref="C24:C25"/>
    <mergeCell ref="D24:D25"/>
    <mergeCell ref="E24:E25"/>
    <mergeCell ref="F24:H24"/>
    <mergeCell ref="I24:I25"/>
    <mergeCell ref="J24:J25"/>
    <mergeCell ref="A14:A15"/>
    <mergeCell ref="B14:B15"/>
    <mergeCell ref="C14:C15"/>
    <mergeCell ref="D14:D15"/>
    <mergeCell ref="E14:E15"/>
    <mergeCell ref="F14:H14"/>
    <mergeCell ref="I14:I15"/>
    <mergeCell ref="J14:J15"/>
    <mergeCell ref="I47:I48"/>
    <mergeCell ref="J47:J48"/>
    <mergeCell ref="A47:A48"/>
    <mergeCell ref="B47:B48"/>
    <mergeCell ref="C47:C48"/>
    <mergeCell ref="D47:D48"/>
    <mergeCell ref="E47:E48"/>
    <mergeCell ref="F47:H47"/>
    <mergeCell ref="I57:I58"/>
    <mergeCell ref="J57:J58"/>
    <mergeCell ref="A57:A58"/>
    <mergeCell ref="B57:B58"/>
    <mergeCell ref="C57:C58"/>
    <mergeCell ref="D57:D58"/>
    <mergeCell ref="E57:E58"/>
    <mergeCell ref="F57:H57"/>
    <mergeCell ref="I35:I36"/>
    <mergeCell ref="J35:J36"/>
    <mergeCell ref="A35:A36"/>
    <mergeCell ref="B35:B36"/>
    <mergeCell ref="C35:C36"/>
    <mergeCell ref="D35:D36"/>
    <mergeCell ref="E35:E36"/>
    <mergeCell ref="F35:H35"/>
    <mergeCell ref="I115:I116"/>
    <mergeCell ref="J115:J116"/>
    <mergeCell ref="A115:A116"/>
    <mergeCell ref="B115:B116"/>
    <mergeCell ref="C115:C116"/>
    <mergeCell ref="D115:D116"/>
    <mergeCell ref="E115:E116"/>
    <mergeCell ref="F115:H115"/>
    <mergeCell ref="I67:I68"/>
    <mergeCell ref="J67:J68"/>
    <mergeCell ref="A67:A68"/>
    <mergeCell ref="B67:B68"/>
    <mergeCell ref="C67:C68"/>
    <mergeCell ref="D67:D68"/>
    <mergeCell ref="E67:E68"/>
    <mergeCell ref="F67:H67"/>
    <mergeCell ref="A89:A90"/>
    <mergeCell ref="B89:B90"/>
    <mergeCell ref="C89:C90"/>
    <mergeCell ref="D89:D90"/>
    <mergeCell ref="E89:E90"/>
    <mergeCell ref="F89:H89"/>
    <mergeCell ref="I89:I90"/>
    <mergeCell ref="J89:J90"/>
    <mergeCell ref="I188:I189"/>
    <mergeCell ref="J188:J189"/>
    <mergeCell ref="A188:A189"/>
    <mergeCell ref="B188:B189"/>
    <mergeCell ref="C188:C189"/>
    <mergeCell ref="D188:D189"/>
    <mergeCell ref="E188:E189"/>
    <mergeCell ref="F188:H188"/>
    <mergeCell ref="I148:I149"/>
    <mergeCell ref="J148:J149"/>
    <mergeCell ref="A148:A149"/>
    <mergeCell ref="B148:B149"/>
    <mergeCell ref="C148:C149"/>
    <mergeCell ref="D148:D149"/>
    <mergeCell ref="E148:E149"/>
    <mergeCell ref="F148:H148"/>
    <mergeCell ref="A160:A161"/>
    <mergeCell ref="B160:B161"/>
    <mergeCell ref="C160:C161"/>
    <mergeCell ref="D160:D161"/>
    <mergeCell ref="E160:E161"/>
    <mergeCell ref="F160:H160"/>
    <mergeCell ref="I160:I161"/>
    <mergeCell ref="J160:J161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>
  <sheetPr>
    <tabColor rgb="FF00B050"/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rgb="FF00B050"/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717"/>
  <sheetViews>
    <sheetView topLeftCell="A707" workbookViewId="0">
      <selection activeCell="E702" sqref="E702"/>
    </sheetView>
  </sheetViews>
  <sheetFormatPr baseColWidth="10" defaultRowHeight="15"/>
  <cols>
    <col width="14" bestFit="1" customWidth="1" min="1" max="1"/>
    <col width="10.85546875" bestFit="1" customWidth="1" min="2" max="2"/>
    <col width="32.7109375" customWidth="1" min="3" max="3"/>
    <col width="13.28515625" customWidth="1" min="4" max="4"/>
    <col width="15.42578125" bestFit="1" customWidth="1" min="5" max="5"/>
    <col width="7.85546875" bestFit="1" customWidth="1" min="6" max="6"/>
    <col width="6.28515625" bestFit="1" customWidth="1" min="7" max="7"/>
    <col width="11.28515625" bestFit="1" customWidth="1" min="8" max="8"/>
    <col width="30.7109375" bestFit="1" customWidth="1" min="10" max="10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74" t="inlineStr">
        <is>
          <t>Cierre Caja</t>
        </is>
      </c>
      <c r="B3" s="74" t="inlineStr">
        <is>
          <t>Fecha</t>
        </is>
      </c>
      <c r="C3" s="74" t="inlineStr">
        <is>
          <t>Cajero</t>
        </is>
      </c>
      <c r="D3" s="74" t="inlineStr">
        <is>
          <t>Nro Voucher</t>
        </is>
      </c>
      <c r="E3" s="74" t="inlineStr">
        <is>
          <t>Nro Cuenta</t>
        </is>
      </c>
      <c r="F3" s="74" t="inlineStr">
        <is>
          <t>Tipo Ingreso</t>
        </is>
      </c>
      <c r="G3" s="75" t="n"/>
      <c r="H3" s="76" t="n"/>
      <c r="I3" s="74" t="inlineStr">
        <is>
          <t>TIPO DE INGRESO</t>
        </is>
      </c>
      <c r="J3" s="74" t="inlineStr">
        <is>
          <t>Cobrador</t>
        </is>
      </c>
    </row>
    <row r="4">
      <c r="A4" s="77" t="n"/>
      <c r="B4" s="77" t="n"/>
      <c r="C4" s="77" t="n"/>
      <c r="D4" s="77" t="n"/>
      <c r="E4" s="77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77" t="n"/>
      <c r="J4" s="77" t="n"/>
    </row>
    <row r="5">
      <c r="A5" s="5" t="inlineStr">
        <is>
          <t>CCAJ-LP01/572/22</t>
        </is>
      </c>
      <c r="B5" s="6" t="n">
        <v>44926.66688694445</v>
      </c>
      <c r="C5" s="5" t="inlineStr">
        <is>
          <t>3825 ABEL URBANO ALARCON ARROYO</t>
        </is>
      </c>
      <c r="D5" s="7" t="n"/>
      <c r="E5" s="8" t="n"/>
      <c r="F5" s="9" t="n">
        <v>1502.69</v>
      </c>
      <c r="I5" s="10" t="inlineStr">
        <is>
          <t>EFECTIVO</t>
        </is>
      </c>
      <c r="J5" s="5" t="inlineStr">
        <is>
          <t>3825 ABEL URBANO ALARCON ARROYO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 ht="15.75" customHeight="1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D7" s="24" t="n">
        <v>112517517</v>
      </c>
      <c r="E7" s="14" t="n">
        <v>112517657</v>
      </c>
      <c r="H7" s="9" t="n"/>
      <c r="I7" s="10" t="n"/>
      <c r="J7" s="5" t="n"/>
    </row>
    <row r="8">
      <c r="A8" s="5" t="n"/>
      <c r="B8" s="6" t="n"/>
      <c r="C8" s="5" t="n"/>
      <c r="D8" s="7" t="n"/>
      <c r="E8" s="8" t="n"/>
      <c r="H8" s="9" t="n"/>
      <c r="I8" s="10" t="n"/>
      <c r="J8" s="5" t="n"/>
    </row>
    <row r="9">
      <c r="A9" s="5" t="n"/>
      <c r="B9" s="6" t="n"/>
      <c r="C9" s="5" t="n"/>
      <c r="D9" s="7" t="n"/>
      <c r="E9" s="8" t="n"/>
      <c r="H9" s="9" t="n"/>
      <c r="I9" s="10" t="n"/>
      <c r="J9" s="5" t="n"/>
    </row>
    <row r="10">
      <c r="A10" s="5" t="inlineStr">
        <is>
          <t>CCAJ-LP01/573/22</t>
        </is>
      </c>
      <c r="B10" s="6" t="n">
        <v>44926.66843983797</v>
      </c>
      <c r="C10" s="5" t="inlineStr">
        <is>
          <t>2936 JUAN CARLOS CAPCHA ORELLANA</t>
        </is>
      </c>
      <c r="D10" s="7" t="n"/>
      <c r="E10" s="8" t="n"/>
      <c r="F10" s="9" t="n">
        <v>3118.85</v>
      </c>
      <c r="I10" s="10" t="inlineStr">
        <is>
          <t>EFECTIVO</t>
        </is>
      </c>
      <c r="J10" s="5" t="inlineStr">
        <is>
          <t>2936 JUAN CARLOS CAPCHA ORELLANA</t>
        </is>
      </c>
    </row>
    <row r="11">
      <c r="A11" s="11" t="inlineStr">
        <is>
          <t>SAP</t>
        </is>
      </c>
      <c r="B11" s="3" t="n"/>
      <c r="C11" s="3" t="n"/>
      <c r="D11" s="7" t="n"/>
      <c r="E11" s="8" t="n"/>
      <c r="H11" s="9" t="n"/>
      <c r="I11" s="10" t="n"/>
      <c r="J11" s="5" t="n"/>
    </row>
    <row r="12" ht="15.75" customHeight="1">
      <c r="A12" s="13" t="inlineStr">
        <is>
          <t>FECHA</t>
        </is>
      </c>
      <c r="B12" s="13" t="inlineStr">
        <is>
          <t>CIERRE DE CAJA</t>
        </is>
      </c>
      <c r="C12" s="13" t="inlineStr">
        <is>
          <t>IMPORTE</t>
        </is>
      </c>
      <c r="D12" s="24" t="n">
        <v>112517519</v>
      </c>
      <c r="E12" s="14" t="n">
        <v>112517658</v>
      </c>
      <c r="H12" s="9" t="n"/>
      <c r="I12" s="10" t="n"/>
      <c r="J12" s="5" t="n"/>
    </row>
    <row r="15">
      <c r="A15" s="1" t="inlineStr">
        <is>
          <t>Cierre Caja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3" t="inlineStr">
        <is>
          <t>Del 02/01/2022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74" t="inlineStr">
        <is>
          <t>Cierre Caja</t>
        </is>
      </c>
      <c r="B17" s="74" t="inlineStr">
        <is>
          <t>Fecha</t>
        </is>
      </c>
      <c r="C17" s="74" t="inlineStr">
        <is>
          <t>Cajero</t>
        </is>
      </c>
      <c r="D17" s="74" t="inlineStr">
        <is>
          <t>Nro Voucher</t>
        </is>
      </c>
      <c r="E17" s="74" t="inlineStr">
        <is>
          <t>Nro Cuenta</t>
        </is>
      </c>
      <c r="F17" s="74" t="inlineStr">
        <is>
          <t>Tipo Ingreso</t>
        </is>
      </c>
      <c r="G17" s="75" t="n"/>
      <c r="H17" s="76" t="n"/>
      <c r="I17" s="74" t="inlineStr">
        <is>
          <t>TIPO DE INGRESO</t>
        </is>
      </c>
      <c r="J17" s="74" t="inlineStr">
        <is>
          <t>Cobrador</t>
        </is>
      </c>
    </row>
    <row r="18">
      <c r="A18" s="77" t="n"/>
      <c r="B18" s="77" t="n"/>
      <c r="C18" s="77" t="n"/>
      <c r="D18" s="77" t="n"/>
      <c r="E18" s="77" t="n"/>
      <c r="F18" s="4" t="inlineStr">
        <is>
          <t>EFECTIVO</t>
        </is>
      </c>
      <c r="G18" s="4" t="inlineStr">
        <is>
          <t>CHEQUE</t>
        </is>
      </c>
      <c r="H18" s="4" t="inlineStr">
        <is>
          <t>TRANSFERENCIA</t>
        </is>
      </c>
      <c r="I18" s="77" t="n"/>
      <c r="J18" s="77" t="n"/>
    </row>
    <row r="19">
      <c r="A19" s="16" t="inlineStr">
        <is>
          <t>NO HUBO CIERRES DE CAJA, DEBIDO A FERIADO POR AÑO NUEVO</t>
        </is>
      </c>
      <c r="B19" s="26" t="n"/>
      <c r="C19" s="26" t="n"/>
    </row>
    <row r="20">
      <c r="A20" s="11" t="inlineStr">
        <is>
          <t>SAP</t>
        </is>
      </c>
      <c r="B20" s="3" t="n"/>
      <c r="C20" s="3" t="n"/>
    </row>
    <row r="21">
      <c r="A21" s="13" t="inlineStr">
        <is>
          <t>FECHA</t>
        </is>
      </c>
      <c r="B21" s="13" t="inlineStr">
        <is>
          <t>CIERRE DE CAJA</t>
        </is>
      </c>
      <c r="C21" s="13" t="inlineStr">
        <is>
          <t>IMPORTE</t>
        </is>
      </c>
    </row>
    <row r="22">
      <c r="A22" s="25" t="n"/>
      <c r="B22" s="25" t="n"/>
      <c r="C22" s="25" t="n"/>
    </row>
    <row r="24">
      <c r="A24" s="1" t="inlineStr">
        <is>
          <t>Cierre Caja</t>
        </is>
      </c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</row>
    <row r="25">
      <c r="A25" s="3" t="inlineStr">
        <is>
          <t>Del 03/01/2022</t>
        </is>
      </c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</row>
    <row r="26">
      <c r="A26" s="74" t="inlineStr">
        <is>
          <t>Cierre Caja</t>
        </is>
      </c>
      <c r="B26" s="74" t="inlineStr">
        <is>
          <t>Fecha</t>
        </is>
      </c>
      <c r="C26" s="74" t="inlineStr">
        <is>
          <t>Cajero</t>
        </is>
      </c>
      <c r="D26" s="74" t="inlineStr">
        <is>
          <t>Nro Voucher</t>
        </is>
      </c>
      <c r="E26" s="74" t="inlineStr">
        <is>
          <t>Nro Cuenta</t>
        </is>
      </c>
      <c r="F26" s="74" t="inlineStr">
        <is>
          <t>Tipo Ingreso</t>
        </is>
      </c>
      <c r="G26" s="75" t="n"/>
      <c r="H26" s="76" t="n"/>
      <c r="I26" s="74" t="inlineStr">
        <is>
          <t>TIPO DE INGRESO</t>
        </is>
      </c>
      <c r="J26" s="74" t="inlineStr">
        <is>
          <t>Cobrador</t>
        </is>
      </c>
    </row>
    <row r="27">
      <c r="A27" s="77" t="n"/>
      <c r="B27" s="77" t="n"/>
      <c r="C27" s="77" t="n"/>
      <c r="D27" s="77" t="n"/>
      <c r="E27" s="77" t="n"/>
      <c r="F27" s="4" t="inlineStr">
        <is>
          <t>EFECTIVO</t>
        </is>
      </c>
      <c r="G27" s="4" t="inlineStr">
        <is>
          <t>CHEQUE</t>
        </is>
      </c>
      <c r="H27" s="4" t="inlineStr">
        <is>
          <t>TRANSFERENCIA</t>
        </is>
      </c>
      <c r="I27" s="77" t="n"/>
      <c r="J27" s="77" t="n"/>
    </row>
    <row r="28">
      <c r="A28" s="5" t="inlineStr">
        <is>
          <t>CCAJ-LP01/1/23</t>
        </is>
      </c>
      <c r="B28" s="6" t="n">
        <v>44929.75479491898</v>
      </c>
      <c r="C28" s="5" t="inlineStr">
        <is>
          <t>2936 JUAN CARLOS CAPCHA ORELLANA</t>
        </is>
      </c>
      <c r="D28" s="7" t="n"/>
      <c r="E28" s="8" t="n"/>
      <c r="F28" s="9" t="n">
        <v>2439.67</v>
      </c>
      <c r="I28" s="10" t="inlineStr">
        <is>
          <t>EFECTIVO</t>
        </is>
      </c>
      <c r="J28" s="5" t="inlineStr">
        <is>
          <t>2936 JUAN CARLOS CAPCHA ORELLANA</t>
        </is>
      </c>
    </row>
    <row r="29">
      <c r="A29" s="5" t="inlineStr">
        <is>
          <t>CCAJ-LP01/1/23</t>
        </is>
      </c>
      <c r="B29" s="6" t="n">
        <v>44929.75479491898</v>
      </c>
      <c r="C29" s="5" t="inlineStr">
        <is>
          <t>2936 JUAN CARLOS CAPCHA ORELLANA</t>
        </is>
      </c>
      <c r="D29" s="7" t="n"/>
      <c r="E29" s="8" t="n"/>
      <c r="H29" s="9" t="n">
        <v>159.24</v>
      </c>
      <c r="I29" s="5" t="inlineStr">
        <is>
          <t>TARJETA DE DÉBITO/CRÉDITO</t>
        </is>
      </c>
      <c r="J29" s="5" t="inlineStr">
        <is>
          <t>2936 JUAN CARLOS CAPCHA ORELLANA</t>
        </is>
      </c>
    </row>
    <row r="30">
      <c r="A30" s="11" t="inlineStr">
        <is>
          <t>SAP</t>
        </is>
      </c>
      <c r="B30" s="3" t="n"/>
      <c r="C30" s="3" t="n"/>
      <c r="D30" s="7" t="n"/>
      <c r="E30" s="8" t="n"/>
      <c r="H30" s="9" t="n"/>
      <c r="I30" s="10" t="n"/>
      <c r="J30" s="8" t="n"/>
    </row>
    <row r="31" ht="15.75" customHeight="1">
      <c r="A31" s="13" t="inlineStr">
        <is>
          <t>FECHA</t>
        </is>
      </c>
      <c r="B31" s="13" t="inlineStr">
        <is>
          <t>CIERRE DE CAJA</t>
        </is>
      </c>
      <c r="C31" s="13" t="inlineStr">
        <is>
          <t>IMPORTE</t>
        </is>
      </c>
      <c r="D31" s="24" t="n">
        <v>112518859</v>
      </c>
      <c r="E31" s="14" t="n">
        <v>112519087</v>
      </c>
      <c r="H31" s="9" t="n"/>
      <c r="I31" s="10" t="n"/>
      <c r="J31" s="8" t="n"/>
    </row>
    <row r="32">
      <c r="A32" s="5" t="n"/>
      <c r="B32" s="6" t="n"/>
      <c r="C32" s="5" t="n"/>
      <c r="D32" s="7" t="n"/>
      <c r="E32" s="8" t="n"/>
      <c r="H32" s="9" t="n"/>
      <c r="I32" s="10" t="n"/>
      <c r="J32" s="8" t="n"/>
    </row>
    <row r="33">
      <c r="A33" s="5" t="n"/>
      <c r="B33" s="6" t="n"/>
      <c r="C33" s="5" t="n"/>
      <c r="D33" s="7" t="n"/>
      <c r="E33" s="8" t="n"/>
      <c r="H33" s="9" t="n"/>
      <c r="I33" s="10" t="n"/>
      <c r="J33" s="8" t="n"/>
    </row>
    <row r="34">
      <c r="A34" s="5" t="inlineStr">
        <is>
          <t>CCAJ-LP01/2/23</t>
        </is>
      </c>
      <c r="B34" s="6" t="n">
        <v>44929.79267784722</v>
      </c>
      <c r="C34" s="5" t="inlineStr">
        <is>
          <t>3825 ABEL URBANO ALARCON ARROYO</t>
        </is>
      </c>
      <c r="D34" s="7" t="n"/>
      <c r="E34" s="8" t="n"/>
      <c r="F34" s="9" t="n">
        <v>3241.75</v>
      </c>
      <c r="I34" s="10" t="inlineStr">
        <is>
          <t>EFECTIVO</t>
        </is>
      </c>
      <c r="J34" s="5" t="inlineStr">
        <is>
          <t>3825 ABEL URBANO ALARCON ARROYO</t>
        </is>
      </c>
    </row>
    <row r="35">
      <c r="A35" s="11" t="inlineStr">
        <is>
          <t>SAP</t>
        </is>
      </c>
      <c r="B35" s="3" t="n"/>
      <c r="C35" s="3" t="n"/>
      <c r="D35" s="7" t="n"/>
      <c r="E35" s="8" t="n"/>
      <c r="H35" s="9" t="n"/>
      <c r="I35" s="10" t="n"/>
      <c r="J35" s="8" t="n"/>
    </row>
    <row r="36" ht="15.75" customHeight="1">
      <c r="A36" s="13" t="inlineStr">
        <is>
          <t>FECHA</t>
        </is>
      </c>
      <c r="B36" s="13" t="inlineStr">
        <is>
          <t>CIERRE DE CAJA</t>
        </is>
      </c>
      <c r="C36" s="13" t="inlineStr">
        <is>
          <t>IMPORTE</t>
        </is>
      </c>
      <c r="D36" s="24" t="n">
        <v>112518864</v>
      </c>
      <c r="E36" s="14" t="n">
        <v>112519092</v>
      </c>
      <c r="H36" s="9" t="n"/>
      <c r="I36" s="10" t="n"/>
      <c r="J36" s="8" t="n"/>
    </row>
    <row r="39">
      <c r="A39" s="1" t="inlineStr">
        <is>
          <t>Cierre Caja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3" t="inlineStr">
        <is>
          <t>Del 04/01/2022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74" t="inlineStr">
        <is>
          <t>Cierre Caja</t>
        </is>
      </c>
      <c r="B41" s="74" t="inlineStr">
        <is>
          <t>Fecha</t>
        </is>
      </c>
      <c r="C41" s="74" t="inlineStr">
        <is>
          <t>Cajero</t>
        </is>
      </c>
      <c r="D41" s="74" t="inlineStr">
        <is>
          <t>Nro Voucher</t>
        </is>
      </c>
      <c r="E41" s="74" t="inlineStr">
        <is>
          <t>Nro Cuenta</t>
        </is>
      </c>
      <c r="F41" s="74" t="inlineStr">
        <is>
          <t>Tipo Ingreso</t>
        </is>
      </c>
      <c r="G41" s="75" t="n"/>
      <c r="H41" s="76" t="n"/>
      <c r="I41" s="74" t="inlineStr">
        <is>
          <t>TIPO DE INGRESO</t>
        </is>
      </c>
      <c r="J41" s="74" t="inlineStr">
        <is>
          <t>Cobrador</t>
        </is>
      </c>
    </row>
    <row r="42">
      <c r="A42" s="77" t="n"/>
      <c r="B42" s="77" t="n"/>
      <c r="C42" s="77" t="n"/>
      <c r="D42" s="77" t="n"/>
      <c r="E42" s="77" t="n"/>
      <c r="F42" s="4" t="inlineStr">
        <is>
          <t>EFECTIVO</t>
        </is>
      </c>
      <c r="G42" s="4" t="inlineStr">
        <is>
          <t>CHEQUE</t>
        </is>
      </c>
      <c r="H42" s="4" t="inlineStr">
        <is>
          <t>TRANSFERENCIA</t>
        </is>
      </c>
      <c r="I42" s="77" t="n"/>
      <c r="J42" s="77" t="n"/>
    </row>
    <row r="43">
      <c r="A43" s="5" t="inlineStr">
        <is>
          <t>CCAJ-LP01/3/23</t>
        </is>
      </c>
      <c r="B43" s="6" t="n">
        <v>44930.75218519676</v>
      </c>
      <c r="C43" s="5" t="inlineStr">
        <is>
          <t xml:space="preserve">2936 JUAN CARLOS CAPCHA </t>
        </is>
      </c>
      <c r="D43" s="7" t="n"/>
      <c r="E43" s="8" t="n"/>
      <c r="F43" s="9" t="n">
        <v>4812.81</v>
      </c>
      <c r="I43" s="10" t="inlineStr">
        <is>
          <t>EFECTIVO</t>
        </is>
      </c>
      <c r="J43" s="5" t="inlineStr">
        <is>
          <t>2936 JUAN CARLOS CAPCHA ORELLANA</t>
        </is>
      </c>
    </row>
    <row r="44">
      <c r="A44" s="5" t="inlineStr">
        <is>
          <t>CCAJ-LP01/3/23</t>
        </is>
      </c>
      <c r="B44" s="6" t="n">
        <v>44930.75218519676</v>
      </c>
      <c r="C44" s="5" t="inlineStr">
        <is>
          <t>2936 JUAN CARLOS CAPCHA ORELLANA</t>
        </is>
      </c>
      <c r="D44" s="7" t="n"/>
      <c r="E44" s="8" t="n"/>
      <c r="H44" s="9" t="n">
        <v>1473.18</v>
      </c>
      <c r="I44" s="5" t="inlineStr">
        <is>
          <t>TARJETA DE DÉBITO/CRÉDITO</t>
        </is>
      </c>
      <c r="J44" s="5" t="inlineStr">
        <is>
          <t>2936 JUAN CARLOS CAPCHA ORELLANA</t>
        </is>
      </c>
    </row>
    <row r="45">
      <c r="A45" s="11" t="inlineStr">
        <is>
          <t>SAP</t>
        </is>
      </c>
      <c r="B45" s="3" t="n"/>
      <c r="C45" s="3" t="n"/>
      <c r="D45" s="7" t="n"/>
      <c r="E45" s="8" t="n"/>
      <c r="H45" s="9" t="n"/>
      <c r="I45" s="10" t="n"/>
      <c r="J45" s="8" t="n"/>
    </row>
    <row r="46" ht="15.75" customHeight="1">
      <c r="A46" s="13" t="inlineStr">
        <is>
          <t>FECHA</t>
        </is>
      </c>
      <c r="B46" s="13" t="inlineStr">
        <is>
          <t>CIERRE DE CAJA</t>
        </is>
      </c>
      <c r="C46" s="13" t="inlineStr">
        <is>
          <t>IMPORTE</t>
        </is>
      </c>
      <c r="D46" s="24" t="n">
        <v>112521151</v>
      </c>
      <c r="E46" s="14" t="n">
        <v>112521340</v>
      </c>
      <c r="H46" s="9" t="n"/>
      <c r="I46" s="10" t="n"/>
      <c r="J46" s="8" t="n"/>
    </row>
    <row r="47">
      <c r="A47" s="5" t="n"/>
      <c r="B47" s="6" t="n"/>
      <c r="C47" s="5" t="n"/>
      <c r="D47" s="7" t="n"/>
      <c r="E47" s="8" t="n"/>
      <c r="H47" s="9" t="n"/>
      <c r="I47" s="10" t="n"/>
      <c r="J47" s="8" t="n"/>
    </row>
    <row r="48">
      <c r="A48" s="5" t="n"/>
      <c r="B48" s="6" t="n"/>
      <c r="C48" s="5" t="n"/>
      <c r="D48" s="7" t="n"/>
      <c r="E48" s="8" t="n"/>
      <c r="H48" s="9" t="n"/>
      <c r="I48" s="10" t="n"/>
      <c r="J48" s="8" t="n"/>
    </row>
    <row r="49">
      <c r="A49" s="5" t="inlineStr">
        <is>
          <t>CCAJ-LP01/4/23</t>
        </is>
      </c>
      <c r="B49" s="6" t="n">
        <v>44930.79297564815</v>
      </c>
      <c r="C49" s="5" t="inlineStr">
        <is>
          <t>3825 ABEL URBANO ALARCON ARROYO</t>
        </is>
      </c>
      <c r="D49" s="7" t="n"/>
      <c r="E49" s="8" t="n"/>
      <c r="F49" s="9" t="n">
        <v>6405.92</v>
      </c>
      <c r="I49" s="10" t="inlineStr">
        <is>
          <t>EFECTIVO</t>
        </is>
      </c>
      <c r="J49" s="5" t="inlineStr">
        <is>
          <t>3825 ABEL URBANO ALARCON ARROYO</t>
        </is>
      </c>
    </row>
    <row r="50">
      <c r="A50" s="11" t="inlineStr">
        <is>
          <t>SAP</t>
        </is>
      </c>
      <c r="B50" s="3" t="n"/>
      <c r="C50" s="3" t="n"/>
      <c r="D50" s="7" t="n"/>
      <c r="E50" s="8" t="n"/>
      <c r="H50" s="9" t="n"/>
      <c r="I50" s="10" t="n"/>
      <c r="J50" s="8" t="n"/>
    </row>
    <row r="51" ht="15.75" customHeight="1">
      <c r="A51" s="13" t="inlineStr">
        <is>
          <t>FECHA</t>
        </is>
      </c>
      <c r="B51" s="13" t="inlineStr">
        <is>
          <t>CIERRE DE CAJA</t>
        </is>
      </c>
      <c r="C51" s="13" t="inlineStr">
        <is>
          <t>IMPORTE</t>
        </is>
      </c>
      <c r="D51" s="24" t="n">
        <v>112521167</v>
      </c>
      <c r="E51" s="14" t="n">
        <v>112521342</v>
      </c>
      <c r="H51" s="9" t="n"/>
      <c r="I51" s="10" t="n"/>
      <c r="J51" s="8" t="n"/>
    </row>
    <row r="54">
      <c r="A54" s="1" t="inlineStr">
        <is>
          <t>Cierre Caja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3" t="inlineStr">
        <is>
          <t>Del 05/01/2022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74" t="inlineStr">
        <is>
          <t>Cierre Caja</t>
        </is>
      </c>
      <c r="B56" s="74" t="inlineStr">
        <is>
          <t>Fecha</t>
        </is>
      </c>
      <c r="C56" s="74" t="inlineStr">
        <is>
          <t>Cajero</t>
        </is>
      </c>
      <c r="D56" s="74" t="inlineStr">
        <is>
          <t>Nro Voucher</t>
        </is>
      </c>
      <c r="E56" s="74" t="inlineStr">
        <is>
          <t>Nro Cuenta</t>
        </is>
      </c>
      <c r="F56" s="74" t="inlineStr">
        <is>
          <t>Tipo Ingreso</t>
        </is>
      </c>
      <c r="G56" s="75" t="n"/>
      <c r="H56" s="76" t="n"/>
      <c r="I56" s="74" t="inlineStr">
        <is>
          <t>TIPO DE INGRESO</t>
        </is>
      </c>
      <c r="J56" s="74" t="inlineStr">
        <is>
          <t>Cobrador</t>
        </is>
      </c>
    </row>
    <row r="57">
      <c r="A57" s="77" t="n"/>
      <c r="B57" s="77" t="n"/>
      <c r="C57" s="77" t="n"/>
      <c r="D57" s="77" t="n"/>
      <c r="E57" s="77" t="n"/>
      <c r="F57" s="4" t="inlineStr">
        <is>
          <t>EFECTIVO</t>
        </is>
      </c>
      <c r="G57" s="4" t="inlineStr">
        <is>
          <t>CHEQUE</t>
        </is>
      </c>
      <c r="H57" s="4" t="inlineStr">
        <is>
          <t>TRANSFERENCIA</t>
        </is>
      </c>
      <c r="I57" s="77" t="n"/>
      <c r="J57" s="77" t="n"/>
    </row>
    <row r="58">
      <c r="A58" s="5" t="inlineStr">
        <is>
          <t>CCAJ-LP01/5/23</t>
        </is>
      </c>
      <c r="B58" s="6" t="n">
        <v>44931.75193623843</v>
      </c>
      <c r="C58" s="5" t="inlineStr">
        <is>
          <t>2936 JUAN CARLOS CAPCHA ORELLANA</t>
        </is>
      </c>
      <c r="D58" s="7" t="n"/>
      <c r="E58" s="8" t="n"/>
      <c r="F58" s="9" t="n">
        <v>3771.76</v>
      </c>
      <c r="I58" s="10" t="inlineStr">
        <is>
          <t>EFECTIVO</t>
        </is>
      </c>
      <c r="J58" s="5" t="inlineStr">
        <is>
          <t>2936 JUAN CARLOS CAPCHA ORELLANA</t>
        </is>
      </c>
    </row>
    <row r="59">
      <c r="A59" s="5" t="inlineStr">
        <is>
          <t>CCAJ-LP01/5/23</t>
        </is>
      </c>
      <c r="B59" s="6" t="n">
        <v>44931.75193623843</v>
      </c>
      <c r="C59" s="5" t="inlineStr">
        <is>
          <t>2936 JUAN CARLOS CAPCHA ORELLANA</t>
        </is>
      </c>
      <c r="D59" s="7" t="n"/>
      <c r="E59" s="8" t="n"/>
      <c r="H59" s="9" t="n">
        <v>412</v>
      </c>
      <c r="I59" s="5" t="inlineStr">
        <is>
          <t>TARJETA DE DÉBITO/CRÉDITO</t>
        </is>
      </c>
      <c r="J59" s="5" t="inlineStr">
        <is>
          <t>2936 JUAN CARLOS CAPCHA ORELLANA</t>
        </is>
      </c>
    </row>
    <row r="60">
      <c r="A60" s="11" t="inlineStr">
        <is>
          <t>SAP</t>
        </is>
      </c>
      <c r="B60" s="3" t="n"/>
      <c r="C60" s="3" t="n"/>
      <c r="D60" s="7" t="n"/>
      <c r="E60" s="8" t="n"/>
      <c r="H60" s="9" t="n"/>
      <c r="I60" s="10" t="n"/>
      <c r="J60" s="5" t="n"/>
    </row>
    <row r="61" ht="15.75" customHeight="1">
      <c r="A61" s="13" t="inlineStr">
        <is>
          <t>FECHA</t>
        </is>
      </c>
      <c r="B61" s="13" t="inlineStr">
        <is>
          <t>CIERRE DE CAJA</t>
        </is>
      </c>
      <c r="C61" s="13" t="inlineStr">
        <is>
          <t>IMPORTE</t>
        </is>
      </c>
      <c r="D61" s="24" t="n">
        <v>112535797</v>
      </c>
      <c r="E61" s="14" t="n">
        <v>112556908</v>
      </c>
      <c r="H61" s="9" t="n"/>
      <c r="I61" s="10" t="n"/>
      <c r="J61" s="5" t="n"/>
    </row>
    <row r="62">
      <c r="A62" s="5" t="n"/>
      <c r="B62" s="6" t="n"/>
      <c r="C62" s="5" t="n"/>
      <c r="D62" s="7" t="n"/>
      <c r="E62" s="8" t="n"/>
      <c r="H62" s="9" t="n"/>
      <c r="I62" s="10" t="n"/>
      <c r="J62" s="5" t="n"/>
    </row>
    <row r="63">
      <c r="A63" s="5" t="n"/>
      <c r="B63" s="6" t="n"/>
      <c r="C63" s="5" t="n"/>
      <c r="D63" s="7" t="n"/>
      <c r="E63" s="8" t="n"/>
      <c r="H63" s="9" t="n"/>
      <c r="I63" s="10" t="n"/>
      <c r="J63" s="5" t="n"/>
    </row>
    <row r="64">
      <c r="A64" s="5" t="inlineStr">
        <is>
          <t>CCAJ-LP01/6/23</t>
        </is>
      </c>
      <c r="B64" s="6" t="n">
        <v>44931.79224598379</v>
      </c>
      <c r="C64" s="5" t="inlineStr">
        <is>
          <t>3825 ABEL URBANO ALARCON ARROYO</t>
        </is>
      </c>
      <c r="D64" s="7" t="n"/>
      <c r="E64" s="8" t="n"/>
      <c r="F64" s="9" t="n">
        <v>3554.24</v>
      </c>
      <c r="I64" s="10" t="inlineStr">
        <is>
          <t>EFECTIVO</t>
        </is>
      </c>
      <c r="J64" s="5" t="inlineStr">
        <is>
          <t>3825 ABEL URBANO ALARCON ARROYO</t>
        </is>
      </c>
    </row>
    <row r="65">
      <c r="A65" s="11" t="inlineStr">
        <is>
          <t>SAP</t>
        </is>
      </c>
      <c r="B65" s="3" t="n"/>
      <c r="C65" s="3" t="n"/>
      <c r="D65" s="7" t="n"/>
      <c r="E65" s="8" t="n"/>
      <c r="H65" s="9" t="n"/>
      <c r="I65" s="10" t="n"/>
      <c r="J65" s="5" t="n"/>
    </row>
    <row r="66" ht="15.75" customHeight="1">
      <c r="A66" s="13" t="inlineStr">
        <is>
          <t>FECHA</t>
        </is>
      </c>
      <c r="B66" s="13" t="inlineStr">
        <is>
          <t>CIERRE DE CAJA</t>
        </is>
      </c>
      <c r="C66" s="13" t="inlineStr">
        <is>
          <t>IMPORTE</t>
        </is>
      </c>
      <c r="D66" s="24" t="n">
        <v>112535869</v>
      </c>
      <c r="E66" s="14" t="n">
        <v>112556909</v>
      </c>
      <c r="H66" s="9" t="n"/>
      <c r="I66" s="10" t="n"/>
      <c r="J66" s="5" t="n"/>
    </row>
    <row r="69">
      <c r="A69" s="1" t="inlineStr">
        <is>
          <t>Cierre Caja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3" t="inlineStr">
        <is>
          <t>Del 06/01/2022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74" t="inlineStr">
        <is>
          <t>Cierre Caja</t>
        </is>
      </c>
      <c r="B71" s="74" t="inlineStr">
        <is>
          <t>Fecha</t>
        </is>
      </c>
      <c r="C71" s="74" t="inlineStr">
        <is>
          <t>Cajero</t>
        </is>
      </c>
      <c r="D71" s="74" t="inlineStr">
        <is>
          <t>Nro Voucher</t>
        </is>
      </c>
      <c r="E71" s="74" t="inlineStr">
        <is>
          <t>Nro Cuenta</t>
        </is>
      </c>
      <c r="F71" s="74" t="inlineStr">
        <is>
          <t>Tipo Ingreso</t>
        </is>
      </c>
      <c r="G71" s="75" t="n"/>
      <c r="H71" s="76" t="n"/>
      <c r="I71" s="74" t="inlineStr">
        <is>
          <t>TIPO DE INGRESO</t>
        </is>
      </c>
      <c r="J71" s="74" t="inlineStr">
        <is>
          <t>Cobrador</t>
        </is>
      </c>
    </row>
    <row r="72">
      <c r="A72" s="77" t="n"/>
      <c r="B72" s="77" t="n"/>
      <c r="C72" s="77" t="n"/>
      <c r="D72" s="77" t="n"/>
      <c r="E72" s="77" t="n"/>
      <c r="F72" s="4" t="inlineStr">
        <is>
          <t>EFECTIVO</t>
        </is>
      </c>
      <c r="G72" s="4" t="inlineStr">
        <is>
          <t>CHEQUE</t>
        </is>
      </c>
      <c r="H72" s="4" t="inlineStr">
        <is>
          <t>TRANSFERENCIA</t>
        </is>
      </c>
      <c r="I72" s="77" t="n"/>
      <c r="J72" s="77" t="n"/>
    </row>
    <row r="73">
      <c r="A73" s="5" t="inlineStr">
        <is>
          <t>CCAJ-LP01/7/23</t>
        </is>
      </c>
      <c r="B73" s="6" t="n">
        <v>44932.75426141204</v>
      </c>
      <c r="C73" s="5" t="inlineStr">
        <is>
          <t>2936 JUAN CARLOS CAPCHA ORELLANA</t>
        </is>
      </c>
      <c r="D73" s="7" t="n"/>
      <c r="E73" s="8" t="n"/>
      <c r="F73" s="9" t="n">
        <v>6366.28</v>
      </c>
      <c r="I73" s="10" t="inlineStr">
        <is>
          <t>EFECTIVO</t>
        </is>
      </c>
      <c r="J73" s="5" t="inlineStr">
        <is>
          <t>2936 JUAN CARLOS CAPCHA ORELLANA</t>
        </is>
      </c>
    </row>
    <row r="74">
      <c r="A74" s="5" t="inlineStr">
        <is>
          <t>CCAJ-LP01/7/23</t>
        </is>
      </c>
      <c r="B74" s="6" t="n">
        <v>44932.75426141204</v>
      </c>
      <c r="C74" s="5" t="inlineStr">
        <is>
          <t>2936 JUAN CARLOS CAPCHA ORELLANA</t>
        </is>
      </c>
      <c r="D74" s="7" t="n"/>
      <c r="E74" s="8" t="n"/>
      <c r="H74" s="9" t="n">
        <v>372.56</v>
      </c>
      <c r="I74" s="5" t="inlineStr">
        <is>
          <t>TARJETA DE DÉBITO/CRÉDITO</t>
        </is>
      </c>
      <c r="J74" s="5" t="inlineStr">
        <is>
          <t>2936 JUAN CARLOS CAPCHA ORELLANA</t>
        </is>
      </c>
    </row>
    <row r="75">
      <c r="A75" s="11" t="inlineStr">
        <is>
          <t>SAP</t>
        </is>
      </c>
      <c r="B75" s="3" t="n"/>
      <c r="C75" s="3" t="n"/>
      <c r="D75" s="7" t="n"/>
      <c r="E75" s="8" t="n"/>
      <c r="H75" s="9" t="n"/>
      <c r="I75" s="10" t="n"/>
      <c r="J75" s="5" t="n"/>
    </row>
    <row r="76" ht="15.75" customHeight="1">
      <c r="A76" s="13" t="inlineStr">
        <is>
          <t>FECHA</t>
        </is>
      </c>
      <c r="B76" s="13" t="inlineStr">
        <is>
          <t>CIERRE DE CAJA</t>
        </is>
      </c>
      <c r="C76" s="13" t="inlineStr">
        <is>
          <t>IMPORTE</t>
        </is>
      </c>
      <c r="D76" s="24" t="n">
        <v>112535871</v>
      </c>
      <c r="E76" s="14" t="n">
        <v>112556910</v>
      </c>
      <c r="H76" s="9" t="n"/>
      <c r="I76" s="10" t="n"/>
      <c r="J76" s="5" t="n"/>
    </row>
    <row r="77">
      <c r="A77" s="5" t="n"/>
      <c r="B77" s="6" t="n"/>
      <c r="C77" s="5" t="n"/>
      <c r="D77" s="7" t="n"/>
      <c r="E77" s="8" t="n"/>
      <c r="H77" s="9" t="n"/>
      <c r="I77" s="10" t="n"/>
      <c r="J77" s="5" t="n"/>
    </row>
    <row r="78">
      <c r="A78" s="5" t="n"/>
      <c r="B78" s="6" t="n"/>
      <c r="C78" s="5" t="n"/>
      <c r="D78" s="7" t="n"/>
      <c r="E78" s="8" t="n"/>
      <c r="H78" s="9" t="n"/>
      <c r="I78" s="10" t="n"/>
      <c r="J78" s="5" t="n"/>
    </row>
    <row r="79">
      <c r="A79" s="5" t="inlineStr">
        <is>
          <t>CCAJ-LP01/8/23</t>
        </is>
      </c>
      <c r="B79" s="6" t="n">
        <v>44932.7919889699</v>
      </c>
      <c r="C79" s="5" t="inlineStr">
        <is>
          <t>3825 ABEL URBANO ALARCON ARROYO</t>
        </is>
      </c>
      <c r="D79" s="7" t="n"/>
      <c r="E79" s="8" t="n"/>
      <c r="F79" s="9" t="n">
        <v>3941.46</v>
      </c>
      <c r="I79" s="10" t="inlineStr">
        <is>
          <t>EFECTIVO</t>
        </is>
      </c>
      <c r="J79" s="5" t="inlineStr">
        <is>
          <t>3825 ABEL URBANO ALARCON ARROYO</t>
        </is>
      </c>
    </row>
    <row r="80">
      <c r="A80" s="11" t="inlineStr">
        <is>
          <t>SAP</t>
        </is>
      </c>
      <c r="B80" s="3" t="n"/>
      <c r="C80" s="3" t="n"/>
      <c r="D80" s="7" t="n"/>
      <c r="E80" s="8" t="n"/>
      <c r="H80" s="9" t="n"/>
      <c r="I80" s="10" t="n"/>
      <c r="J80" s="5" t="n"/>
    </row>
    <row r="81" ht="15.75" customHeight="1">
      <c r="A81" s="13" t="inlineStr">
        <is>
          <t>FECHA</t>
        </is>
      </c>
      <c r="B81" s="13" t="inlineStr">
        <is>
          <t>CIERRE DE CAJA</t>
        </is>
      </c>
      <c r="C81" s="13" t="inlineStr">
        <is>
          <t>IMPORTE</t>
        </is>
      </c>
      <c r="D81" s="24" t="n">
        <v>112535873</v>
      </c>
      <c r="E81" s="14" t="n">
        <v>112556911</v>
      </c>
      <c r="H81" s="9" t="n"/>
      <c r="I81" s="10" t="n"/>
      <c r="J81" s="5" t="n"/>
    </row>
    <row r="82">
      <c r="A82" s="5" t="n"/>
      <c r="B82" s="6" t="n"/>
      <c r="C82" s="5" t="n"/>
      <c r="D82" s="7" t="n"/>
      <c r="E82" s="8" t="n"/>
      <c r="H82" s="9" t="n"/>
      <c r="I82" s="10" t="n"/>
      <c r="J82" s="5" t="n"/>
    </row>
    <row r="83">
      <c r="A83" s="5" t="n"/>
      <c r="B83" s="6" t="n"/>
      <c r="C83" s="5" t="n"/>
      <c r="D83" s="7" t="n"/>
      <c r="E83" s="8" t="n"/>
      <c r="H83" s="9" t="n"/>
      <c r="I83" s="10" t="n"/>
      <c r="J83" s="5" t="n"/>
    </row>
    <row r="84">
      <c r="A84" s="1" t="inlineStr">
        <is>
          <t>Cierre Caja</t>
        </is>
      </c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</row>
    <row r="85">
      <c r="A85" s="3" t="inlineStr">
        <is>
          <t>Del 07/01/2022</t>
        </is>
      </c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</row>
    <row r="86">
      <c r="A86" s="74" t="inlineStr">
        <is>
          <t>Cierre Caja</t>
        </is>
      </c>
      <c r="B86" s="74" t="inlineStr">
        <is>
          <t>Fecha</t>
        </is>
      </c>
      <c r="C86" s="74" t="inlineStr">
        <is>
          <t>Cajero</t>
        </is>
      </c>
      <c r="D86" s="74" t="inlineStr">
        <is>
          <t>Nro Voucher</t>
        </is>
      </c>
      <c r="E86" s="74" t="inlineStr">
        <is>
          <t>Nro Cuenta</t>
        </is>
      </c>
      <c r="F86" s="74" t="inlineStr">
        <is>
          <t>Tipo Ingreso</t>
        </is>
      </c>
      <c r="G86" s="75" t="n"/>
      <c r="H86" s="76" t="n"/>
      <c r="I86" s="74" t="inlineStr">
        <is>
          <t>TIPO DE INGRESO</t>
        </is>
      </c>
      <c r="J86" s="74" t="inlineStr">
        <is>
          <t>Cobrador</t>
        </is>
      </c>
    </row>
    <row r="87">
      <c r="A87" s="77" t="n"/>
      <c r="B87" s="77" t="n"/>
      <c r="C87" s="77" t="n"/>
      <c r="D87" s="77" t="n"/>
      <c r="E87" s="77" t="n"/>
      <c r="F87" s="4" t="inlineStr">
        <is>
          <t>EFECTIVO</t>
        </is>
      </c>
      <c r="G87" s="4" t="inlineStr">
        <is>
          <t>CHEQUE</t>
        </is>
      </c>
      <c r="H87" s="4" t="inlineStr">
        <is>
          <t>TRANSFERENCIA</t>
        </is>
      </c>
      <c r="I87" s="77" t="n"/>
      <c r="J87" s="77" t="n"/>
    </row>
    <row r="88">
      <c r="A88" s="5" t="inlineStr">
        <is>
          <t>CCAJ-LP01/9/23</t>
        </is>
      </c>
      <c r="B88" s="6" t="n">
        <v>44933.58605052083</v>
      </c>
      <c r="C88" s="5" t="inlineStr">
        <is>
          <t xml:space="preserve">3825 ABEL URBANO ALARCON </t>
        </is>
      </c>
      <c r="D88" s="7" t="n"/>
      <c r="E88" s="8" t="n"/>
      <c r="F88" s="9" t="n">
        <v>1991.46</v>
      </c>
      <c r="I88" s="10" t="inlineStr">
        <is>
          <t>EFECTIVO</t>
        </is>
      </c>
      <c r="J88" s="5" t="inlineStr">
        <is>
          <t>3825 ABEL URBANO ALARCON ARROYO</t>
        </is>
      </c>
    </row>
    <row r="89">
      <c r="A89" s="11" t="inlineStr">
        <is>
          <t>SAP</t>
        </is>
      </c>
      <c r="B89" s="3" t="n"/>
      <c r="C89" s="3" t="n"/>
      <c r="D89" s="7" t="n"/>
      <c r="E89" s="8" t="n"/>
      <c r="H89" s="9" t="n"/>
      <c r="I89" s="10" t="n"/>
      <c r="J89" s="5" t="n"/>
    </row>
    <row r="90" ht="15.75" customHeight="1">
      <c r="A90" s="13" t="inlineStr">
        <is>
          <t>FECHA</t>
        </is>
      </c>
      <c r="B90" s="13" t="inlineStr">
        <is>
          <t>CIERRE DE CAJA</t>
        </is>
      </c>
      <c r="C90" s="13" t="inlineStr">
        <is>
          <t>IMPORTE</t>
        </is>
      </c>
      <c r="D90" s="24" t="n">
        <v>112562766</v>
      </c>
      <c r="E90" s="14" t="n">
        <v>112563569</v>
      </c>
      <c r="H90" s="9" t="n"/>
      <c r="I90" s="10" t="n"/>
      <c r="J90" s="5" t="n"/>
    </row>
    <row r="91">
      <c r="A91" s="5" t="n"/>
      <c r="B91" s="6" t="n"/>
      <c r="C91" s="5" t="n"/>
      <c r="D91" s="7" t="n"/>
      <c r="E91" s="8" t="n"/>
      <c r="H91" s="9" t="n"/>
      <c r="I91" s="10" t="n"/>
      <c r="J91" s="5" t="n"/>
    </row>
    <row r="92">
      <c r="A92" s="5" t="n"/>
      <c r="B92" s="6" t="n"/>
      <c r="C92" s="5" t="n"/>
      <c r="D92" s="7" t="n"/>
      <c r="E92" s="8" t="n"/>
      <c r="H92" s="9" t="n"/>
      <c r="I92" s="10" t="n"/>
      <c r="J92" s="5" t="n"/>
    </row>
    <row r="93">
      <c r="A93" s="5" t="inlineStr">
        <is>
          <t>CCAJ-LP01/10/23</t>
        </is>
      </c>
      <c r="B93" s="6" t="n">
        <v>44933.59003481481</v>
      </c>
      <c r="C93" s="5" t="inlineStr">
        <is>
          <t>2936 JUAN CARLOS CAPCHA ORELLANA</t>
        </is>
      </c>
      <c r="D93" s="7" t="n"/>
      <c r="E93" s="8" t="n"/>
      <c r="F93" s="9" t="n">
        <v>3702.51</v>
      </c>
      <c r="I93" s="10" t="inlineStr">
        <is>
          <t>EFECTIVO</t>
        </is>
      </c>
      <c r="J93" s="5" t="inlineStr">
        <is>
          <t>2936 JUAN CARLOS CAPCHA ORELLANA</t>
        </is>
      </c>
    </row>
    <row r="94">
      <c r="A94" s="5" t="inlineStr">
        <is>
          <t>CCAJ-LP01/10/23</t>
        </is>
      </c>
      <c r="B94" s="6" t="n">
        <v>44933.59003481481</v>
      </c>
      <c r="C94" s="5" t="inlineStr">
        <is>
          <t>2936 JUAN CARLOS CAPCHA ORELLANA</t>
        </is>
      </c>
      <c r="D94" s="7" t="n"/>
      <c r="E94" s="8" t="n"/>
      <c r="H94" s="9" t="n">
        <v>225.25</v>
      </c>
      <c r="I94" s="5" t="inlineStr">
        <is>
          <t>TARJETA DE DÉBITO/CRÉDITO</t>
        </is>
      </c>
      <c r="J94" s="5" t="inlineStr">
        <is>
          <t>2936 JUAN CARLOS CAPCHA ORELLANA</t>
        </is>
      </c>
    </row>
    <row r="95">
      <c r="A95" s="11" t="inlineStr">
        <is>
          <t>SAP</t>
        </is>
      </c>
      <c r="B95" s="3" t="n"/>
      <c r="C95" s="3" t="n"/>
      <c r="D95" s="7" t="n"/>
      <c r="E95" s="8" t="n"/>
      <c r="H95" s="9" t="n"/>
      <c r="I95" s="10" t="n"/>
      <c r="J95" s="5" t="n"/>
    </row>
    <row r="96" ht="15.75" customHeight="1">
      <c r="A96" s="13" t="inlineStr">
        <is>
          <t>FECHA</t>
        </is>
      </c>
      <c r="B96" s="13" t="inlineStr">
        <is>
          <t>CIERRE DE CAJA</t>
        </is>
      </c>
      <c r="C96" s="13" t="inlineStr">
        <is>
          <t>IMPORTE</t>
        </is>
      </c>
      <c r="D96" s="24" t="n">
        <v>112563283</v>
      </c>
      <c r="E96" s="14" t="n">
        <v>112563570</v>
      </c>
      <c r="H96" s="9" t="n"/>
      <c r="I96" s="10" t="n"/>
      <c r="J96" s="5" t="n"/>
    </row>
    <row r="99">
      <c r="A99" s="1" t="inlineStr">
        <is>
          <t>Cierre Caja</t>
        </is>
      </c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</row>
    <row r="100">
      <c r="A100" s="3" t="inlineStr">
        <is>
          <t>Del 09/01/2022</t>
        </is>
      </c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</row>
    <row r="101">
      <c r="A101" s="74" t="inlineStr">
        <is>
          <t>Cierre Caja</t>
        </is>
      </c>
      <c r="B101" s="74" t="inlineStr">
        <is>
          <t>Fecha</t>
        </is>
      </c>
      <c r="C101" s="74" t="inlineStr">
        <is>
          <t>Cajero</t>
        </is>
      </c>
      <c r="D101" s="74" t="inlineStr">
        <is>
          <t>Nro Voucher</t>
        </is>
      </c>
      <c r="E101" s="74" t="inlineStr">
        <is>
          <t>Nro Cuenta</t>
        </is>
      </c>
      <c r="F101" s="74" t="inlineStr">
        <is>
          <t>Tipo Ingreso</t>
        </is>
      </c>
      <c r="G101" s="75" t="n"/>
      <c r="H101" s="76" t="n"/>
      <c r="I101" s="74" t="inlineStr">
        <is>
          <t>TIPO DE INGRESO</t>
        </is>
      </c>
      <c r="J101" s="74" t="inlineStr">
        <is>
          <t>Cobrador</t>
        </is>
      </c>
    </row>
    <row r="102">
      <c r="A102" s="77" t="n"/>
      <c r="B102" s="77" t="n"/>
      <c r="C102" s="77" t="n"/>
      <c r="D102" s="77" t="n"/>
      <c r="E102" s="77" t="n"/>
      <c r="F102" s="4" t="inlineStr">
        <is>
          <t>EFECTIVO</t>
        </is>
      </c>
      <c r="G102" s="4" t="inlineStr">
        <is>
          <t>CHEQUE</t>
        </is>
      </c>
      <c r="H102" s="4" t="inlineStr">
        <is>
          <t>TRANSFERENCIA</t>
        </is>
      </c>
      <c r="I102" s="77" t="n"/>
      <c r="J102" s="77" t="n"/>
    </row>
    <row r="103">
      <c r="A103" s="5" t="inlineStr">
        <is>
          <t>CCAJ-LP01/11/23</t>
        </is>
      </c>
      <c r="B103" s="6" t="n">
        <v>44935.7501546412</v>
      </c>
      <c r="C103" s="5" t="inlineStr">
        <is>
          <t>3825 ABEL URBANO ALARCON ARROYO</t>
        </is>
      </c>
      <c r="D103" s="7" t="n"/>
      <c r="E103" s="8" t="n"/>
      <c r="F103" s="9" t="n">
        <v>3128.1</v>
      </c>
      <c r="I103" s="10" t="inlineStr">
        <is>
          <t>EFECTIVO</t>
        </is>
      </c>
      <c r="J103" s="5" t="inlineStr">
        <is>
          <t>3825 ABEL URBANO ALARCON ARROYO</t>
        </is>
      </c>
    </row>
    <row r="104">
      <c r="A104" s="11" t="inlineStr">
        <is>
          <t>SAP</t>
        </is>
      </c>
      <c r="B104" s="3" t="n"/>
      <c r="C104" s="3" t="n"/>
      <c r="D104" s="7" t="n"/>
      <c r="E104" s="8" t="n"/>
      <c r="H104" s="9" t="n"/>
      <c r="I104" s="10" t="n"/>
      <c r="J104" s="5" t="n"/>
    </row>
    <row r="105" ht="15.75" customHeight="1">
      <c r="A105" s="13" t="inlineStr">
        <is>
          <t>FECHA</t>
        </is>
      </c>
      <c r="B105" s="13" t="inlineStr">
        <is>
          <t>CIERRE DE CAJA</t>
        </is>
      </c>
      <c r="C105" s="13" t="inlineStr">
        <is>
          <t>IMPORTE</t>
        </is>
      </c>
      <c r="D105" s="24" t="n">
        <v>112569579</v>
      </c>
      <c r="E105" s="14" t="n">
        <v>112569846</v>
      </c>
      <c r="H105" s="9" t="n"/>
      <c r="I105" s="10" t="n"/>
      <c r="J105" s="5" t="n"/>
    </row>
    <row r="106">
      <c r="A106" s="5" t="n"/>
      <c r="B106" s="6" t="n"/>
      <c r="C106" s="5" t="n"/>
      <c r="D106" s="7" t="n"/>
      <c r="E106" s="8" t="n"/>
      <c r="H106" s="9" t="n"/>
      <c r="I106" s="10" t="n"/>
      <c r="J106" s="5" t="n"/>
    </row>
    <row r="107">
      <c r="A107" s="5" t="n"/>
      <c r="B107" s="6" t="n"/>
      <c r="C107" s="5" t="n"/>
      <c r="D107" s="7" t="n"/>
      <c r="E107" s="8" t="n"/>
      <c r="H107" s="9" t="n"/>
      <c r="I107" s="10" t="n"/>
      <c r="J107" s="5" t="n"/>
    </row>
    <row r="108">
      <c r="A108" s="5" t="inlineStr">
        <is>
          <t>CCAJ-LP01/12/23</t>
        </is>
      </c>
      <c r="B108" s="6" t="n">
        <v>44935.79697888889</v>
      </c>
      <c r="C108" s="5" t="inlineStr">
        <is>
          <t>2936 JUAN CARLOS CAPCHA ORELLANA</t>
        </is>
      </c>
      <c r="D108" s="7" t="n"/>
      <c r="E108" s="8" t="n"/>
      <c r="F108" s="9" t="n">
        <v>6985.8</v>
      </c>
      <c r="I108" s="10" t="inlineStr">
        <is>
          <t>EFECTIVO</t>
        </is>
      </c>
      <c r="J108" s="5" t="inlineStr">
        <is>
          <t>2936 JUAN CARLOS CAPCHA ORELLANA</t>
        </is>
      </c>
    </row>
    <row r="109">
      <c r="A109" s="11" t="inlineStr">
        <is>
          <t>SAP</t>
        </is>
      </c>
      <c r="B109" s="3" t="n"/>
      <c r="C109" s="3" t="n"/>
      <c r="D109" s="7" t="n"/>
      <c r="E109" s="8" t="n"/>
      <c r="H109" s="9" t="n"/>
      <c r="I109" s="10" t="n"/>
      <c r="J109" s="5" t="n"/>
    </row>
    <row r="110" ht="15.75" customHeight="1">
      <c r="A110" s="13" t="inlineStr">
        <is>
          <t>FECHA</t>
        </is>
      </c>
      <c r="B110" s="13" t="inlineStr">
        <is>
          <t>CIERRE DE CAJA</t>
        </is>
      </c>
      <c r="C110" s="13" t="inlineStr">
        <is>
          <t>IMPORTE</t>
        </is>
      </c>
      <c r="D110" s="24" t="n">
        <v>112569685</v>
      </c>
      <c r="E110" s="14" t="n">
        <v>112569847</v>
      </c>
      <c r="H110" s="9" t="n"/>
      <c r="I110" s="10" t="n"/>
      <c r="J110" s="5" t="n"/>
    </row>
    <row r="113">
      <c r="A113" s="1" t="inlineStr">
        <is>
          <t>Cierre Caja</t>
        </is>
      </c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</row>
    <row r="114">
      <c r="A114" s="3" t="inlineStr">
        <is>
          <t>Del 10/01/2022</t>
        </is>
      </c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</row>
    <row r="115">
      <c r="A115" s="74" t="inlineStr">
        <is>
          <t>Cierre Caja</t>
        </is>
      </c>
      <c r="B115" s="74" t="inlineStr">
        <is>
          <t>Fecha</t>
        </is>
      </c>
      <c r="C115" s="74" t="inlineStr">
        <is>
          <t>Cajero</t>
        </is>
      </c>
      <c r="D115" s="74" t="inlineStr">
        <is>
          <t>Nro Voucher</t>
        </is>
      </c>
      <c r="E115" s="74" t="inlineStr">
        <is>
          <t>Nro Cuenta</t>
        </is>
      </c>
      <c r="F115" s="74" t="inlineStr">
        <is>
          <t>Tipo Ingreso</t>
        </is>
      </c>
      <c r="G115" s="75" t="n"/>
      <c r="H115" s="76" t="n"/>
      <c r="I115" s="74" t="inlineStr">
        <is>
          <t>TIPO DE INGRESO</t>
        </is>
      </c>
      <c r="J115" s="74" t="inlineStr">
        <is>
          <t>Cobrador</t>
        </is>
      </c>
    </row>
    <row r="116">
      <c r="A116" s="77" t="n"/>
      <c r="B116" s="77" t="n"/>
      <c r="C116" s="77" t="n"/>
      <c r="D116" s="77" t="n"/>
      <c r="E116" s="77" t="n"/>
      <c r="F116" s="4" t="inlineStr">
        <is>
          <t>EFECTIVO</t>
        </is>
      </c>
      <c r="G116" s="4" t="inlineStr">
        <is>
          <t>CHEQUE</t>
        </is>
      </c>
      <c r="H116" s="4" t="inlineStr">
        <is>
          <t>TRANSFERENCIA</t>
        </is>
      </c>
      <c r="I116" s="77" t="n"/>
      <c r="J116" s="77" t="n"/>
    </row>
    <row r="117">
      <c r="A117" s="5" t="inlineStr">
        <is>
          <t>CCAJ-LP01/13/23</t>
        </is>
      </c>
      <c r="B117" s="6" t="n">
        <v>44936.75038490741</v>
      </c>
      <c r="C117" s="5" t="inlineStr">
        <is>
          <t>3825 ABEL URBANO ALARCON ARROYO</t>
        </is>
      </c>
      <c r="D117" s="7" t="n"/>
      <c r="E117" s="8" t="n"/>
      <c r="F117" s="9" t="n">
        <v>4224.42</v>
      </c>
      <c r="I117" s="10" t="inlineStr">
        <is>
          <t>EFECTIVO</t>
        </is>
      </c>
      <c r="J117" s="5" t="inlineStr">
        <is>
          <t>3825 ABEL URBANO ALARCON ARROYO</t>
        </is>
      </c>
    </row>
    <row r="118">
      <c r="A118" s="11" t="inlineStr">
        <is>
          <t>SAP</t>
        </is>
      </c>
      <c r="B118" s="3" t="n"/>
      <c r="C118" s="3" t="n"/>
      <c r="D118" s="7" t="n"/>
      <c r="E118" s="8" t="n"/>
      <c r="H118" s="9" t="n"/>
      <c r="I118" s="10" t="n"/>
      <c r="J118" s="5" t="n"/>
    </row>
    <row r="119" ht="15.75" customHeight="1">
      <c r="A119" s="13" t="inlineStr">
        <is>
          <t>FECHA</t>
        </is>
      </c>
      <c r="B119" s="13" t="inlineStr">
        <is>
          <t>CIERRE DE CAJA</t>
        </is>
      </c>
      <c r="C119" s="13" t="inlineStr">
        <is>
          <t>IMPORTE</t>
        </is>
      </c>
      <c r="D119" s="24" t="n">
        <v>112576433</v>
      </c>
      <c r="E119" s="14" t="n">
        <v>112576518</v>
      </c>
      <c r="H119" s="9" t="n"/>
      <c r="I119" s="10" t="n"/>
      <c r="J119" s="5" t="n"/>
    </row>
    <row r="120">
      <c r="A120" s="5" t="n"/>
      <c r="B120" s="6" t="n"/>
      <c r="C120" s="5" t="n"/>
      <c r="D120" s="7" t="n"/>
      <c r="E120" s="8" t="n"/>
      <c r="H120" s="9" t="n"/>
      <c r="I120" s="10" t="n"/>
      <c r="J120" s="5" t="n"/>
    </row>
    <row r="121">
      <c r="A121" s="5" t="n"/>
      <c r="B121" s="6" t="n"/>
      <c r="C121" s="5" t="n"/>
      <c r="D121" s="7" t="n"/>
      <c r="E121" s="8" t="n"/>
      <c r="H121" s="9" t="n"/>
      <c r="I121" s="10" t="n"/>
      <c r="J121" s="5" t="n"/>
    </row>
    <row r="122">
      <c r="A122" s="5" t="inlineStr">
        <is>
          <t>CCAJ-LP01/14/23</t>
        </is>
      </c>
      <c r="B122" s="6" t="n">
        <v>44936.79272905093</v>
      </c>
      <c r="C122" s="5" t="inlineStr">
        <is>
          <t>2936 JUAN CARLOS CAPCHA ORELLANA</t>
        </is>
      </c>
      <c r="D122" s="7" t="n"/>
      <c r="E122" s="8" t="n"/>
      <c r="F122" s="9" t="n">
        <v>5896.41</v>
      </c>
      <c r="I122" s="10" t="inlineStr">
        <is>
          <t>EFECTIVO</t>
        </is>
      </c>
      <c r="J122" s="5" t="inlineStr">
        <is>
          <t>2936 JUAN CARLOS CAPCHA ORELLANA</t>
        </is>
      </c>
    </row>
    <row r="123">
      <c r="A123" s="5" t="inlineStr">
        <is>
          <t>CCAJ-LP01/14/23</t>
        </is>
      </c>
      <c r="B123" s="6" t="n">
        <v>44936.79272905093</v>
      </c>
      <c r="C123" s="5" t="inlineStr">
        <is>
          <t>2936 JUAN CARLOS CAPCHA ORELLANA</t>
        </is>
      </c>
      <c r="D123" s="7" t="n"/>
      <c r="E123" s="8" t="n"/>
      <c r="H123" s="9" t="n">
        <v>201.7</v>
      </c>
      <c r="I123" s="5" t="inlineStr">
        <is>
          <t>TARJETA DE DÉBITO/CRÉDITO</t>
        </is>
      </c>
      <c r="J123" s="5" t="inlineStr">
        <is>
          <t>2936 JUAN CARLOS CAPCHA ORELLANA</t>
        </is>
      </c>
    </row>
    <row r="124">
      <c r="A124" s="11" t="inlineStr">
        <is>
          <t>SAP</t>
        </is>
      </c>
      <c r="B124" s="3" t="n"/>
      <c r="C124" s="3" t="n"/>
      <c r="D124" s="7" t="n"/>
      <c r="E124" s="8" t="n"/>
      <c r="H124" s="9" t="n"/>
      <c r="I124" s="10" t="n"/>
      <c r="J124" s="5" t="n"/>
    </row>
    <row r="125" ht="15.75" customHeight="1">
      <c r="A125" s="13" t="inlineStr">
        <is>
          <t>FECHA</t>
        </is>
      </c>
      <c r="B125" s="13" t="inlineStr">
        <is>
          <t>CIERRE DE CAJA</t>
        </is>
      </c>
      <c r="C125" s="13" t="inlineStr">
        <is>
          <t>IMPORTE</t>
        </is>
      </c>
      <c r="D125" s="24" t="n">
        <v>112576435</v>
      </c>
      <c r="E125" s="14" t="n">
        <v>112576519</v>
      </c>
      <c r="H125" s="9" t="n"/>
      <c r="I125" s="10" t="n"/>
      <c r="J125" s="5" t="n"/>
    </row>
    <row r="128">
      <c r="A128" s="1" t="inlineStr">
        <is>
          <t>Cierre Caja</t>
        </is>
      </c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</row>
    <row r="129">
      <c r="A129" s="3" t="inlineStr">
        <is>
          <t>Del 11/01/2022</t>
        </is>
      </c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</row>
    <row r="130">
      <c r="A130" s="74" t="inlineStr">
        <is>
          <t>Cierre Caja</t>
        </is>
      </c>
      <c r="B130" s="74" t="inlineStr">
        <is>
          <t>Fecha</t>
        </is>
      </c>
      <c r="C130" s="74" t="inlineStr">
        <is>
          <t>Cajero</t>
        </is>
      </c>
      <c r="D130" s="74" t="inlineStr">
        <is>
          <t>Nro Voucher</t>
        </is>
      </c>
      <c r="E130" s="74" t="inlineStr">
        <is>
          <t>Nro Cuenta</t>
        </is>
      </c>
      <c r="F130" s="74" t="inlineStr">
        <is>
          <t>Tipo Ingreso</t>
        </is>
      </c>
      <c r="G130" s="75" t="n"/>
      <c r="H130" s="76" t="n"/>
      <c r="I130" s="74" t="inlineStr">
        <is>
          <t>TIPO DE INGRESO</t>
        </is>
      </c>
      <c r="J130" s="74" t="inlineStr">
        <is>
          <t>Cobrador</t>
        </is>
      </c>
    </row>
    <row r="131">
      <c r="A131" s="77" t="n"/>
      <c r="B131" s="77" t="n"/>
      <c r="C131" s="77" t="n"/>
      <c r="D131" s="77" t="n"/>
      <c r="E131" s="77" t="n"/>
      <c r="F131" s="4" t="inlineStr">
        <is>
          <t>EFECTIVO</t>
        </is>
      </c>
      <c r="G131" s="4" t="inlineStr">
        <is>
          <t>CHEQUE</t>
        </is>
      </c>
      <c r="H131" s="4" t="inlineStr">
        <is>
          <t>TRANSFERENCIA</t>
        </is>
      </c>
      <c r="I131" s="77" t="n"/>
      <c r="J131" s="77" t="n"/>
    </row>
    <row r="132">
      <c r="A132" s="5" t="inlineStr">
        <is>
          <t>CCAJ-LP01/15/23</t>
        </is>
      </c>
      <c r="B132" s="6" t="n">
        <v>44937.75024506944</v>
      </c>
      <c r="C132" s="5" t="inlineStr">
        <is>
          <t>3825 ABEL URBANO ALARCON ARROYO</t>
        </is>
      </c>
      <c r="D132" s="7" t="n"/>
      <c r="E132" s="8" t="n"/>
      <c r="F132" s="9" t="n">
        <v>3025.56</v>
      </c>
      <c r="I132" s="10" t="inlineStr">
        <is>
          <t>EFECTIVO</t>
        </is>
      </c>
      <c r="J132" s="5" t="inlineStr">
        <is>
          <t>3825 ABEL URBANO ALARCON ARROYO</t>
        </is>
      </c>
    </row>
    <row r="133">
      <c r="A133" s="11" t="inlineStr">
        <is>
          <t>SAP</t>
        </is>
      </c>
      <c r="B133" s="3" t="n"/>
      <c r="C133" s="3" t="n"/>
      <c r="D133" s="7" t="n"/>
      <c r="E133" s="8" t="n"/>
      <c r="H133" s="9" t="n"/>
      <c r="I133" s="10" t="n"/>
      <c r="J133" s="8" t="n"/>
    </row>
    <row r="134" ht="15.75" customHeight="1">
      <c r="A134" s="13" t="inlineStr">
        <is>
          <t>FECHA</t>
        </is>
      </c>
      <c r="B134" s="13" t="inlineStr">
        <is>
          <t>CIERRE DE CAJA</t>
        </is>
      </c>
      <c r="C134" s="13" t="inlineStr">
        <is>
          <t>IMPORTE</t>
        </is>
      </c>
      <c r="D134" s="24" t="n">
        <v>112579962</v>
      </c>
      <c r="E134" s="14" t="n">
        <v>112584146</v>
      </c>
      <c r="H134" s="9" t="n"/>
      <c r="I134" s="10" t="n"/>
      <c r="J134" s="8" t="n"/>
    </row>
    <row r="135">
      <c r="A135" s="5" t="n"/>
      <c r="B135" s="6" t="n"/>
      <c r="C135" s="5" t="n"/>
      <c r="D135" s="7" t="n"/>
      <c r="E135" s="8" t="n"/>
      <c r="H135" s="9" t="n"/>
      <c r="I135" s="10" t="n"/>
      <c r="J135" s="8" t="n"/>
    </row>
    <row r="136">
      <c r="A136" s="5" t="n"/>
      <c r="B136" s="6" t="n"/>
      <c r="C136" s="5" t="n"/>
      <c r="D136" s="7" t="n"/>
      <c r="E136" s="8" t="n"/>
      <c r="H136" s="9" t="n"/>
      <c r="I136" s="10" t="n"/>
      <c r="J136" s="8" t="n"/>
    </row>
    <row r="137">
      <c r="A137" s="5" t="inlineStr">
        <is>
          <t>CCAJ-LP01/16/23</t>
        </is>
      </c>
      <c r="B137" s="6" t="n">
        <v>44937.79308440972</v>
      </c>
      <c r="C137" s="5" t="inlineStr">
        <is>
          <t>2936 JUAN CARLOS CAPCHA ORELLANA</t>
        </is>
      </c>
      <c r="D137" s="7" t="n"/>
      <c r="E137" s="8" t="n"/>
      <c r="F137" s="9" t="n">
        <v>4018.79</v>
      </c>
      <c r="I137" s="10" t="inlineStr">
        <is>
          <t>EFECTIVO</t>
        </is>
      </c>
      <c r="J137" s="5" t="inlineStr">
        <is>
          <t>2936 JUAN CARLOS CAPCHA ORELLANA</t>
        </is>
      </c>
    </row>
    <row r="138">
      <c r="A138" s="5" t="inlineStr">
        <is>
          <t>CCAJ-LP01/16/23</t>
        </is>
      </c>
      <c r="B138" s="6" t="n">
        <v>44937.79308440972</v>
      </c>
      <c r="C138" s="5" t="inlineStr">
        <is>
          <t>2936 JUAN CARLOS CAPCHA ORELLANA</t>
        </is>
      </c>
      <c r="D138" s="7" t="n"/>
      <c r="E138" s="8" t="n"/>
      <c r="H138" s="9" t="n">
        <v>404.91</v>
      </c>
      <c r="I138" s="5" t="inlineStr">
        <is>
          <t>TARJETA DE DÉBITO/CRÉDITO</t>
        </is>
      </c>
      <c r="J138" s="5" t="inlineStr">
        <is>
          <t>2936 JUAN CARLOS CAPCHA ORELLANA</t>
        </is>
      </c>
    </row>
    <row r="139">
      <c r="A139" s="11" t="inlineStr">
        <is>
          <t>SAP</t>
        </is>
      </c>
      <c r="B139" s="3" t="n"/>
      <c r="C139" s="3" t="n"/>
      <c r="D139" s="7" t="n"/>
      <c r="E139" s="8" t="n"/>
      <c r="H139" s="9" t="n"/>
      <c r="I139" s="10" t="n"/>
      <c r="J139" s="8" t="n"/>
    </row>
    <row r="140" ht="15.75" customHeight="1">
      <c r="A140" s="13" t="inlineStr">
        <is>
          <t>FECHA</t>
        </is>
      </c>
      <c r="B140" s="13" t="inlineStr">
        <is>
          <t>CIERRE DE CAJA</t>
        </is>
      </c>
      <c r="C140" s="13" t="inlineStr">
        <is>
          <t>IMPORTE</t>
        </is>
      </c>
      <c r="D140" s="24" t="n">
        <v>112580380</v>
      </c>
      <c r="E140" s="14" t="n">
        <v>112584147</v>
      </c>
      <c r="H140" s="9" t="n"/>
      <c r="I140" s="10" t="n"/>
      <c r="J140" s="8" t="n"/>
    </row>
    <row r="143">
      <c r="A143" s="1" t="inlineStr">
        <is>
          <t>Cierre Caja</t>
        </is>
      </c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</row>
    <row r="144">
      <c r="A144" s="3" t="inlineStr">
        <is>
          <t>Del 12/01/2022</t>
        </is>
      </c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</row>
    <row r="145">
      <c r="A145" s="74" t="inlineStr">
        <is>
          <t>Cierre Caja</t>
        </is>
      </c>
      <c r="B145" s="74" t="inlineStr">
        <is>
          <t>Fecha</t>
        </is>
      </c>
      <c r="C145" s="74" t="inlineStr">
        <is>
          <t>Cajero</t>
        </is>
      </c>
      <c r="D145" s="74" t="inlineStr">
        <is>
          <t>Nro Voucher</t>
        </is>
      </c>
      <c r="E145" s="74" t="inlineStr">
        <is>
          <t>Nro Cuenta</t>
        </is>
      </c>
      <c r="F145" s="74" t="inlineStr">
        <is>
          <t>Tipo Ingreso</t>
        </is>
      </c>
      <c r="G145" s="75" t="n"/>
      <c r="H145" s="76" t="n"/>
      <c r="I145" s="74" t="inlineStr">
        <is>
          <t>TIPO DE INGRESO</t>
        </is>
      </c>
      <c r="J145" s="74" t="inlineStr">
        <is>
          <t>Cobrador</t>
        </is>
      </c>
    </row>
    <row r="146">
      <c r="A146" s="77" t="n"/>
      <c r="B146" s="77" t="n"/>
      <c r="C146" s="77" t="n"/>
      <c r="D146" s="77" t="n"/>
      <c r="E146" s="77" t="n"/>
      <c r="F146" s="4" t="inlineStr">
        <is>
          <t>EFECTIVO</t>
        </is>
      </c>
      <c r="G146" s="4" t="inlineStr">
        <is>
          <t>CHEQUE</t>
        </is>
      </c>
      <c r="H146" s="4" t="inlineStr">
        <is>
          <t>TRANSFERENCIA</t>
        </is>
      </c>
      <c r="I146" s="77" t="n"/>
      <c r="J146" s="77" t="n"/>
    </row>
    <row r="147">
      <c r="A147" s="5" t="inlineStr">
        <is>
          <t>CCAJ-LP01/17/23</t>
        </is>
      </c>
      <c r="B147" s="6" t="n">
        <v>44938.750070625</v>
      </c>
      <c r="C147" s="5" t="inlineStr">
        <is>
          <t>3825 ABEL URBANO ALARCON ARROYO</t>
        </is>
      </c>
      <c r="D147" s="7" t="n"/>
      <c r="E147" s="8" t="n"/>
      <c r="F147" s="9" t="n">
        <v>3108.18</v>
      </c>
      <c r="I147" s="10" t="inlineStr">
        <is>
          <t>EFECTIVO</t>
        </is>
      </c>
      <c r="J147" s="5" t="inlineStr">
        <is>
          <t>3825 ABEL URBANO ALARCON ARROYO</t>
        </is>
      </c>
    </row>
    <row r="148">
      <c r="A148" s="11" t="inlineStr">
        <is>
          <t>SAP</t>
        </is>
      </c>
      <c r="B148" s="3" t="n"/>
      <c r="C148" s="3" t="n"/>
      <c r="D148" s="7" t="n"/>
      <c r="E148" s="8" t="n"/>
      <c r="F148" s="9" t="n"/>
      <c r="I148" s="10" t="n"/>
      <c r="J148" s="8" t="n"/>
    </row>
    <row r="149" ht="15.75" customHeight="1">
      <c r="A149" s="13" t="inlineStr">
        <is>
          <t>FECHA</t>
        </is>
      </c>
      <c r="B149" s="13" t="inlineStr">
        <is>
          <t>CIERRE DE CAJA</t>
        </is>
      </c>
      <c r="C149" s="13" t="inlineStr">
        <is>
          <t>IMPORTE</t>
        </is>
      </c>
      <c r="D149" s="24" t="n">
        <v>112587012</v>
      </c>
      <c r="E149" s="14" t="n">
        <v>112587188</v>
      </c>
      <c r="F149" s="9" t="n"/>
      <c r="I149" s="10" t="n"/>
      <c r="J149" s="8" t="n"/>
    </row>
    <row r="150">
      <c r="A150" s="5" t="n"/>
      <c r="B150" s="6" t="n"/>
      <c r="C150" s="5" t="n"/>
      <c r="D150" s="7" t="n"/>
      <c r="E150" s="8" t="n"/>
      <c r="F150" s="9" t="n"/>
      <c r="I150" s="10" t="n"/>
      <c r="J150" s="8" t="n"/>
    </row>
    <row r="151">
      <c r="A151" s="5" t="n"/>
      <c r="B151" s="6" t="n"/>
      <c r="C151" s="5" t="n"/>
      <c r="D151" s="7" t="n"/>
      <c r="E151" s="8" t="n"/>
      <c r="F151" s="9" t="n"/>
      <c r="I151" s="10" t="n"/>
      <c r="J151" s="8" t="n"/>
    </row>
    <row r="152">
      <c r="A152" s="5" t="inlineStr">
        <is>
          <t>CCAJ-LP01/18/23</t>
        </is>
      </c>
      <c r="B152" s="6" t="n">
        <v>44938.79187302083</v>
      </c>
      <c r="C152" s="5" t="inlineStr">
        <is>
          <t>2936 JUAN CARLOS CAPCHA ORELLANA</t>
        </is>
      </c>
      <c r="D152" s="7" t="n"/>
      <c r="E152" s="8" t="n"/>
      <c r="F152" s="9" t="n">
        <v>4877.5</v>
      </c>
      <c r="I152" s="10" t="inlineStr">
        <is>
          <t>EFECTIVO</t>
        </is>
      </c>
      <c r="J152" s="5" t="inlineStr">
        <is>
          <t>2936 JUAN CARLOS CAPCHA ORELLANA</t>
        </is>
      </c>
    </row>
    <row r="153">
      <c r="A153" s="5" t="inlineStr">
        <is>
          <t>CCAJ-LP01/18/23</t>
        </is>
      </c>
      <c r="B153" s="6" t="n">
        <v>44938.79187302083</v>
      </c>
      <c r="C153" s="5" t="inlineStr">
        <is>
          <t>2936 JUAN CARLOS CAPCHA ORELLANA</t>
        </is>
      </c>
      <c r="D153" s="7" t="n"/>
      <c r="E153" s="8" t="n"/>
      <c r="H153" s="9" t="n">
        <v>242.03</v>
      </c>
      <c r="I153" s="5" t="inlineStr">
        <is>
          <t>TARJETA DE DÉBITO/CRÉDITO</t>
        </is>
      </c>
      <c r="J153" s="5" t="inlineStr">
        <is>
          <t>2936 JUAN CARLOS CAPCHA ORELLANA</t>
        </is>
      </c>
    </row>
    <row r="154">
      <c r="A154" s="11" t="inlineStr">
        <is>
          <t>SAP</t>
        </is>
      </c>
      <c r="B154" s="3" t="n"/>
      <c r="C154" s="3" t="n"/>
      <c r="D154" s="7" t="n"/>
      <c r="E154" s="8" t="n"/>
      <c r="F154" s="9" t="n"/>
      <c r="I154" s="10" t="n"/>
      <c r="J154" s="8" t="n"/>
    </row>
    <row r="155" ht="15.75" customHeight="1">
      <c r="A155" s="13" t="inlineStr">
        <is>
          <t>FECHA</t>
        </is>
      </c>
      <c r="B155" s="13" t="inlineStr">
        <is>
          <t>CIERRE DE CAJA</t>
        </is>
      </c>
      <c r="C155" s="13" t="inlineStr">
        <is>
          <t>IMPORTE</t>
        </is>
      </c>
      <c r="D155" s="24" t="n">
        <v>112587015</v>
      </c>
      <c r="E155" s="14" t="n">
        <v>112587189</v>
      </c>
      <c r="F155" s="9" t="n"/>
      <c r="I155" s="10" t="n"/>
      <c r="J155" s="8" t="n"/>
    </row>
    <row r="158">
      <c r="A158" s="1" t="inlineStr">
        <is>
          <t>Cierre Caja</t>
        </is>
      </c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</row>
    <row r="159">
      <c r="A159" s="3" t="inlineStr">
        <is>
          <t>Del 13/01/2022</t>
        </is>
      </c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</row>
    <row r="160">
      <c r="A160" s="74" t="inlineStr">
        <is>
          <t>Cierre Caja</t>
        </is>
      </c>
      <c r="B160" s="74" t="inlineStr">
        <is>
          <t>Fecha</t>
        </is>
      </c>
      <c r="C160" s="74" t="inlineStr">
        <is>
          <t>Cajero</t>
        </is>
      </c>
      <c r="D160" s="74" t="inlineStr">
        <is>
          <t>Nro Voucher</t>
        </is>
      </c>
      <c r="E160" s="74" t="inlineStr">
        <is>
          <t>Nro Cuenta</t>
        </is>
      </c>
      <c r="F160" s="74" t="inlineStr">
        <is>
          <t>Tipo Ingreso</t>
        </is>
      </c>
      <c r="G160" s="75" t="n"/>
      <c r="H160" s="76" t="n"/>
      <c r="I160" s="74" t="inlineStr">
        <is>
          <t>TIPO DE INGRESO</t>
        </is>
      </c>
      <c r="J160" s="74" t="inlineStr">
        <is>
          <t>Cobrador</t>
        </is>
      </c>
    </row>
    <row r="161">
      <c r="A161" s="77" t="n"/>
      <c r="B161" s="77" t="n"/>
      <c r="C161" s="77" t="n"/>
      <c r="D161" s="77" t="n"/>
      <c r="E161" s="77" t="n"/>
      <c r="F161" s="4" t="inlineStr">
        <is>
          <t>EFECTIVO</t>
        </is>
      </c>
      <c r="G161" s="4" t="inlineStr">
        <is>
          <t>CHEQUE</t>
        </is>
      </c>
      <c r="H161" s="4" t="inlineStr">
        <is>
          <t>TRANSFERENCIA</t>
        </is>
      </c>
      <c r="I161" s="77" t="n"/>
      <c r="J161" s="77" t="n"/>
    </row>
    <row r="162">
      <c r="A162" s="5" t="inlineStr">
        <is>
          <t>CCAJ-LP01/19/23</t>
        </is>
      </c>
      <c r="B162" s="6" t="n">
        <v>44939.7563071875</v>
      </c>
      <c r="C162" s="5" t="inlineStr">
        <is>
          <t>3825 ABEL URBANO ALARCON ARROYO</t>
        </is>
      </c>
      <c r="D162" s="7" t="n"/>
      <c r="E162" s="8" t="n"/>
      <c r="F162" s="9" t="n">
        <v>3987.73</v>
      </c>
      <c r="I162" s="10" t="inlineStr">
        <is>
          <t>EFECTIVO</t>
        </is>
      </c>
      <c r="J162" s="5" t="inlineStr">
        <is>
          <t>3825 ABEL URBANO ALARCON ARROYO</t>
        </is>
      </c>
    </row>
    <row r="163">
      <c r="A163" s="11" t="inlineStr">
        <is>
          <t>SAP</t>
        </is>
      </c>
      <c r="B163" s="3" t="n"/>
      <c r="C163" s="3" t="n"/>
      <c r="D163" s="7" t="n"/>
      <c r="E163" s="8" t="n"/>
      <c r="H163" s="9" t="n"/>
      <c r="I163" s="5" t="n"/>
      <c r="J163" s="8" t="n"/>
    </row>
    <row r="164" ht="15.75" customHeight="1">
      <c r="A164" s="13" t="inlineStr">
        <is>
          <t>FECHA</t>
        </is>
      </c>
      <c r="B164" s="13" t="inlineStr">
        <is>
          <t>CIERRE DE CAJA</t>
        </is>
      </c>
      <c r="C164" s="13" t="inlineStr">
        <is>
          <t>IMPORTE</t>
        </is>
      </c>
      <c r="D164" s="24" t="n">
        <v>112587016</v>
      </c>
      <c r="E164" s="14" t="n">
        <v>112587191</v>
      </c>
      <c r="H164" s="9" t="n"/>
      <c r="I164" s="5" t="n"/>
      <c r="J164" s="8" t="n"/>
    </row>
    <row r="165">
      <c r="A165" s="5" t="n"/>
      <c r="B165" s="6" t="n"/>
      <c r="C165" s="5" t="n"/>
      <c r="D165" s="7" t="n"/>
      <c r="E165" s="8" t="n"/>
      <c r="H165" s="9" t="n"/>
      <c r="I165" s="5" t="n"/>
      <c r="J165" s="8" t="n"/>
    </row>
    <row r="166">
      <c r="A166" s="5" t="n"/>
      <c r="B166" s="6" t="n"/>
      <c r="C166" s="5" t="n"/>
      <c r="D166" s="7" t="n"/>
      <c r="E166" s="8" t="n"/>
      <c r="H166" s="9" t="n"/>
      <c r="I166" s="5" t="n"/>
      <c r="J166" s="8" t="n"/>
    </row>
    <row r="167">
      <c r="A167" s="5" t="inlineStr">
        <is>
          <t>CCAJ-LP01/20/23</t>
        </is>
      </c>
      <c r="B167" s="6" t="n">
        <v>44939.79391778935</v>
      </c>
      <c r="C167" s="5" t="inlineStr">
        <is>
          <t>2936 JUAN CARLOS CAPCHA ORELLANA</t>
        </is>
      </c>
      <c r="D167" s="7" t="n"/>
      <c r="E167" s="8" t="n"/>
      <c r="F167" s="9" t="n">
        <v>5181.64</v>
      </c>
      <c r="I167" s="10" t="inlineStr">
        <is>
          <t>EFECTIVO</t>
        </is>
      </c>
      <c r="J167" s="5" t="inlineStr">
        <is>
          <t>2936 JUAN CARLOS CAPCHA ORELLANA</t>
        </is>
      </c>
    </row>
    <row r="168">
      <c r="A168" s="5" t="inlineStr">
        <is>
          <t>CCAJ-LP01/20/23</t>
        </is>
      </c>
      <c r="B168" s="6" t="n">
        <v>44939.79391778935</v>
      </c>
      <c r="C168" s="5" t="inlineStr">
        <is>
          <t>2936 JUAN CARLOS CAPCHA ORELLANA</t>
        </is>
      </c>
      <c r="D168" s="7" t="n"/>
      <c r="E168" s="8" t="n"/>
      <c r="H168" s="9" t="n">
        <v>148.4</v>
      </c>
      <c r="I168" s="5" t="inlineStr">
        <is>
          <t>TARJETA DE DÉBITO/CRÉDITO</t>
        </is>
      </c>
      <c r="J168" s="5" t="inlineStr">
        <is>
          <t>2936 JUAN CARLOS CAPCHA ORELLANA</t>
        </is>
      </c>
    </row>
    <row r="169">
      <c r="A169" s="11" t="inlineStr">
        <is>
          <t>SAP</t>
        </is>
      </c>
      <c r="B169" s="3" t="n"/>
      <c r="C169" s="3" t="n"/>
      <c r="D169" s="7" t="n"/>
      <c r="E169" s="8" t="n"/>
      <c r="H169" s="9" t="n"/>
      <c r="I169" s="5" t="n"/>
      <c r="J169" s="8" t="n"/>
    </row>
    <row r="170" ht="15.75" customHeight="1">
      <c r="A170" s="13" t="inlineStr">
        <is>
          <t>FECHA</t>
        </is>
      </c>
      <c r="B170" s="13" t="inlineStr">
        <is>
          <t>CIERRE DE CAJA</t>
        </is>
      </c>
      <c r="C170" s="13" t="inlineStr">
        <is>
          <t>IMPORTE</t>
        </is>
      </c>
      <c r="D170" s="24" t="n">
        <v>112587017</v>
      </c>
      <c r="E170" s="14" t="n">
        <v>112587193</v>
      </c>
      <c r="H170" s="9" t="n"/>
      <c r="I170" s="5" t="n"/>
      <c r="J170" s="8" t="n"/>
    </row>
    <row r="171">
      <c r="A171" s="5" t="n"/>
      <c r="B171" s="6" t="n"/>
      <c r="C171" s="5" t="n"/>
      <c r="D171" s="7" t="n"/>
      <c r="E171" s="8" t="n"/>
      <c r="H171" s="9" t="n"/>
      <c r="I171" s="5" t="n"/>
      <c r="J171" s="8" t="n"/>
    </row>
    <row r="172">
      <c r="A172" s="5" t="n"/>
      <c r="B172" s="6" t="n"/>
      <c r="C172" s="5" t="n"/>
      <c r="D172" s="7" t="n"/>
      <c r="E172" s="8" t="n"/>
      <c r="H172" s="9" t="n"/>
      <c r="I172" s="5" t="n"/>
      <c r="J172" s="8" t="n"/>
    </row>
    <row r="173">
      <c r="A173" s="1" t="inlineStr">
        <is>
          <t>Cierre Caja</t>
        </is>
      </c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</row>
    <row r="174">
      <c r="A174" s="3" t="inlineStr">
        <is>
          <t>Del 14/01/2022</t>
        </is>
      </c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</row>
    <row r="175">
      <c r="A175" s="74" t="inlineStr">
        <is>
          <t>Cierre Caja</t>
        </is>
      </c>
      <c r="B175" s="74" t="inlineStr">
        <is>
          <t>Fecha</t>
        </is>
      </c>
      <c r="C175" s="74" t="inlineStr">
        <is>
          <t>Cajero</t>
        </is>
      </c>
      <c r="D175" s="74" t="inlineStr">
        <is>
          <t>Nro Voucher</t>
        </is>
      </c>
      <c r="E175" s="74" t="inlineStr">
        <is>
          <t>Nro Cuenta</t>
        </is>
      </c>
      <c r="F175" s="74" t="inlineStr">
        <is>
          <t>Tipo Ingreso</t>
        </is>
      </c>
      <c r="G175" s="75" t="n"/>
      <c r="H175" s="76" t="n"/>
      <c r="I175" s="74" t="inlineStr">
        <is>
          <t>TIPO DE INGRESO</t>
        </is>
      </c>
      <c r="J175" s="74" t="inlineStr">
        <is>
          <t>Cobrador</t>
        </is>
      </c>
    </row>
    <row r="176">
      <c r="A176" s="77" t="n"/>
      <c r="B176" s="77" t="n"/>
      <c r="C176" s="77" t="n"/>
      <c r="D176" s="77" t="n"/>
      <c r="E176" s="77" t="n"/>
      <c r="F176" s="4" t="inlineStr">
        <is>
          <t>EFECTIVO</t>
        </is>
      </c>
      <c r="G176" s="4" t="inlineStr">
        <is>
          <t>CHEQUE</t>
        </is>
      </c>
      <c r="H176" s="4" t="inlineStr">
        <is>
          <t>TRANSFERENCIA</t>
        </is>
      </c>
      <c r="I176" s="77" t="n"/>
      <c r="J176" s="77" t="n"/>
    </row>
    <row r="177">
      <c r="A177" s="5" t="inlineStr">
        <is>
          <t>CCAJ-LP01/21/23</t>
        </is>
      </c>
      <c r="B177" s="6" t="n">
        <v>44940.58468579861</v>
      </c>
      <c r="C177" s="5" t="inlineStr">
        <is>
          <t>3825 ABEL URBANO ALARCON ARROYO</t>
        </is>
      </c>
      <c r="D177" s="7" t="n"/>
      <c r="E177" s="8" t="n"/>
      <c r="F177" s="9" t="n">
        <v>2233.05</v>
      </c>
      <c r="I177" s="10" t="inlineStr">
        <is>
          <t>EFECTIVO</t>
        </is>
      </c>
      <c r="J177" s="5" t="inlineStr">
        <is>
          <t>3825 ABEL URBANO ALARCON ARROYO</t>
        </is>
      </c>
    </row>
    <row r="178">
      <c r="A178" s="11" t="inlineStr">
        <is>
          <t>SAP</t>
        </is>
      </c>
      <c r="B178" s="3" t="n"/>
      <c r="C178" s="3" t="n"/>
      <c r="D178" s="7" t="n"/>
      <c r="E178" s="8" t="n"/>
      <c r="H178" s="9" t="n"/>
      <c r="I178" s="5" t="n"/>
      <c r="J178" s="8" t="n"/>
    </row>
    <row r="179" ht="15.75" customHeight="1">
      <c r="A179" s="13" t="inlineStr">
        <is>
          <t>FECHA</t>
        </is>
      </c>
      <c r="B179" s="13" t="inlineStr">
        <is>
          <t>CIERRE DE CAJA</t>
        </is>
      </c>
      <c r="C179" s="13" t="inlineStr">
        <is>
          <t>IMPORTE</t>
        </is>
      </c>
      <c r="D179" s="24" t="n">
        <v>112594273</v>
      </c>
      <c r="E179" s="14" t="n">
        <v>112603432</v>
      </c>
      <c r="H179" s="9" t="n"/>
      <c r="I179" s="5" t="n"/>
      <c r="J179" s="8" t="n"/>
    </row>
    <row r="180">
      <c r="A180" s="5" t="n"/>
      <c r="B180" s="6" t="n"/>
      <c r="C180" s="5" t="n"/>
      <c r="D180" s="7" t="n"/>
      <c r="E180" s="8" t="n"/>
      <c r="H180" s="9" t="n"/>
      <c r="I180" s="5" t="n"/>
      <c r="J180" s="8" t="n"/>
    </row>
    <row r="181">
      <c r="A181" s="5" t="n"/>
      <c r="B181" s="6" t="n"/>
      <c r="C181" s="5" t="n"/>
      <c r="D181" s="7" t="n"/>
      <c r="E181" s="8" t="n"/>
      <c r="H181" s="9" t="n"/>
      <c r="I181" s="5" t="n"/>
      <c r="J181" s="8" t="n"/>
    </row>
    <row r="182">
      <c r="A182" s="5" t="inlineStr">
        <is>
          <t>CCAJ-LP01/22/23</t>
        </is>
      </c>
      <c r="B182" s="6" t="n">
        <v>44940.58720375</v>
      </c>
      <c r="C182" s="5" t="inlineStr">
        <is>
          <t>2936 JUAN CARLOS CAPCHA ORELLANA</t>
        </is>
      </c>
      <c r="D182" s="7" t="n"/>
      <c r="E182" s="8" t="n"/>
      <c r="F182" s="9" t="n">
        <v>2584.47</v>
      </c>
      <c r="I182" s="10" t="inlineStr">
        <is>
          <t>EFECTIVO</t>
        </is>
      </c>
      <c r="J182" s="5" t="inlineStr">
        <is>
          <t>2936 JUAN CARLOS CAPCHA ORELLANA</t>
        </is>
      </c>
    </row>
    <row r="183">
      <c r="A183" s="11" t="inlineStr">
        <is>
          <t>SAP</t>
        </is>
      </c>
      <c r="B183" s="3" t="n"/>
      <c r="C183" s="3" t="n"/>
      <c r="D183" s="7" t="n"/>
      <c r="E183" s="8" t="n"/>
      <c r="H183" s="9" t="n"/>
      <c r="I183" s="5" t="n"/>
      <c r="J183" s="8" t="n"/>
    </row>
    <row r="184" ht="15.75" customHeight="1">
      <c r="A184" s="13" t="inlineStr">
        <is>
          <t>FECHA</t>
        </is>
      </c>
      <c r="B184" s="13" t="inlineStr">
        <is>
          <t>CIERRE DE CAJA</t>
        </is>
      </c>
      <c r="C184" s="13" t="inlineStr">
        <is>
          <t>IMPORTE</t>
        </is>
      </c>
      <c r="D184" s="24" t="n">
        <v>112594524</v>
      </c>
      <c r="E184" s="14" t="n">
        <v>112603433</v>
      </c>
      <c r="H184" s="9" t="n"/>
      <c r="I184" s="5" t="n"/>
      <c r="J184" s="8" t="n"/>
    </row>
    <row r="185">
      <c r="A185" s="5" t="n"/>
      <c r="B185" s="6" t="n"/>
      <c r="C185" s="5" t="n"/>
      <c r="D185" s="7" t="n"/>
      <c r="E185" s="8" t="n"/>
      <c r="H185" s="9" t="n"/>
      <c r="I185" s="5" t="n"/>
      <c r="J185" s="8" t="n"/>
    </row>
    <row r="187">
      <c r="A187" s="1" t="inlineStr">
        <is>
          <t>Cierre Caja</t>
        </is>
      </c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</row>
    <row r="188">
      <c r="A188" s="3" t="inlineStr">
        <is>
          <t>Del 16/01/2022</t>
        </is>
      </c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</row>
    <row r="189">
      <c r="A189" s="74" t="inlineStr">
        <is>
          <t>Cierre Caja</t>
        </is>
      </c>
      <c r="B189" s="74" t="inlineStr">
        <is>
          <t>Fecha</t>
        </is>
      </c>
      <c r="C189" s="74" t="inlineStr">
        <is>
          <t>Cajero</t>
        </is>
      </c>
      <c r="D189" s="74" t="inlineStr">
        <is>
          <t>Nro Voucher</t>
        </is>
      </c>
      <c r="E189" s="74" t="inlineStr">
        <is>
          <t>Nro Cuenta</t>
        </is>
      </c>
      <c r="F189" s="74" t="inlineStr">
        <is>
          <t>Tipo Ingreso</t>
        </is>
      </c>
      <c r="G189" s="75" t="n"/>
      <c r="H189" s="76" t="n"/>
      <c r="I189" s="74" t="inlineStr">
        <is>
          <t>TIPO DE INGRESO</t>
        </is>
      </c>
      <c r="J189" s="74" t="inlineStr">
        <is>
          <t>Cobrador</t>
        </is>
      </c>
    </row>
    <row r="190">
      <c r="A190" s="77" t="n"/>
      <c r="B190" s="77" t="n"/>
      <c r="C190" s="77" t="n"/>
      <c r="D190" s="77" t="n"/>
      <c r="E190" s="77" t="n"/>
      <c r="F190" s="4" t="inlineStr">
        <is>
          <t>EFECTIVO</t>
        </is>
      </c>
      <c r="G190" s="4" t="inlineStr">
        <is>
          <t>CHEQUE</t>
        </is>
      </c>
      <c r="H190" s="4" t="inlineStr">
        <is>
          <t>TRANSFERENCIA</t>
        </is>
      </c>
      <c r="I190" s="77" t="n"/>
      <c r="J190" s="77" t="n"/>
    </row>
    <row r="191">
      <c r="A191" s="5" t="inlineStr">
        <is>
          <t>CCAJ-LP01/23/23</t>
        </is>
      </c>
      <c r="B191" s="6" t="n">
        <v>44942.75442053241</v>
      </c>
      <c r="C191" s="5" t="inlineStr">
        <is>
          <t>2936 JUAN CARLOS CAPCHA ORELLANA</t>
        </is>
      </c>
      <c r="D191" s="7" t="n"/>
      <c r="E191" s="8" t="n"/>
      <c r="F191" s="9" t="n">
        <v>1157.05</v>
      </c>
      <c r="I191" s="10" t="inlineStr">
        <is>
          <t>EFECTIVO</t>
        </is>
      </c>
      <c r="J191" s="5" t="inlineStr">
        <is>
          <t>2936 JUAN CARLOS CAPCHA ORELLANA</t>
        </is>
      </c>
    </row>
    <row r="192">
      <c r="A192" s="11" t="inlineStr">
        <is>
          <t>SAP</t>
        </is>
      </c>
      <c r="B192" s="3" t="n"/>
      <c r="C192" s="3" t="n"/>
      <c r="D192" s="7" t="n"/>
      <c r="E192" s="8" t="n"/>
      <c r="H192" s="9" t="n"/>
      <c r="I192" s="10" t="n"/>
      <c r="J192" s="5" t="n"/>
    </row>
    <row r="193" ht="15.75" customHeight="1">
      <c r="A193" s="13" t="inlineStr">
        <is>
          <t>FECHA</t>
        </is>
      </c>
      <c r="B193" s="13" t="inlineStr">
        <is>
          <t>CIERRE DE CAJA</t>
        </is>
      </c>
      <c r="C193" s="13" t="inlineStr">
        <is>
          <t>IMPORTE</t>
        </is>
      </c>
      <c r="D193" s="24" t="n">
        <v>112608858</v>
      </c>
      <c r="E193" s="14" t="n">
        <v>112610069</v>
      </c>
      <c r="H193" s="9" t="n"/>
      <c r="I193" s="10" t="n"/>
      <c r="J193" s="5" t="n"/>
    </row>
    <row r="194">
      <c r="A194" s="5" t="n"/>
      <c r="B194" s="6" t="n"/>
      <c r="C194" s="5" t="n"/>
      <c r="D194" s="7" t="n"/>
      <c r="E194" s="8" t="n"/>
      <c r="H194" s="9" t="n"/>
      <c r="I194" s="10" t="n"/>
      <c r="J194" s="5" t="n"/>
    </row>
    <row r="195">
      <c r="A195" s="5" t="n"/>
      <c r="B195" s="6" t="n"/>
      <c r="C195" s="5" t="n"/>
      <c r="D195" s="7" t="n"/>
      <c r="E195" s="8" t="n"/>
      <c r="H195" s="9" t="n"/>
      <c r="I195" s="10" t="n"/>
      <c r="J195" s="5" t="n"/>
    </row>
    <row r="196">
      <c r="A196" s="5" t="inlineStr">
        <is>
          <t>CCAJ-LP01/24/23</t>
        </is>
      </c>
      <c r="B196" s="6" t="n">
        <v>44942.79225082176</v>
      </c>
      <c r="C196" s="5" t="inlineStr">
        <is>
          <t>3825 ABEL URBANO ALARCON ARROYO</t>
        </is>
      </c>
      <c r="D196" s="7" t="n"/>
      <c r="E196" s="8" t="n"/>
      <c r="F196" s="9" t="n">
        <v>6552.59</v>
      </c>
      <c r="I196" s="10" t="inlineStr">
        <is>
          <t>EFECTIVO</t>
        </is>
      </c>
      <c r="J196" s="5" t="inlineStr">
        <is>
          <t>3825 ABEL URBANO ALARCON ARROYO</t>
        </is>
      </c>
    </row>
    <row r="197">
      <c r="A197" s="11" t="inlineStr">
        <is>
          <t>SAP</t>
        </is>
      </c>
      <c r="B197" s="3" t="n"/>
      <c r="C197" s="3" t="n"/>
      <c r="D197" s="7" t="n"/>
      <c r="E197" s="8" t="n"/>
      <c r="H197" s="9" t="n"/>
      <c r="I197" s="10" t="n"/>
      <c r="J197" s="5" t="n"/>
    </row>
    <row r="198" ht="15.75" customHeight="1">
      <c r="A198" s="13" t="inlineStr">
        <is>
          <t>FECHA</t>
        </is>
      </c>
      <c r="B198" s="13" t="inlineStr">
        <is>
          <t>CIERRE DE CAJA</t>
        </is>
      </c>
      <c r="C198" s="13" t="inlineStr">
        <is>
          <t>IMPORTE</t>
        </is>
      </c>
      <c r="D198" s="24" t="n">
        <v>112609297</v>
      </c>
      <c r="E198" s="14" t="n">
        <v>112610070</v>
      </c>
      <c r="H198" s="9" t="n"/>
      <c r="I198" s="10" t="n"/>
      <c r="J198" s="5" t="n"/>
    </row>
    <row r="201">
      <c r="A201" s="1" t="inlineStr">
        <is>
          <t>Cierre Caja</t>
        </is>
      </c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</row>
    <row r="202">
      <c r="A202" s="3" t="inlineStr">
        <is>
          <t>Del 17/01/2022</t>
        </is>
      </c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</row>
    <row r="203">
      <c r="A203" s="74" t="inlineStr">
        <is>
          <t>Cierre Caja</t>
        </is>
      </c>
      <c r="B203" s="74" t="inlineStr">
        <is>
          <t>Fecha</t>
        </is>
      </c>
      <c r="C203" s="74" t="inlineStr">
        <is>
          <t>Cajero</t>
        </is>
      </c>
      <c r="D203" s="74" t="inlineStr">
        <is>
          <t>Nro Voucher</t>
        </is>
      </c>
      <c r="E203" s="74" t="inlineStr">
        <is>
          <t>Nro Cuenta</t>
        </is>
      </c>
      <c r="F203" s="74" t="inlineStr">
        <is>
          <t>Tipo Ingreso</t>
        </is>
      </c>
      <c r="G203" s="75" t="n"/>
      <c r="H203" s="76" t="n"/>
      <c r="I203" s="74" t="inlineStr">
        <is>
          <t>TIPO DE INGRESO</t>
        </is>
      </c>
      <c r="J203" s="74" t="inlineStr">
        <is>
          <t>Cobrador</t>
        </is>
      </c>
    </row>
    <row r="204">
      <c r="A204" s="77" t="n"/>
      <c r="B204" s="77" t="n"/>
      <c r="C204" s="77" t="n"/>
      <c r="D204" s="77" t="n"/>
      <c r="E204" s="77" t="n"/>
      <c r="F204" s="4" t="inlineStr">
        <is>
          <t>EFECTIVO</t>
        </is>
      </c>
      <c r="G204" s="4" t="inlineStr">
        <is>
          <t>CHEQUE</t>
        </is>
      </c>
      <c r="H204" s="4" t="inlineStr">
        <is>
          <t>TRANSFERENCIA</t>
        </is>
      </c>
      <c r="I204" s="77" t="n"/>
      <c r="J204" s="77" t="n"/>
    </row>
    <row r="205">
      <c r="A205" s="5" t="inlineStr">
        <is>
          <t>CCAJ-LP01/25/23</t>
        </is>
      </c>
      <c r="B205" s="6" t="n">
        <v>44943.7523774537</v>
      </c>
      <c r="C205" s="5" t="inlineStr">
        <is>
          <t>2936 JUAN CARLOS CAPCHA ORELLANA</t>
        </is>
      </c>
      <c r="D205" s="7" t="n"/>
      <c r="E205" s="8" t="n"/>
      <c r="F205" s="9" t="n">
        <v>5250.27</v>
      </c>
      <c r="I205" s="10" t="inlineStr">
        <is>
          <t>EFECTIVO</t>
        </is>
      </c>
      <c r="J205" s="5" t="inlineStr">
        <is>
          <t>2936 JUAN CARLOS CAPCHA ORELLANA</t>
        </is>
      </c>
    </row>
    <row r="206">
      <c r="A206" s="5" t="inlineStr">
        <is>
          <t>CCAJ-LP01/25/23</t>
        </is>
      </c>
      <c r="B206" s="6" t="n">
        <v>44943.7523774537</v>
      </c>
      <c r="C206" s="5" t="inlineStr">
        <is>
          <t>2936 JUAN CARLOS CAPCHA ORELLANA</t>
        </is>
      </c>
      <c r="D206" s="7" t="n"/>
      <c r="E206" s="8" t="n"/>
      <c r="H206" s="9" t="n">
        <v>376.02</v>
      </c>
      <c r="I206" s="5" t="inlineStr">
        <is>
          <t>TARJETA DE DÉBITO/CRÉDITO</t>
        </is>
      </c>
      <c r="J206" s="5" t="inlineStr">
        <is>
          <t>2936 JUAN CARLOS CAPCHA ORELLANA</t>
        </is>
      </c>
    </row>
    <row r="207">
      <c r="A207" s="11" t="inlineStr">
        <is>
          <t>SAP</t>
        </is>
      </c>
      <c r="B207" s="3" t="n"/>
      <c r="C207" s="3" t="n"/>
      <c r="D207" s="7" t="n"/>
      <c r="E207" s="8" t="n"/>
      <c r="G207" s="9" t="n"/>
      <c r="I207" s="10" t="n"/>
      <c r="J207" s="5" t="n"/>
    </row>
    <row r="208" ht="15.75" customHeight="1">
      <c r="A208" s="13" t="inlineStr">
        <is>
          <t>FECHA</t>
        </is>
      </c>
      <c r="B208" s="13" t="inlineStr">
        <is>
          <t>CIERRE DE CAJA</t>
        </is>
      </c>
      <c r="C208" s="13" t="inlineStr">
        <is>
          <t>IMPORTE</t>
        </is>
      </c>
      <c r="D208" s="24" t="n">
        <v>112617097</v>
      </c>
      <c r="E208" s="14" t="n">
        <v>112617413</v>
      </c>
      <c r="G208" s="9" t="n"/>
      <c r="I208" s="10" t="n"/>
      <c r="J208" s="5" t="n"/>
    </row>
    <row r="209">
      <c r="A209" s="5" t="n"/>
      <c r="B209" s="6" t="n"/>
      <c r="C209" s="5" t="n"/>
      <c r="D209" s="7" t="n"/>
      <c r="E209" s="8" t="n"/>
      <c r="G209" s="9" t="n"/>
      <c r="I209" s="10" t="n"/>
      <c r="J209" s="5" t="n"/>
    </row>
    <row r="210">
      <c r="A210" s="5" t="n"/>
      <c r="B210" s="6" t="n"/>
      <c r="C210" s="5" t="n"/>
      <c r="D210" s="7" t="n"/>
      <c r="E210" s="8" t="n"/>
      <c r="G210" s="9" t="n"/>
      <c r="I210" s="10" t="n"/>
      <c r="J210" s="5" t="n"/>
    </row>
    <row r="211">
      <c r="A211" s="5" t="inlineStr">
        <is>
          <t>CCAJ-LP01/26/23</t>
        </is>
      </c>
      <c r="B211" s="6" t="n">
        <v>44943.79256732639</v>
      </c>
      <c r="C211" s="5" t="inlineStr">
        <is>
          <t>3825 ABEL URBANO ALARCON ARROYO</t>
        </is>
      </c>
      <c r="D211" s="7" t="n"/>
      <c r="E211" s="8" t="n"/>
      <c r="F211" s="9" t="n">
        <v>2922.73</v>
      </c>
      <c r="I211" s="10" t="inlineStr">
        <is>
          <t>EFECTIVO</t>
        </is>
      </c>
      <c r="J211" s="5" t="inlineStr">
        <is>
          <t>3825 ABEL URBANO ALARCON ARROYO</t>
        </is>
      </c>
    </row>
    <row r="212">
      <c r="A212" s="11" t="inlineStr">
        <is>
          <t>SAP</t>
        </is>
      </c>
      <c r="B212" s="3" t="n"/>
      <c r="C212" s="3" t="n"/>
      <c r="D212" s="7" t="n"/>
      <c r="E212" s="8" t="n"/>
      <c r="G212" s="9" t="n"/>
      <c r="I212" s="10" t="n"/>
      <c r="J212" s="5" t="n"/>
    </row>
    <row r="213" ht="15.75" customHeight="1">
      <c r="A213" s="13" t="inlineStr">
        <is>
          <t>FECHA</t>
        </is>
      </c>
      <c r="B213" s="13" t="inlineStr">
        <is>
          <t>CIERRE DE CAJA</t>
        </is>
      </c>
      <c r="C213" s="13" t="inlineStr">
        <is>
          <t>IMPORTE</t>
        </is>
      </c>
      <c r="D213" s="24" t="n">
        <v>112617106</v>
      </c>
      <c r="E213" s="14" t="n">
        <v>112617414</v>
      </c>
      <c r="G213" s="9" t="n"/>
      <c r="I213" s="10" t="n"/>
      <c r="J213" s="5" t="n"/>
    </row>
    <row r="214">
      <c r="A214" s="5" t="n"/>
      <c r="B214" s="6" t="n"/>
      <c r="C214" s="5" t="n"/>
      <c r="D214" s="7" t="n"/>
      <c r="E214" s="8" t="n"/>
      <c r="G214" s="9" t="n"/>
      <c r="I214" s="10" t="n"/>
      <c r="J214" s="5" t="n"/>
    </row>
    <row r="216">
      <c r="A216" s="1" t="inlineStr">
        <is>
          <t>Cierre Caja</t>
        </is>
      </c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</row>
    <row r="217">
      <c r="A217" s="3" t="inlineStr">
        <is>
          <t>Del 18/01/2022</t>
        </is>
      </c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</row>
    <row r="218">
      <c r="A218" s="74" t="inlineStr">
        <is>
          <t>Cierre Caja</t>
        </is>
      </c>
      <c r="B218" s="74" t="inlineStr">
        <is>
          <t>Fecha</t>
        </is>
      </c>
      <c r="C218" s="74" t="inlineStr">
        <is>
          <t>Cajero</t>
        </is>
      </c>
      <c r="D218" s="74" t="inlineStr">
        <is>
          <t>Nro Voucher</t>
        </is>
      </c>
      <c r="E218" s="74" t="inlineStr">
        <is>
          <t>Nro Cuenta</t>
        </is>
      </c>
      <c r="F218" s="74" t="inlineStr">
        <is>
          <t>Tipo Ingreso</t>
        </is>
      </c>
      <c r="G218" s="75" t="n"/>
      <c r="H218" s="76" t="n"/>
      <c r="I218" s="74" t="inlineStr">
        <is>
          <t>TIPO DE INGRESO</t>
        </is>
      </c>
      <c r="J218" s="74" t="inlineStr">
        <is>
          <t>Cobrador</t>
        </is>
      </c>
    </row>
    <row r="219">
      <c r="A219" s="77" t="n"/>
      <c r="B219" s="77" t="n"/>
      <c r="C219" s="77" t="n"/>
      <c r="D219" s="77" t="n"/>
      <c r="E219" s="77" t="n"/>
      <c r="F219" s="4" t="inlineStr">
        <is>
          <t>EFECTIVO</t>
        </is>
      </c>
      <c r="G219" s="4" t="inlineStr">
        <is>
          <t>CHEQUE</t>
        </is>
      </c>
      <c r="H219" s="4" t="inlineStr">
        <is>
          <t>TRANSFERENCIA</t>
        </is>
      </c>
      <c r="I219" s="77" t="n"/>
      <c r="J219" s="77" t="n"/>
    </row>
    <row r="220">
      <c r="A220" s="5" t="inlineStr">
        <is>
          <t>CCAJ-LP01/27/23</t>
        </is>
      </c>
      <c r="B220" s="6" t="n">
        <v>44944.75687004629</v>
      </c>
      <c r="C220" s="5" t="inlineStr">
        <is>
          <t>2936 JUAN CARLOS CAPCHA ORELLANA</t>
        </is>
      </c>
      <c r="D220" s="7" t="n"/>
      <c r="E220" s="8" t="n"/>
      <c r="F220" s="9" t="n">
        <v>4604.93</v>
      </c>
      <c r="I220" s="10" t="inlineStr">
        <is>
          <t>EFECTIVO</t>
        </is>
      </c>
      <c r="J220" s="5" t="inlineStr">
        <is>
          <t>2936 JUAN CARLOS CAPCHA ORELLANA</t>
        </is>
      </c>
    </row>
    <row r="221">
      <c r="A221" s="5" t="inlineStr">
        <is>
          <t>CCAJ-LP01/27/23</t>
        </is>
      </c>
      <c r="B221" s="6" t="n">
        <v>44944.75687004629</v>
      </c>
      <c r="C221" s="5" t="inlineStr">
        <is>
          <t>2936 JUAN CARLOS CAPCHA ORELLANA</t>
        </is>
      </c>
      <c r="D221" s="7" t="n"/>
      <c r="E221" s="8" t="n"/>
      <c r="H221" s="9" t="n">
        <v>519.8099999999999</v>
      </c>
      <c r="I221" s="5" t="inlineStr">
        <is>
          <t>TARJETA DE DÉBITO/CRÉDITO</t>
        </is>
      </c>
      <c r="J221" s="5" t="inlineStr">
        <is>
          <t>2936 JUAN CARLOS CAPCHA ORELLANA</t>
        </is>
      </c>
    </row>
    <row r="222">
      <c r="A222" s="11" t="inlineStr">
        <is>
          <t>SAP</t>
        </is>
      </c>
      <c r="B222" s="3" t="n"/>
      <c r="C222" s="3" t="n"/>
      <c r="D222" s="7" t="n"/>
      <c r="E222" s="8" t="n"/>
      <c r="F222" s="9" t="n"/>
      <c r="I222" s="10" t="n"/>
      <c r="J222" s="5" t="n"/>
    </row>
    <row r="223" ht="15.75" customHeight="1">
      <c r="A223" s="13" t="inlineStr">
        <is>
          <t>FECHA</t>
        </is>
      </c>
      <c r="B223" s="13" t="inlineStr">
        <is>
          <t>CIERRE DE CAJA</t>
        </is>
      </c>
      <c r="C223" s="13" t="inlineStr">
        <is>
          <t>IMPORTE</t>
        </is>
      </c>
      <c r="D223" s="41" t="n">
        <v>112624843</v>
      </c>
      <c r="E223" s="14" t="n">
        <v>112625134</v>
      </c>
      <c r="F223" s="9" t="n"/>
      <c r="I223" s="10" t="n"/>
      <c r="J223" s="5" t="n"/>
    </row>
    <row r="224">
      <c r="A224" s="5" t="n"/>
      <c r="B224" s="6" t="n"/>
      <c r="C224" s="5" t="n"/>
      <c r="D224" s="43" t="inlineStr">
        <is>
          <t>BOOT</t>
        </is>
      </c>
      <c r="E224" s="8" t="n"/>
      <c r="F224" s="9" t="n"/>
      <c r="I224" s="10" t="n"/>
      <c r="J224" s="5" t="n"/>
    </row>
    <row r="225">
      <c r="A225" s="5" t="n"/>
      <c r="B225" s="6" t="n"/>
      <c r="C225" s="5" t="n"/>
      <c r="D225" s="7" t="n"/>
      <c r="E225" s="8" t="n"/>
      <c r="F225" s="9" t="n"/>
      <c r="I225" s="10" t="n"/>
      <c r="J225" s="5" t="n"/>
    </row>
    <row r="226">
      <c r="A226" s="5" t="inlineStr">
        <is>
          <t>CCAJ-LP01/28/23</t>
        </is>
      </c>
      <c r="B226" s="6" t="n">
        <v>44944.79313914352</v>
      </c>
      <c r="C226" s="5" t="inlineStr">
        <is>
          <t>3825 ABEL URBANO ALARCON ARROYO</t>
        </is>
      </c>
      <c r="D226" s="7" t="n"/>
      <c r="E226" s="8" t="n"/>
      <c r="F226" s="9" t="n">
        <v>4480.9</v>
      </c>
      <c r="I226" s="10" t="inlineStr">
        <is>
          <t>EFECTIVO</t>
        </is>
      </c>
      <c r="J226" s="5" t="inlineStr">
        <is>
          <t>3825 ABEL URBANO ALARCON ARROYO</t>
        </is>
      </c>
    </row>
    <row r="227">
      <c r="A227" s="11" t="inlineStr">
        <is>
          <t>SAP</t>
        </is>
      </c>
      <c r="B227" s="3" t="n"/>
      <c r="C227" s="3" t="n"/>
      <c r="D227" s="7" t="n"/>
      <c r="E227" s="8" t="n"/>
      <c r="F227" s="9" t="n"/>
      <c r="I227" s="10" t="n"/>
      <c r="J227" s="5" t="n"/>
    </row>
    <row r="228" ht="15.75" customHeight="1">
      <c r="A228" s="13" t="inlineStr">
        <is>
          <t>FECHA</t>
        </is>
      </c>
      <c r="B228" s="13" t="inlineStr">
        <is>
          <t>CIERRE DE CAJA</t>
        </is>
      </c>
      <c r="C228" s="13" t="inlineStr">
        <is>
          <t>IMPORTE</t>
        </is>
      </c>
      <c r="D228" s="41" t="n">
        <v>112624889</v>
      </c>
      <c r="E228" s="14" t="n">
        <v>112625135</v>
      </c>
      <c r="F228" s="9" t="n"/>
      <c r="I228" s="10" t="n"/>
      <c r="J228" s="5" t="n"/>
    </row>
    <row r="229">
      <c r="D229" s="42" t="inlineStr">
        <is>
          <t>BOOT</t>
        </is>
      </c>
    </row>
    <row r="231">
      <c r="A231" s="1" t="inlineStr">
        <is>
          <t>Cierre Caja</t>
        </is>
      </c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</row>
    <row r="232">
      <c r="A232" s="3" t="inlineStr">
        <is>
          <t>Del 19/01/2022</t>
        </is>
      </c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</row>
    <row r="233">
      <c r="A233" s="74" t="inlineStr">
        <is>
          <t>Cierre Caja</t>
        </is>
      </c>
      <c r="B233" s="74" t="inlineStr">
        <is>
          <t>Fecha</t>
        </is>
      </c>
      <c r="C233" s="74" t="inlineStr">
        <is>
          <t>Cajero</t>
        </is>
      </c>
      <c r="D233" s="74" t="inlineStr">
        <is>
          <t>Nro Voucher</t>
        </is>
      </c>
      <c r="E233" s="74" t="inlineStr">
        <is>
          <t>Nro Cuenta</t>
        </is>
      </c>
      <c r="F233" s="74" t="inlineStr">
        <is>
          <t>Tipo Ingreso</t>
        </is>
      </c>
      <c r="G233" s="75" t="n"/>
      <c r="H233" s="76" t="n"/>
      <c r="I233" s="74" t="inlineStr">
        <is>
          <t>TIPO DE INGRESO</t>
        </is>
      </c>
      <c r="J233" s="74" t="inlineStr">
        <is>
          <t>Cobrador</t>
        </is>
      </c>
    </row>
    <row r="234">
      <c r="A234" s="77" t="n"/>
      <c r="B234" s="77" t="n"/>
      <c r="C234" s="77" t="n"/>
      <c r="D234" s="77" t="n"/>
      <c r="E234" s="77" t="n"/>
      <c r="F234" s="4" t="inlineStr">
        <is>
          <t>EFECTIVO</t>
        </is>
      </c>
      <c r="G234" s="4" t="inlineStr">
        <is>
          <t>CHEQUE</t>
        </is>
      </c>
      <c r="H234" s="4" t="inlineStr">
        <is>
          <t>TRANSFERENCIA</t>
        </is>
      </c>
      <c r="I234" s="77" t="n"/>
      <c r="J234" s="77" t="n"/>
    </row>
    <row r="235">
      <c r="A235" s="5" t="inlineStr">
        <is>
          <t>CCAJ-LP01/29/23</t>
        </is>
      </c>
      <c r="B235" s="6" t="n">
        <v>44945.75265575232</v>
      </c>
      <c r="C235" s="5" t="inlineStr">
        <is>
          <t>2936 JUAN CARLOS CAPCHA ORELLANA</t>
        </is>
      </c>
      <c r="D235" s="7" t="n"/>
      <c r="E235" s="8" t="n"/>
      <c r="F235" s="9" t="n">
        <v>4116.55</v>
      </c>
      <c r="I235" s="10" t="inlineStr">
        <is>
          <t>EFECTIVO</t>
        </is>
      </c>
      <c r="J235" s="5" t="inlineStr">
        <is>
          <t>2936 JUAN CARLOS CAPCHA ORELLANA</t>
        </is>
      </c>
    </row>
    <row r="236">
      <c r="A236" s="5" t="inlineStr">
        <is>
          <t>CCAJ-LP01/29/23</t>
        </is>
      </c>
      <c r="B236" s="6" t="n">
        <v>44945.75265575232</v>
      </c>
      <c r="C236" s="5" t="inlineStr">
        <is>
          <t>2936 JUAN CARLOS CAPCHA ORELLANA</t>
        </is>
      </c>
      <c r="D236" s="7" t="n"/>
      <c r="E236" s="8" t="n"/>
      <c r="H236" s="9" t="n">
        <v>29.3</v>
      </c>
      <c r="I236" s="5" t="inlineStr">
        <is>
          <t>TARJETA DE DÉBITO/CRÉDITO</t>
        </is>
      </c>
      <c r="J236" s="5" t="inlineStr">
        <is>
          <t>2936 JUAN CARLOS CAPCHA ORELLANA</t>
        </is>
      </c>
    </row>
    <row r="237">
      <c r="A237" s="11" t="inlineStr">
        <is>
          <t>SAP</t>
        </is>
      </c>
      <c r="B237" s="3" t="n"/>
      <c r="C237" s="3" t="n"/>
      <c r="D237" s="7" t="n"/>
      <c r="E237" s="8" t="n"/>
      <c r="H237" s="9" t="n"/>
      <c r="I237" s="10" t="n"/>
      <c r="J237" s="5" t="n"/>
    </row>
    <row r="238" ht="15.75" customHeight="1">
      <c r="A238" s="13" t="inlineStr">
        <is>
          <t>FECHA</t>
        </is>
      </c>
      <c r="B238" s="13" t="inlineStr">
        <is>
          <t>CIERRE DE CAJA</t>
        </is>
      </c>
      <c r="C238" s="13" t="inlineStr">
        <is>
          <t>IMPORTE</t>
        </is>
      </c>
      <c r="D238" s="41" t="n">
        <v>112626651</v>
      </c>
      <c r="E238" s="14" t="n">
        <v>112636277</v>
      </c>
      <c r="H238" s="9" t="n"/>
      <c r="I238" s="10" t="n"/>
      <c r="J238" s="5" t="n"/>
    </row>
    <row r="239">
      <c r="A239" s="5" t="n"/>
      <c r="B239" s="6" t="n"/>
      <c r="C239" s="5" t="n"/>
      <c r="D239" s="44" t="inlineStr">
        <is>
          <t>BOOT</t>
        </is>
      </c>
      <c r="E239" s="8" t="n"/>
      <c r="H239" s="9" t="n"/>
      <c r="I239" s="10" t="n"/>
      <c r="J239" s="5" t="n"/>
    </row>
    <row r="240">
      <c r="A240" s="5" t="n"/>
      <c r="B240" s="6" t="n"/>
      <c r="C240" s="5" t="n"/>
      <c r="D240" s="7" t="n"/>
      <c r="E240" s="8" t="n"/>
      <c r="H240" s="9" t="n"/>
      <c r="I240" s="10" t="n"/>
      <c r="J240" s="5" t="n"/>
    </row>
    <row r="241">
      <c r="A241" s="5" t="inlineStr">
        <is>
          <t>CCAJ-LP01/30/23</t>
        </is>
      </c>
      <c r="B241" s="6" t="n">
        <v>44945.79277320602</v>
      </c>
      <c r="C241" s="5" t="inlineStr">
        <is>
          <t>3825 ABEL URBANO ALARCON ARROYO</t>
        </is>
      </c>
      <c r="D241" s="7" t="n"/>
      <c r="E241" s="8" t="n"/>
      <c r="F241" s="9" t="n">
        <v>2627.04</v>
      </c>
      <c r="I241" s="10" t="inlineStr">
        <is>
          <t>EFECTIVO</t>
        </is>
      </c>
      <c r="J241" s="5" t="inlineStr">
        <is>
          <t>3825 ABEL URBANO ALARCON ARROYO</t>
        </is>
      </c>
    </row>
    <row r="242">
      <c r="A242" s="11" t="inlineStr">
        <is>
          <t>SAP</t>
        </is>
      </c>
      <c r="B242" s="3" t="n"/>
      <c r="C242" s="3" t="n"/>
      <c r="D242" s="7" t="n"/>
      <c r="E242" s="8" t="n"/>
      <c r="H242" s="9" t="n"/>
      <c r="I242" s="10" t="n"/>
      <c r="J242" s="5" t="n"/>
    </row>
    <row r="243" ht="15.75" customHeight="1">
      <c r="A243" s="13" t="inlineStr">
        <is>
          <t>FECHA</t>
        </is>
      </c>
      <c r="B243" s="13" t="inlineStr">
        <is>
          <t>CIERRE DE CAJA</t>
        </is>
      </c>
      <c r="C243" s="13" t="inlineStr">
        <is>
          <t>IMPORTE</t>
        </is>
      </c>
      <c r="D243" s="41" t="n">
        <v>112626652</v>
      </c>
      <c r="E243" s="14" t="n">
        <v>112636278</v>
      </c>
      <c r="H243" s="9" t="n"/>
      <c r="I243" s="10" t="n"/>
      <c r="J243" s="5" t="n"/>
    </row>
    <row r="244">
      <c r="D244" s="42" t="inlineStr">
        <is>
          <t>BOOT</t>
        </is>
      </c>
    </row>
    <row r="246">
      <c r="A246" s="1" t="inlineStr">
        <is>
          <t>Cierre Caja</t>
        </is>
      </c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</row>
    <row r="247">
      <c r="A247" s="3" t="inlineStr">
        <is>
          <t>Del 20/01/2023</t>
        </is>
      </c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</row>
    <row r="248">
      <c r="A248" s="74" t="inlineStr">
        <is>
          <t>Cierre Caja</t>
        </is>
      </c>
      <c r="B248" s="74" t="inlineStr">
        <is>
          <t>Fecha</t>
        </is>
      </c>
      <c r="C248" s="74" t="inlineStr">
        <is>
          <t>Cajero</t>
        </is>
      </c>
      <c r="D248" s="74" t="inlineStr">
        <is>
          <t>Nro Voucher</t>
        </is>
      </c>
      <c r="E248" s="74" t="inlineStr">
        <is>
          <t>Nro Cuenta</t>
        </is>
      </c>
      <c r="F248" s="74" t="inlineStr">
        <is>
          <t>Tipo Ingreso</t>
        </is>
      </c>
      <c r="G248" s="75" t="n"/>
      <c r="H248" s="76" t="n"/>
      <c r="I248" s="74" t="inlineStr">
        <is>
          <t>TIPO DE INGRESO</t>
        </is>
      </c>
      <c r="J248" s="74" t="inlineStr">
        <is>
          <t>Cobrador</t>
        </is>
      </c>
    </row>
    <row r="249">
      <c r="A249" s="77" t="n"/>
      <c r="B249" s="77" t="n"/>
      <c r="C249" s="77" t="n"/>
      <c r="D249" s="77" t="n"/>
      <c r="E249" s="77" t="n"/>
      <c r="F249" s="4" t="inlineStr">
        <is>
          <t>EFECTIVO</t>
        </is>
      </c>
      <c r="G249" s="4" t="inlineStr">
        <is>
          <t>CHEQUE</t>
        </is>
      </c>
      <c r="H249" s="4" t="inlineStr">
        <is>
          <t>TRANSFERENCIA</t>
        </is>
      </c>
      <c r="I249" s="77" t="n"/>
      <c r="J249" s="77" t="n"/>
    </row>
    <row r="250">
      <c r="A250" s="5" t="inlineStr">
        <is>
          <t>CCAJ-LP01/31/23</t>
        </is>
      </c>
      <c r="B250" s="6" t="n">
        <v>44946.75329289352</v>
      </c>
      <c r="C250" s="5" t="inlineStr">
        <is>
          <t>2936 JUAN CARLOS CAPCHA ORELLANA</t>
        </is>
      </c>
      <c r="D250" s="7" t="n"/>
      <c r="E250" s="8" t="n"/>
      <c r="F250" s="9" t="n">
        <v>5033.06</v>
      </c>
      <c r="I250" s="10" t="inlineStr">
        <is>
          <t>EFECTIVO</t>
        </is>
      </c>
      <c r="J250" s="5" t="inlineStr">
        <is>
          <t>2936 JUAN CARLOS CAPCHA ORELLANA</t>
        </is>
      </c>
    </row>
    <row r="251">
      <c r="A251" s="5" t="inlineStr">
        <is>
          <t>CCAJ-LP01/31/23</t>
        </is>
      </c>
      <c r="B251" s="6" t="n">
        <v>44946.75329289352</v>
      </c>
      <c r="C251" s="5" t="inlineStr">
        <is>
          <t>2936 JUAN CARLOS CAPCHA ORELLANA</t>
        </is>
      </c>
      <c r="D251" s="7" t="n"/>
      <c r="E251" s="8" t="n"/>
      <c r="H251" s="9" t="n">
        <v>269</v>
      </c>
      <c r="I251" s="5" t="inlineStr">
        <is>
          <t>TARJETA DE DÉBITO/CRÉDITO</t>
        </is>
      </c>
      <c r="J251" s="5" t="inlineStr">
        <is>
          <t>2936 JUAN CARLOS CAPCHA ORELLANA</t>
        </is>
      </c>
    </row>
    <row r="252">
      <c r="A252" s="11" t="inlineStr">
        <is>
          <t>SAP</t>
        </is>
      </c>
      <c r="B252" s="3" t="n"/>
      <c r="C252" s="3" t="n"/>
      <c r="D252" s="10" t="n"/>
      <c r="E252" s="8" t="n"/>
      <c r="H252" s="9" t="n"/>
      <c r="I252" s="10" t="n"/>
      <c r="J252" s="5" t="n"/>
    </row>
    <row r="253" ht="15.75" customHeight="1">
      <c r="A253" s="13" t="inlineStr">
        <is>
          <t>FECHA</t>
        </is>
      </c>
      <c r="B253" s="13" t="inlineStr">
        <is>
          <t>CIERRE DE CAJA</t>
        </is>
      </c>
      <c r="C253" s="13" t="inlineStr">
        <is>
          <t>IMPORTE</t>
        </is>
      </c>
      <c r="D253" s="24" t="n">
        <v>112627054</v>
      </c>
      <c r="E253" s="14" t="n">
        <v>112636279</v>
      </c>
      <c r="H253" s="9" t="n"/>
      <c r="I253" s="10" t="n"/>
      <c r="J253" s="5" t="n"/>
    </row>
    <row r="254">
      <c r="A254" s="5" t="n"/>
      <c r="B254" s="6" t="n"/>
      <c r="C254" s="5" t="n"/>
      <c r="D254" s="7" t="n"/>
      <c r="E254" s="8" t="n"/>
      <c r="H254" s="9" t="n"/>
      <c r="I254" s="10" t="n"/>
      <c r="J254" s="5" t="n"/>
    </row>
    <row r="255">
      <c r="A255" s="5" t="n"/>
      <c r="B255" s="6" t="n"/>
      <c r="C255" s="5" t="n"/>
      <c r="D255" s="7" t="n"/>
      <c r="E255" s="8" t="n"/>
      <c r="H255" s="9" t="n"/>
      <c r="I255" s="10" t="n"/>
      <c r="J255" s="5" t="n"/>
    </row>
    <row r="256">
      <c r="A256" s="5" t="inlineStr">
        <is>
          <t>CCAJ-LP01/32/23</t>
        </is>
      </c>
      <c r="B256" s="6" t="n">
        <v>44946.79197285879</v>
      </c>
      <c r="C256" s="5" t="inlineStr">
        <is>
          <t>3825 ABEL URBANO ALARCON ARROYO</t>
        </is>
      </c>
      <c r="D256" s="7" t="n"/>
      <c r="E256" s="8" t="n"/>
      <c r="F256" s="9" t="n">
        <v>4264.44</v>
      </c>
      <c r="I256" s="10" t="inlineStr">
        <is>
          <t>EFECTIVO</t>
        </is>
      </c>
      <c r="J256" s="5" t="inlineStr">
        <is>
          <t>3825 ABEL URBANO ALARCON ARROYO</t>
        </is>
      </c>
    </row>
    <row r="257">
      <c r="A257" s="11" t="inlineStr">
        <is>
          <t>SAP</t>
        </is>
      </c>
      <c r="B257" s="3" t="n"/>
      <c r="C257" s="3" t="n"/>
      <c r="D257" s="10" t="n"/>
      <c r="E257" s="8" t="n"/>
      <c r="H257" s="9" t="n"/>
      <c r="I257" s="10" t="n"/>
      <c r="J257" s="5" t="n"/>
    </row>
    <row r="258" ht="15.75" customHeight="1">
      <c r="A258" s="13" t="inlineStr">
        <is>
          <t>FECHA</t>
        </is>
      </c>
      <c r="B258" s="13" t="inlineStr">
        <is>
          <t>CIERRE DE CAJA</t>
        </is>
      </c>
      <c r="C258" s="13" t="inlineStr">
        <is>
          <t>IMPORTE</t>
        </is>
      </c>
      <c r="D258" s="24" t="n">
        <v>112627056</v>
      </c>
      <c r="E258" s="14" t="n">
        <v>112636280</v>
      </c>
      <c r="H258" s="9" t="n"/>
      <c r="I258" s="10" t="n"/>
      <c r="J258" s="5" t="n"/>
    </row>
    <row r="259">
      <c r="A259" s="5" t="n"/>
      <c r="B259" s="6" t="n"/>
      <c r="C259" s="5" t="n"/>
      <c r="D259" s="7" t="n"/>
      <c r="E259" s="8" t="n"/>
      <c r="H259" s="9" t="n"/>
      <c r="I259" s="10" t="n"/>
      <c r="J259" s="5" t="n"/>
    </row>
    <row r="260">
      <c r="A260" s="5" t="n"/>
      <c r="B260" s="6" t="n"/>
      <c r="C260" s="5" t="n"/>
      <c r="D260" s="7" t="n"/>
      <c r="E260" s="8" t="n"/>
      <c r="H260" s="9" t="n"/>
      <c r="I260" s="10" t="n"/>
      <c r="J260" s="5" t="n"/>
    </row>
    <row r="261">
      <c r="A261" s="1" t="inlineStr">
        <is>
          <t>Cierre Caja</t>
        </is>
      </c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</row>
    <row r="262">
      <c r="A262" s="3" t="inlineStr">
        <is>
          <t>Del 21/01/2023</t>
        </is>
      </c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</row>
    <row r="263">
      <c r="A263" s="74" t="inlineStr">
        <is>
          <t>Cierre Caja</t>
        </is>
      </c>
      <c r="B263" s="74" t="inlineStr">
        <is>
          <t>Fecha</t>
        </is>
      </c>
      <c r="C263" s="74" t="inlineStr">
        <is>
          <t>Cajero</t>
        </is>
      </c>
      <c r="D263" s="74" t="inlineStr">
        <is>
          <t>Nro Voucher</t>
        </is>
      </c>
      <c r="E263" s="74" t="inlineStr">
        <is>
          <t>Nro Cuenta</t>
        </is>
      </c>
      <c r="F263" s="74" t="inlineStr">
        <is>
          <t>Tipo Ingreso</t>
        </is>
      </c>
      <c r="G263" s="75" t="n"/>
      <c r="H263" s="76" t="n"/>
      <c r="I263" s="74" t="inlineStr">
        <is>
          <t>TIPO DE INGRESO</t>
        </is>
      </c>
      <c r="J263" s="74" t="inlineStr">
        <is>
          <t>Cobrador</t>
        </is>
      </c>
    </row>
    <row r="264">
      <c r="A264" s="77" t="n"/>
      <c r="B264" s="77" t="n"/>
      <c r="C264" s="77" t="n"/>
      <c r="D264" s="77" t="n"/>
      <c r="E264" s="77" t="n"/>
      <c r="F264" s="4" t="inlineStr">
        <is>
          <t>EFECTIVO</t>
        </is>
      </c>
      <c r="G264" s="4" t="inlineStr">
        <is>
          <t>CHEQUE</t>
        </is>
      </c>
      <c r="H264" s="4" t="inlineStr">
        <is>
          <t>TRANSFERENCIA</t>
        </is>
      </c>
      <c r="I264" s="77" t="n"/>
      <c r="J264" s="77" t="n"/>
    </row>
    <row r="265">
      <c r="A265" s="5" t="inlineStr">
        <is>
          <t>CCAJ-LP01/33/23</t>
        </is>
      </c>
      <c r="B265" s="6" t="n">
        <v>44947.58296912037</v>
      </c>
      <c r="C265" s="5" t="inlineStr">
        <is>
          <t>3825 ABEL URBANO ALARCON ARROYO</t>
        </is>
      </c>
      <c r="D265" s="7" t="n"/>
      <c r="E265" s="8" t="n"/>
      <c r="F265" s="9" t="n">
        <v>1962.72</v>
      </c>
      <c r="I265" s="10" t="inlineStr">
        <is>
          <t>EFECTIVO</t>
        </is>
      </c>
      <c r="J265" s="5" t="inlineStr">
        <is>
          <t>3825 ABEL URBANO ALARCON ARROYO</t>
        </is>
      </c>
    </row>
    <row r="266">
      <c r="A266" s="11" t="inlineStr">
        <is>
          <t>SAP</t>
        </is>
      </c>
      <c r="B266" s="3" t="n"/>
      <c r="C266" s="3" t="n"/>
      <c r="D266" s="10" t="n"/>
      <c r="E266" s="8" t="n"/>
      <c r="H266" s="9" t="n"/>
      <c r="I266" s="10" t="n"/>
      <c r="J266" s="5" t="n"/>
    </row>
    <row r="267" ht="15.75" customHeight="1">
      <c r="A267" s="13" t="inlineStr">
        <is>
          <t>FECHA</t>
        </is>
      </c>
      <c r="B267" s="13" t="inlineStr">
        <is>
          <t>CIERRE DE CAJA</t>
        </is>
      </c>
      <c r="C267" s="13" t="inlineStr">
        <is>
          <t>IMPORTE</t>
        </is>
      </c>
      <c r="D267" s="49" t="n">
        <v>112644370</v>
      </c>
      <c r="E267" s="14" t="n">
        <v>112644408</v>
      </c>
      <c r="H267" s="9" t="n"/>
      <c r="I267" s="10" t="n"/>
      <c r="J267" s="5" t="n"/>
    </row>
    <row r="268">
      <c r="A268" s="5" t="n"/>
      <c r="B268" s="6" t="n"/>
      <c r="C268" s="5" t="n"/>
      <c r="D268" s="29" t="inlineStr">
        <is>
          <t>BOOT</t>
        </is>
      </c>
      <c r="E268" s="8" t="n"/>
      <c r="H268" s="9" t="n"/>
      <c r="I268" s="10" t="n"/>
      <c r="J268" s="5" t="n"/>
    </row>
    <row r="269">
      <c r="A269" s="5" t="n"/>
      <c r="B269" s="6" t="n"/>
      <c r="C269" s="5" t="n"/>
      <c r="D269" s="7" t="n"/>
      <c r="E269" s="8" t="n"/>
      <c r="H269" s="9" t="n"/>
      <c r="I269" s="10" t="n"/>
      <c r="J269" s="5" t="n"/>
    </row>
    <row r="270">
      <c r="A270" s="5" t="inlineStr">
        <is>
          <t>CCAJ-LP01/34/23</t>
        </is>
      </c>
      <c r="B270" s="6" t="n">
        <v>44947.58400611111</v>
      </c>
      <c r="C270" s="5" t="inlineStr">
        <is>
          <t>2936 JUAN CARLOS CAPCHA ORELLANA</t>
        </is>
      </c>
      <c r="D270" s="7" t="n"/>
      <c r="E270" s="8" t="n"/>
      <c r="F270" s="9" t="n">
        <v>4309.87</v>
      </c>
      <c r="I270" s="10" t="inlineStr">
        <is>
          <t>EFECTIVO</t>
        </is>
      </c>
      <c r="J270" s="5" t="inlineStr">
        <is>
          <t>2936 JUAN CARLOS CAPCHA ORELLANA</t>
        </is>
      </c>
    </row>
    <row r="271">
      <c r="A271" s="5" t="inlineStr">
        <is>
          <t>CCAJ-LP01/34/23</t>
        </is>
      </c>
      <c r="B271" s="6" t="n">
        <v>44947.58400611111</v>
      </c>
      <c r="C271" s="5" t="inlineStr">
        <is>
          <t>2936 JUAN CARLOS CAPCHA ORELLANA</t>
        </is>
      </c>
      <c r="D271" s="10" t="n"/>
      <c r="E271" s="8" t="n"/>
      <c r="H271" s="9" t="n">
        <v>128.7</v>
      </c>
      <c r="I271" s="5" t="inlineStr">
        <is>
          <t>TARJETA DE DÉBITO/CRÉDITO</t>
        </is>
      </c>
      <c r="J271" s="5" t="inlineStr">
        <is>
          <t>2936 JUAN CARLOS CAPCHA ORELLANA</t>
        </is>
      </c>
    </row>
    <row r="272" ht="15.75" customHeight="1">
      <c r="A272" s="11" t="inlineStr">
        <is>
          <t>SAP</t>
        </is>
      </c>
      <c r="B272" s="3" t="n"/>
      <c r="C272" s="3" t="n"/>
      <c r="D272" s="24" t="n"/>
      <c r="E272" s="8" t="n"/>
      <c r="H272" s="9" t="n"/>
      <c r="I272" s="10" t="n"/>
      <c r="J272" s="5" t="n"/>
    </row>
    <row r="273" ht="15.75" customHeight="1">
      <c r="A273" s="13" t="inlineStr">
        <is>
          <t>FECHA</t>
        </is>
      </c>
      <c r="B273" s="13" t="inlineStr">
        <is>
          <t>CIERRE DE CAJA</t>
        </is>
      </c>
      <c r="C273" s="13" t="inlineStr">
        <is>
          <t>IMPORTE</t>
        </is>
      </c>
      <c r="D273" s="49" t="n">
        <v>112644371</v>
      </c>
      <c r="E273" s="14" t="n">
        <v>112644409</v>
      </c>
      <c r="H273" s="9" t="n"/>
      <c r="I273" s="10" t="n"/>
      <c r="J273" s="5" t="n"/>
    </row>
    <row r="274">
      <c r="D274" s="29" t="inlineStr">
        <is>
          <t>BOOT</t>
        </is>
      </c>
    </row>
    <row r="276">
      <c r="A276" s="1" t="inlineStr">
        <is>
          <t>Cierre Caja</t>
        </is>
      </c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</row>
    <row r="277">
      <c r="A277" s="3" t="inlineStr">
        <is>
          <t>Del 23/01/2023</t>
        </is>
      </c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</row>
    <row r="278">
      <c r="A278" s="74" t="inlineStr">
        <is>
          <t>Cierre Caja</t>
        </is>
      </c>
      <c r="B278" s="74" t="inlineStr">
        <is>
          <t>Fecha</t>
        </is>
      </c>
      <c r="C278" s="74" t="inlineStr">
        <is>
          <t>Cajero</t>
        </is>
      </c>
      <c r="D278" s="74" t="inlineStr">
        <is>
          <t>Nro Voucher</t>
        </is>
      </c>
      <c r="E278" s="74" t="inlineStr">
        <is>
          <t>Nro Cuenta</t>
        </is>
      </c>
      <c r="F278" s="74" t="inlineStr">
        <is>
          <t>Tipo Ingreso</t>
        </is>
      </c>
      <c r="G278" s="75" t="n"/>
      <c r="H278" s="76" t="n"/>
      <c r="I278" s="74" t="inlineStr">
        <is>
          <t>TIPO DE INGRESO</t>
        </is>
      </c>
      <c r="J278" s="74" t="inlineStr">
        <is>
          <t>Cobrador</t>
        </is>
      </c>
    </row>
    <row r="279">
      <c r="A279" s="77" t="n"/>
      <c r="B279" s="77" t="n"/>
      <c r="C279" s="77" t="n"/>
      <c r="D279" s="77" t="n"/>
      <c r="E279" s="77" t="n"/>
      <c r="F279" s="4" t="inlineStr">
        <is>
          <t>EFECTIVO</t>
        </is>
      </c>
      <c r="G279" s="4" t="inlineStr">
        <is>
          <t>CHEQUE</t>
        </is>
      </c>
      <c r="H279" s="4" t="inlineStr">
        <is>
          <t>TRANSFERENCIA</t>
        </is>
      </c>
      <c r="I279" s="77" t="n"/>
      <c r="J279" s="77" t="n"/>
    </row>
    <row r="280">
      <c r="A280" s="34" t="inlineStr">
        <is>
          <t>NO HUBO CIERRES DE CAJA DEBIDO A FERIADO NACIONAL POR EL DIA DEL ESTADO PLURINACIONAL</t>
        </is>
      </c>
      <c r="B280" s="35" t="n"/>
      <c r="C280" s="36" t="n"/>
      <c r="D280" s="50" t="n"/>
      <c r="E280" s="51" t="n"/>
      <c r="F280" s="9" t="n"/>
      <c r="I280" s="10" t="n"/>
      <c r="J280" s="5" t="n"/>
    </row>
    <row r="281">
      <c r="A281" s="11" t="inlineStr">
        <is>
          <t>SAP</t>
        </is>
      </c>
      <c r="B281" s="3" t="n"/>
      <c r="C281" s="3" t="n"/>
      <c r="D281" s="7" t="n"/>
      <c r="E281" s="8" t="n"/>
      <c r="H281" s="9" t="n"/>
      <c r="I281" s="10" t="n"/>
      <c r="J281" s="5" t="n"/>
    </row>
    <row r="282" ht="15.75" customHeight="1">
      <c r="A282" s="13" t="inlineStr">
        <is>
          <t>FECHA</t>
        </is>
      </c>
      <c r="B282" s="13" t="inlineStr">
        <is>
          <t>CIERRE DE CAJA</t>
        </is>
      </c>
      <c r="C282" s="13" t="inlineStr">
        <is>
          <t>IMPORTE</t>
        </is>
      </c>
      <c r="D282" s="24" t="n"/>
      <c r="E282" s="14" t="n"/>
      <c r="H282" s="9" t="n"/>
      <c r="I282" s="10" t="n"/>
      <c r="J282" s="5" t="n"/>
    </row>
    <row r="285">
      <c r="A285" s="1" t="inlineStr">
        <is>
          <t>Cierre Caja</t>
        </is>
      </c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</row>
    <row r="286">
      <c r="A286" s="3" t="inlineStr">
        <is>
          <t>Del 24/01/2023</t>
        </is>
      </c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</row>
    <row r="287">
      <c r="A287" s="74" t="inlineStr">
        <is>
          <t>Cierre Caja</t>
        </is>
      </c>
      <c r="B287" s="74" t="inlineStr">
        <is>
          <t>Fecha</t>
        </is>
      </c>
      <c r="C287" s="74" t="inlineStr">
        <is>
          <t>Cajero</t>
        </is>
      </c>
      <c r="D287" s="74" t="inlineStr">
        <is>
          <t>Nro Voucher</t>
        </is>
      </c>
      <c r="E287" s="74" t="inlineStr">
        <is>
          <t>Nro Cuenta</t>
        </is>
      </c>
      <c r="F287" s="74" t="inlineStr">
        <is>
          <t>Tipo Ingreso</t>
        </is>
      </c>
      <c r="G287" s="75" t="n"/>
      <c r="H287" s="76" t="n"/>
      <c r="I287" s="74" t="inlineStr">
        <is>
          <t>TIPO DE INGRESO</t>
        </is>
      </c>
      <c r="J287" s="74" t="inlineStr">
        <is>
          <t>Cobrador</t>
        </is>
      </c>
    </row>
    <row r="288">
      <c r="A288" s="77" t="n"/>
      <c r="B288" s="77" t="n"/>
      <c r="C288" s="77" t="n"/>
      <c r="D288" s="77" t="n"/>
      <c r="E288" s="77" t="n"/>
      <c r="F288" s="4" t="inlineStr">
        <is>
          <t>EFECTIVO</t>
        </is>
      </c>
      <c r="G288" s="4" t="inlineStr">
        <is>
          <t>CHEQUE</t>
        </is>
      </c>
      <c r="H288" s="4" t="inlineStr">
        <is>
          <t>TRANSFERENCIA</t>
        </is>
      </c>
      <c r="I288" s="77" t="n"/>
      <c r="J288" s="77" t="n"/>
    </row>
    <row r="289">
      <c r="A289" s="5" t="inlineStr">
        <is>
          <t>CCAJ-LP01/35/23</t>
        </is>
      </c>
      <c r="B289" s="6" t="n">
        <v>44950.75023481481</v>
      </c>
      <c r="C289" s="5" t="inlineStr">
        <is>
          <t>3825 ABEL URBANO ALARCON ARROYO</t>
        </is>
      </c>
      <c r="D289" s="7" t="n"/>
      <c r="E289" s="8" t="n"/>
      <c r="F289" s="9" t="n">
        <v>2779.65</v>
      </c>
      <c r="I289" s="10" t="inlineStr">
        <is>
          <t>EFECTIVO</t>
        </is>
      </c>
      <c r="J289" s="5" t="inlineStr">
        <is>
          <t>3825 ABEL URBANO ALARCON ARROYO</t>
        </is>
      </c>
    </row>
    <row r="290">
      <c r="A290" s="11" t="inlineStr">
        <is>
          <t>SAP</t>
        </is>
      </c>
      <c r="B290" s="3" t="n"/>
      <c r="C290" s="3" t="n"/>
      <c r="D290" s="7" t="n"/>
      <c r="E290" s="8" t="n"/>
      <c r="H290" s="9" t="n"/>
      <c r="I290" s="10" t="n"/>
      <c r="J290" s="5" t="n"/>
    </row>
    <row r="291" ht="15.75" customHeight="1">
      <c r="A291" s="13" t="inlineStr">
        <is>
          <t>FECHA</t>
        </is>
      </c>
      <c r="B291" s="13" t="inlineStr">
        <is>
          <t>CIERRE DE CAJA</t>
        </is>
      </c>
      <c r="C291" s="13" t="inlineStr">
        <is>
          <t>IMPORTE</t>
        </is>
      </c>
      <c r="D291" s="49" t="n">
        <v>112648866</v>
      </c>
      <c r="E291" s="14" t="n">
        <v>112651329</v>
      </c>
      <c r="H291" s="9" t="n"/>
      <c r="I291" s="10" t="n"/>
      <c r="J291" s="5" t="n"/>
    </row>
    <row r="292">
      <c r="A292" s="5" t="n"/>
      <c r="B292" s="6" t="n"/>
      <c r="C292" s="5" t="n"/>
      <c r="D292" s="29" t="inlineStr">
        <is>
          <t>BOOT</t>
        </is>
      </c>
      <c r="E292" s="8" t="n"/>
      <c r="H292" s="9" t="n"/>
      <c r="I292" s="10" t="n"/>
      <c r="J292" s="5" t="n"/>
    </row>
    <row r="293">
      <c r="A293" s="5" t="n"/>
      <c r="B293" s="6" t="n"/>
      <c r="C293" s="5" t="n"/>
      <c r="D293" s="7" t="n"/>
      <c r="E293" s="8" t="n"/>
      <c r="H293" s="9" t="n"/>
      <c r="I293" s="10" t="n"/>
      <c r="J293" s="5" t="n"/>
    </row>
    <row r="294">
      <c r="A294" s="5" t="inlineStr">
        <is>
          <t>CCAJ-LP01/36/23</t>
        </is>
      </c>
      <c r="B294" s="6" t="n">
        <v>44950.79684469907</v>
      </c>
      <c r="C294" s="5" t="inlineStr">
        <is>
          <t>2936 JUAN CARLOS CAPCHA ORELLANA</t>
        </is>
      </c>
      <c r="D294" s="7" t="n"/>
      <c r="E294" s="8" t="n"/>
      <c r="F294" s="9" t="n">
        <v>4332.4</v>
      </c>
      <c r="I294" s="10" t="inlineStr">
        <is>
          <t>EFECTIVO</t>
        </is>
      </c>
      <c r="J294" s="5" t="inlineStr">
        <is>
          <t>2936 JUAN CARLOS CAPCHA ORELLANA</t>
        </is>
      </c>
    </row>
    <row r="295">
      <c r="A295" s="5" t="inlineStr">
        <is>
          <t>CCAJ-LP01/36/23</t>
        </is>
      </c>
      <c r="B295" s="6" t="n">
        <v>44950.79684469907</v>
      </c>
      <c r="C295" s="5" t="inlineStr">
        <is>
          <t>2936 JUAN CARLOS CAPCHA ORELLANA</t>
        </is>
      </c>
      <c r="D295" s="10" t="n"/>
      <c r="E295" s="8" t="n"/>
      <c r="H295" s="9" t="n">
        <v>84.7</v>
      </c>
      <c r="I295" s="5" t="inlineStr">
        <is>
          <t>TARJETA DE DÉBITO/CRÉDITO</t>
        </is>
      </c>
      <c r="J295" s="5" t="inlineStr">
        <is>
          <t>2936 JUAN CARLOS CAPCHA ORELLANA</t>
        </is>
      </c>
    </row>
    <row r="296" ht="15.75" customHeight="1">
      <c r="A296" s="11" t="inlineStr">
        <is>
          <t>SAP</t>
        </is>
      </c>
      <c r="B296" s="3" t="n"/>
      <c r="C296" s="3" t="n"/>
      <c r="D296" s="24" t="n"/>
      <c r="E296" s="8" t="n"/>
      <c r="H296" s="9" t="n"/>
      <c r="I296" s="10" t="n"/>
      <c r="J296" s="5" t="n"/>
    </row>
    <row r="297" ht="15.75" customHeight="1">
      <c r="A297" s="13" t="inlineStr">
        <is>
          <t>FECHA</t>
        </is>
      </c>
      <c r="B297" s="13" t="inlineStr">
        <is>
          <t>CIERRE DE CAJA</t>
        </is>
      </c>
      <c r="C297" s="13" t="inlineStr">
        <is>
          <t>IMPORTE</t>
        </is>
      </c>
      <c r="D297" s="49" t="n">
        <v>112648882</v>
      </c>
      <c r="E297" s="14" t="n">
        <v>112651333</v>
      </c>
      <c r="H297" s="9" t="n"/>
      <c r="I297" s="10" t="n"/>
      <c r="J297" s="5" t="n"/>
    </row>
    <row r="298">
      <c r="D298" s="29" t="inlineStr">
        <is>
          <t>BOOT</t>
        </is>
      </c>
    </row>
    <row r="300">
      <c r="A300" s="1" t="inlineStr">
        <is>
          <t>Cierre Caja</t>
        </is>
      </c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</row>
    <row r="301">
      <c r="A301" s="3" t="inlineStr">
        <is>
          <t>Del 25/01/2023</t>
        </is>
      </c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</row>
    <row r="302">
      <c r="A302" s="74" t="inlineStr">
        <is>
          <t>Cierre Caja</t>
        </is>
      </c>
      <c r="B302" s="74" t="inlineStr">
        <is>
          <t>Fecha</t>
        </is>
      </c>
      <c r="C302" s="74" t="inlineStr">
        <is>
          <t>Cajero</t>
        </is>
      </c>
      <c r="D302" s="74" t="inlineStr">
        <is>
          <t>Nro Voucher</t>
        </is>
      </c>
      <c r="E302" s="74" t="inlineStr">
        <is>
          <t>Nro Cuenta</t>
        </is>
      </c>
      <c r="F302" s="74" t="inlineStr">
        <is>
          <t>Tipo Ingreso</t>
        </is>
      </c>
      <c r="G302" s="75" t="n"/>
      <c r="H302" s="76" t="n"/>
      <c r="I302" s="74" t="inlineStr">
        <is>
          <t>TIPO DE INGRESO</t>
        </is>
      </c>
      <c r="J302" s="74" t="inlineStr">
        <is>
          <t>Cobrador</t>
        </is>
      </c>
    </row>
    <row r="303">
      <c r="A303" s="77" t="n"/>
      <c r="B303" s="77" t="n"/>
      <c r="C303" s="77" t="n"/>
      <c r="D303" s="77" t="n"/>
      <c r="E303" s="77" t="n"/>
      <c r="F303" s="4" t="inlineStr">
        <is>
          <t>EFECTIVO</t>
        </is>
      </c>
      <c r="G303" s="4" t="inlineStr">
        <is>
          <t>CHEQUE</t>
        </is>
      </c>
      <c r="H303" s="4" t="inlineStr">
        <is>
          <t>TRANSFERENCIA</t>
        </is>
      </c>
      <c r="I303" s="77" t="n"/>
      <c r="J303" s="77" t="n"/>
    </row>
    <row r="304">
      <c r="A304" s="5" t="inlineStr">
        <is>
          <t>CCAJ-LP01/37/23</t>
        </is>
      </c>
      <c r="B304" s="6" t="n">
        <v>44951.7679806713</v>
      </c>
      <c r="C304" s="5" t="inlineStr">
        <is>
          <t>3825 ABEL URBANO ALARCON ARROYO</t>
        </is>
      </c>
      <c r="D304" s="7" t="n"/>
      <c r="E304" s="8" t="n"/>
      <c r="F304" s="9" t="n">
        <v>2411.07</v>
      </c>
      <c r="I304" s="10" t="inlineStr">
        <is>
          <t>EFECTIVO</t>
        </is>
      </c>
      <c r="J304" s="5" t="inlineStr">
        <is>
          <t>3825 ABEL URBANO ALARCON ARROYO</t>
        </is>
      </c>
    </row>
    <row r="305">
      <c r="A305" s="11" t="inlineStr">
        <is>
          <t>SAP</t>
        </is>
      </c>
      <c r="B305" s="3" t="n"/>
      <c r="C305" s="3" t="n"/>
      <c r="D305" s="7" t="n"/>
      <c r="E305" s="8" t="n"/>
      <c r="H305" s="9" t="n"/>
      <c r="I305" s="10" t="n"/>
      <c r="J305" s="5" t="n"/>
    </row>
    <row r="306" ht="15.75" customHeight="1">
      <c r="A306" s="13" t="inlineStr">
        <is>
          <t>FECHA</t>
        </is>
      </c>
      <c r="B306" s="13" t="inlineStr">
        <is>
          <t>CIERRE DE CAJA</t>
        </is>
      </c>
      <c r="C306" s="13" t="inlineStr">
        <is>
          <t>IMPORTE</t>
        </is>
      </c>
      <c r="D306" s="49" t="n">
        <v>112659390</v>
      </c>
      <c r="E306" s="14" t="n">
        <v>112659530</v>
      </c>
      <c r="H306" s="9" t="n"/>
      <c r="I306" s="10" t="n"/>
      <c r="J306" s="5" t="n"/>
    </row>
    <row r="307">
      <c r="A307" s="5" t="n"/>
      <c r="B307" s="6" t="n"/>
      <c r="C307" s="5" t="n"/>
      <c r="D307" s="29" t="inlineStr">
        <is>
          <t>BOOT</t>
        </is>
      </c>
      <c r="E307" s="8" t="n"/>
      <c r="H307" s="9" t="n"/>
      <c r="I307" s="10" t="n"/>
      <c r="J307" s="5" t="n"/>
    </row>
    <row r="308">
      <c r="A308" s="5" t="n"/>
      <c r="B308" s="6" t="n"/>
      <c r="C308" s="5" t="n"/>
      <c r="D308" s="7" t="n"/>
      <c r="E308" s="8" t="n"/>
      <c r="H308" s="9" t="n"/>
      <c r="I308" s="10" t="n"/>
      <c r="J308" s="5" t="n"/>
    </row>
    <row r="309">
      <c r="A309" s="5" t="inlineStr">
        <is>
          <t>CCAJ-LP01/38/23</t>
        </is>
      </c>
      <c r="B309" s="6" t="n">
        <v>44951.79567929398</v>
      </c>
      <c r="C309" s="5" t="inlineStr">
        <is>
          <t>2936 JUAN CARLOS CAPCHA ORELLANA</t>
        </is>
      </c>
      <c r="D309" s="7" t="n"/>
      <c r="E309" s="8" t="n"/>
      <c r="F309" s="9" t="n">
        <v>3608.4</v>
      </c>
      <c r="I309" s="10" t="inlineStr">
        <is>
          <t>EFECTIVO</t>
        </is>
      </c>
      <c r="J309" s="5" t="inlineStr">
        <is>
          <t>2936 JUAN CARLOS CAPCHA ORELLANA</t>
        </is>
      </c>
    </row>
    <row r="310">
      <c r="A310" s="5" t="inlineStr">
        <is>
          <t>CCAJ-LP01/38/23</t>
        </is>
      </c>
      <c r="B310" s="6" t="n">
        <v>44951.79567929398</v>
      </c>
      <c r="C310" s="5" t="inlineStr">
        <is>
          <t>2936 JUAN CARLOS CAPCHA ORELLANA</t>
        </is>
      </c>
      <c r="D310" s="10" t="n"/>
      <c r="E310" s="8" t="n"/>
      <c r="H310" s="9" t="n">
        <v>337.7</v>
      </c>
      <c r="I310" s="5" t="inlineStr">
        <is>
          <t>TARJETA DE DÉBITO/CRÉDITO</t>
        </is>
      </c>
      <c r="J310" s="5" t="inlineStr">
        <is>
          <t>2936 JUAN CARLOS CAPCHA ORELLANA</t>
        </is>
      </c>
    </row>
    <row r="311" ht="15.75" customHeight="1">
      <c r="A311" s="11" t="inlineStr">
        <is>
          <t>SAP</t>
        </is>
      </c>
      <c r="B311" s="3" t="n"/>
      <c r="C311" s="3" t="n"/>
      <c r="D311" s="24" t="n"/>
      <c r="E311" s="8" t="n"/>
      <c r="H311" s="9" t="n"/>
      <c r="I311" s="10" t="n"/>
      <c r="J311" s="5" t="n"/>
    </row>
    <row r="312" ht="15.75" customHeight="1">
      <c r="A312" s="13" t="inlineStr">
        <is>
          <t>FECHA</t>
        </is>
      </c>
      <c r="B312" s="13" t="inlineStr">
        <is>
          <t>CIERRE DE CAJA</t>
        </is>
      </c>
      <c r="C312" s="13" t="inlineStr">
        <is>
          <t>IMPORTE</t>
        </is>
      </c>
      <c r="D312" s="49" t="n">
        <v>112659391</v>
      </c>
      <c r="E312" s="14" t="n">
        <v>112659531</v>
      </c>
      <c r="H312" s="9" t="n"/>
      <c r="I312" s="10" t="n"/>
      <c r="J312" s="5" t="n"/>
    </row>
    <row r="313">
      <c r="A313" s="5" t="n"/>
      <c r="B313" s="6" t="n"/>
      <c r="C313" s="5" t="n"/>
      <c r="D313" s="29" t="inlineStr">
        <is>
          <t>BOOT</t>
        </is>
      </c>
      <c r="E313" s="8" t="n"/>
      <c r="H313" s="9" t="n"/>
      <c r="I313" s="10" t="n"/>
      <c r="J313" s="5" t="n"/>
    </row>
    <row r="315">
      <c r="A315" s="1" t="inlineStr">
        <is>
          <t>Cierre Caja</t>
        </is>
      </c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</row>
    <row r="316">
      <c r="A316" s="3" t="inlineStr">
        <is>
          <t>Del 26/01/2023</t>
        </is>
      </c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</row>
    <row r="317">
      <c r="A317" s="74" t="inlineStr">
        <is>
          <t>Cierre Caja</t>
        </is>
      </c>
      <c r="B317" s="74" t="inlineStr">
        <is>
          <t>Fecha</t>
        </is>
      </c>
      <c r="C317" s="74" t="inlineStr">
        <is>
          <t>Cajero</t>
        </is>
      </c>
      <c r="D317" s="74" t="inlineStr">
        <is>
          <t>Nro Voucher</t>
        </is>
      </c>
      <c r="E317" s="74" t="inlineStr">
        <is>
          <t>Nro Cuenta</t>
        </is>
      </c>
      <c r="F317" s="74" t="inlineStr">
        <is>
          <t>Tipo Ingreso</t>
        </is>
      </c>
      <c r="G317" s="75" t="n"/>
      <c r="H317" s="76" t="n"/>
      <c r="I317" s="74" t="inlineStr">
        <is>
          <t>TIPO DE INGRESO</t>
        </is>
      </c>
      <c r="J317" s="74" t="inlineStr">
        <is>
          <t>Cobrador</t>
        </is>
      </c>
    </row>
    <row r="318">
      <c r="A318" s="77" t="n"/>
      <c r="B318" s="77" t="n"/>
      <c r="C318" s="77" t="n"/>
      <c r="D318" s="77" t="n"/>
      <c r="E318" s="77" t="n"/>
      <c r="F318" s="4" t="inlineStr">
        <is>
          <t>EFECTIVO</t>
        </is>
      </c>
      <c r="G318" s="4" t="inlineStr">
        <is>
          <t>CHEQUE</t>
        </is>
      </c>
      <c r="H318" s="4" t="inlineStr">
        <is>
          <t>TRANSFERENCIA</t>
        </is>
      </c>
      <c r="I318" s="77" t="n"/>
      <c r="J318" s="77" t="n"/>
    </row>
    <row r="319">
      <c r="A319" s="5" t="inlineStr">
        <is>
          <t>CCAJ-LP01/39/23</t>
        </is>
      </c>
      <c r="B319" s="6" t="n">
        <v>44952.75040216435</v>
      </c>
      <c r="C319" s="5" t="inlineStr">
        <is>
          <t>3825 ABEL URBANO ALARCON ARROYO</t>
        </is>
      </c>
      <c r="D319" s="7" t="n"/>
      <c r="E319" s="8" t="n"/>
      <c r="F319" s="9" t="n">
        <v>4633.94</v>
      </c>
      <c r="I319" s="10" t="inlineStr">
        <is>
          <t>EFECTIVO</t>
        </is>
      </c>
      <c r="J319" s="5" t="inlineStr">
        <is>
          <t>3825 ABEL URBANO ALARCON ARROYO</t>
        </is>
      </c>
    </row>
    <row r="320">
      <c r="A320" s="11" t="inlineStr">
        <is>
          <t>SAP</t>
        </is>
      </c>
      <c r="B320" s="3" t="n"/>
      <c r="C320" s="3" t="n"/>
      <c r="D320" s="7" t="n"/>
      <c r="E320" s="8" t="n"/>
      <c r="H320" s="9" t="n"/>
      <c r="I320" s="10" t="n"/>
      <c r="J320" s="5" t="n"/>
    </row>
    <row r="321" ht="15.75" customHeight="1">
      <c r="A321" s="13" t="inlineStr">
        <is>
          <t>FECHA</t>
        </is>
      </c>
      <c r="B321" s="13" t="inlineStr">
        <is>
          <t>CIERRE DE CAJA</t>
        </is>
      </c>
      <c r="C321" s="13" t="inlineStr">
        <is>
          <t>IMPORTE</t>
        </is>
      </c>
      <c r="D321" s="24" t="n">
        <v>112672280</v>
      </c>
      <c r="E321" s="14" t="n">
        <v>112672333</v>
      </c>
      <c r="H321" s="9" t="n"/>
      <c r="I321" s="10" t="n"/>
      <c r="J321" s="5" t="n"/>
    </row>
    <row r="322">
      <c r="A322" s="5" t="n"/>
      <c r="B322" s="6" t="n"/>
      <c r="C322" s="5" t="n"/>
      <c r="D322" s="7" t="n"/>
      <c r="E322" s="8" t="n"/>
      <c r="H322" s="9" t="n"/>
      <c r="I322" s="10" t="n"/>
      <c r="J322" s="5" t="n"/>
    </row>
    <row r="323">
      <c r="A323" s="5" t="n"/>
      <c r="B323" s="6" t="n"/>
      <c r="C323" s="5" t="n"/>
      <c r="D323" s="7" t="n"/>
      <c r="E323" s="8" t="n"/>
      <c r="H323" s="9" t="n"/>
      <c r="I323" s="10" t="n"/>
      <c r="J323" s="5" t="n"/>
    </row>
    <row r="324">
      <c r="A324" s="5" t="inlineStr">
        <is>
          <t>CCAJ-LP01/40/23</t>
        </is>
      </c>
      <c r="B324" s="6" t="n">
        <v>44952.79666442129</v>
      </c>
      <c r="C324" s="5" t="inlineStr">
        <is>
          <t>2936 JUAN CARLOS CAPCHA ORELLANA</t>
        </is>
      </c>
      <c r="D324" s="7" t="n"/>
      <c r="E324" s="8" t="n"/>
      <c r="F324" s="9" t="n">
        <v>4659.31</v>
      </c>
      <c r="I324" s="10" t="inlineStr">
        <is>
          <t>EFECTIVO</t>
        </is>
      </c>
      <c r="J324" s="5" t="inlineStr">
        <is>
          <t>2936 JUAN CARLOS CAPCHA ORELLANA</t>
        </is>
      </c>
    </row>
    <row r="325">
      <c r="A325" s="5" t="inlineStr">
        <is>
          <t>CCAJ-LP01/40/23</t>
        </is>
      </c>
      <c r="B325" s="6" t="n">
        <v>44952.79666442129</v>
      </c>
      <c r="C325" s="5" t="inlineStr">
        <is>
          <t>2936 JUAN CARLOS CAPCHA ORELLANA</t>
        </is>
      </c>
      <c r="D325" s="7" t="n"/>
      <c r="E325" s="8" t="n"/>
      <c r="H325" s="9" t="n">
        <v>349.84</v>
      </c>
      <c r="I325" s="5" t="inlineStr">
        <is>
          <t>TARJETA DE DÉBITO/CRÉDITO</t>
        </is>
      </c>
      <c r="J325" s="5" t="inlineStr">
        <is>
          <t>2936 JUAN CARLOS CAPCHA ORELLANA</t>
        </is>
      </c>
    </row>
    <row r="326">
      <c r="A326" s="11" t="inlineStr">
        <is>
          <t>SAP</t>
        </is>
      </c>
      <c r="B326" s="3" t="n"/>
      <c r="C326" s="3" t="n"/>
      <c r="D326" s="7" t="n"/>
      <c r="E326" s="8" t="n"/>
      <c r="H326" s="9" t="n"/>
      <c r="I326" s="10" t="n"/>
      <c r="J326" s="5" t="n"/>
    </row>
    <row r="327" ht="15.75" customHeight="1">
      <c r="A327" s="13" t="inlineStr">
        <is>
          <t>FECHA</t>
        </is>
      </c>
      <c r="B327" s="13" t="inlineStr">
        <is>
          <t>CIERRE DE CAJA</t>
        </is>
      </c>
      <c r="C327" s="13" t="inlineStr">
        <is>
          <t>IMPORTE</t>
        </is>
      </c>
      <c r="D327" s="24" t="n">
        <v>112672282</v>
      </c>
      <c r="E327" s="14" t="n">
        <v>112672335</v>
      </c>
      <c r="H327" s="9" t="n"/>
      <c r="I327" s="10" t="n"/>
      <c r="J327" s="5" t="n"/>
    </row>
    <row r="328">
      <c r="A328" s="5" t="n"/>
      <c r="B328" s="6" t="n"/>
      <c r="C328" s="5" t="n"/>
      <c r="D328" s="7" t="n"/>
      <c r="E328" s="8" t="n"/>
      <c r="H328" s="9" t="n"/>
      <c r="I328" s="10" t="n"/>
      <c r="J328" s="5" t="n"/>
    </row>
    <row r="330">
      <c r="A330" s="1" t="inlineStr">
        <is>
          <t>Cierre Caja</t>
        </is>
      </c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</row>
    <row r="331">
      <c r="A331" s="3" t="inlineStr">
        <is>
          <t>Del 27/01/2023</t>
        </is>
      </c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</row>
    <row r="332">
      <c r="A332" s="74" t="inlineStr">
        <is>
          <t>Cierre Caja</t>
        </is>
      </c>
      <c r="B332" s="74" t="inlineStr">
        <is>
          <t>Fecha</t>
        </is>
      </c>
      <c r="C332" s="74" t="inlineStr">
        <is>
          <t>Cajero</t>
        </is>
      </c>
      <c r="D332" s="74" t="inlineStr">
        <is>
          <t>Nro Voucher</t>
        </is>
      </c>
      <c r="E332" s="74" t="inlineStr">
        <is>
          <t>Nro Cuenta</t>
        </is>
      </c>
      <c r="F332" s="74" t="inlineStr">
        <is>
          <t>Tipo Ingreso</t>
        </is>
      </c>
      <c r="G332" s="75" t="n"/>
      <c r="H332" s="76" t="n"/>
      <c r="I332" s="74" t="inlineStr">
        <is>
          <t>TIPO DE INGRESO</t>
        </is>
      </c>
      <c r="J332" s="74" t="inlineStr">
        <is>
          <t>Cobrador</t>
        </is>
      </c>
    </row>
    <row r="333">
      <c r="A333" s="77" t="n"/>
      <c r="B333" s="77" t="n"/>
      <c r="C333" s="77" t="n"/>
      <c r="D333" s="77" t="n"/>
      <c r="E333" s="77" t="n"/>
      <c r="F333" s="4" t="inlineStr">
        <is>
          <t>EFECTIVO</t>
        </is>
      </c>
      <c r="G333" s="4" t="inlineStr">
        <is>
          <t>CHEQUE</t>
        </is>
      </c>
      <c r="H333" s="4" t="inlineStr">
        <is>
          <t>TRANSFERENCIA</t>
        </is>
      </c>
      <c r="I333" s="77" t="n"/>
      <c r="J333" s="77" t="n"/>
    </row>
    <row r="334">
      <c r="A334" s="5" t="inlineStr">
        <is>
          <t>CCAJ-LP01/41/23</t>
        </is>
      </c>
      <c r="B334" s="6" t="n">
        <v>44953.75047358796</v>
      </c>
      <c r="C334" s="5" t="inlineStr">
        <is>
          <t>3825 ABEL URBANO ALARCON ARROYO</t>
        </is>
      </c>
      <c r="D334" s="7" t="n"/>
      <c r="E334" s="8" t="n"/>
      <c r="F334" s="9" t="n">
        <v>3701.52</v>
      </c>
      <c r="I334" s="10" t="inlineStr">
        <is>
          <t>EFECTIVO</t>
        </is>
      </c>
      <c r="J334" s="5" t="inlineStr">
        <is>
          <t>3825 ABEL URBANO ALARCON ARROYO</t>
        </is>
      </c>
    </row>
    <row r="335">
      <c r="A335" s="11" t="inlineStr">
        <is>
          <t>SAP</t>
        </is>
      </c>
      <c r="B335" s="3" t="n"/>
      <c r="C335" s="3" t="n"/>
      <c r="D335" s="7" t="n"/>
      <c r="E335" s="8" t="n"/>
      <c r="H335" s="9" t="n"/>
      <c r="I335" s="5" t="n"/>
      <c r="J335" s="8" t="n"/>
    </row>
    <row r="336" ht="15.75" customHeight="1">
      <c r="A336" s="13" t="inlineStr">
        <is>
          <t>FECHA</t>
        </is>
      </c>
      <c r="B336" s="13" t="inlineStr">
        <is>
          <t>CIERRE DE CAJA</t>
        </is>
      </c>
      <c r="C336" s="13" t="inlineStr">
        <is>
          <t>IMPORTE</t>
        </is>
      </c>
      <c r="D336" s="24" t="n">
        <v>112672284</v>
      </c>
      <c r="E336" s="14" t="n">
        <v>112672336</v>
      </c>
      <c r="H336" s="9" t="n"/>
      <c r="I336" s="5" t="n"/>
      <c r="J336" s="8" t="n"/>
    </row>
    <row r="337">
      <c r="A337" s="5" t="n"/>
      <c r="B337" s="6" t="n"/>
      <c r="C337" s="5" t="n"/>
      <c r="D337" s="7" t="n"/>
      <c r="E337" s="8" t="n"/>
      <c r="H337" s="9" t="n"/>
      <c r="I337" s="5" t="n"/>
      <c r="J337" s="8" t="n"/>
    </row>
    <row r="338">
      <c r="A338" s="5" t="n"/>
      <c r="B338" s="6" t="n"/>
      <c r="C338" s="5" t="n"/>
      <c r="D338" s="7" t="n"/>
      <c r="E338" s="8" t="n"/>
      <c r="H338" s="9" t="n"/>
      <c r="I338" s="5" t="n"/>
      <c r="J338" s="8" t="n"/>
    </row>
    <row r="339">
      <c r="A339" s="5" t="inlineStr">
        <is>
          <t>CCAJ-LP01/42/23</t>
        </is>
      </c>
      <c r="B339" s="6" t="n">
        <v>44953.79189777778</v>
      </c>
      <c r="C339" s="5" t="inlineStr">
        <is>
          <t>2936 JUAN CARLOS CAPCHA ORELLANA</t>
        </is>
      </c>
      <c r="D339" s="7" t="n"/>
      <c r="E339" s="8" t="n"/>
      <c r="F339" s="9" t="n">
        <v>3996.96</v>
      </c>
      <c r="I339" s="10" t="inlineStr">
        <is>
          <t>EFECTIVO</t>
        </is>
      </c>
      <c r="J339" s="5" t="inlineStr">
        <is>
          <t>2936 JUAN CARLOS CAPCHA ORELLANA</t>
        </is>
      </c>
    </row>
    <row r="340">
      <c r="A340" s="5" t="inlineStr">
        <is>
          <t>CCAJ-LP01/42/23</t>
        </is>
      </c>
      <c r="B340" s="6" t="n">
        <v>44953.79189777778</v>
      </c>
      <c r="C340" s="5" t="inlineStr">
        <is>
          <t>2936 JUAN CARLOS CAPCHA ORELLANA</t>
        </is>
      </c>
      <c r="D340" s="7" t="n"/>
      <c r="E340" s="8" t="n"/>
      <c r="H340" s="9" t="n">
        <v>334.7</v>
      </c>
      <c r="I340" s="5" t="inlineStr">
        <is>
          <t>TARJETA DE DÉBITO/CRÉDITO</t>
        </is>
      </c>
      <c r="J340" s="5" t="inlineStr">
        <is>
          <t>2936 JUAN CARLOS CAPCHA ORELLANA</t>
        </is>
      </c>
    </row>
    <row r="341">
      <c r="A341" s="11" t="inlineStr">
        <is>
          <t>SAP</t>
        </is>
      </c>
      <c r="B341" s="3" t="n"/>
      <c r="C341" s="3" t="n"/>
      <c r="D341" s="7" t="n"/>
      <c r="E341" s="8" t="n"/>
      <c r="H341" s="9" t="n"/>
      <c r="I341" s="5" t="n"/>
      <c r="J341" s="8" t="n"/>
    </row>
    <row r="342" ht="15.75" customHeight="1">
      <c r="A342" s="13" t="inlineStr">
        <is>
          <t>FECHA</t>
        </is>
      </c>
      <c r="B342" s="13" t="inlineStr">
        <is>
          <t>CIERRE DE CAJA</t>
        </is>
      </c>
      <c r="C342" s="13" t="inlineStr">
        <is>
          <t>IMPORTE</t>
        </is>
      </c>
      <c r="D342" s="24" t="n">
        <v>112672287</v>
      </c>
      <c r="E342" s="14" t="n">
        <v>112672337</v>
      </c>
      <c r="H342" s="9" t="n"/>
      <c r="I342" s="5" t="n"/>
      <c r="J342" s="8" t="n"/>
    </row>
    <row r="343">
      <c r="A343" s="5" t="n"/>
      <c r="B343" s="6" t="n"/>
      <c r="C343" s="5" t="n"/>
      <c r="D343" s="7" t="n"/>
      <c r="E343" s="8" t="n"/>
      <c r="H343" s="9" t="n"/>
      <c r="I343" s="5" t="n"/>
      <c r="J343" s="8" t="n"/>
    </row>
    <row r="344">
      <c r="A344" s="5" t="n"/>
      <c r="B344" s="6" t="n"/>
      <c r="C344" s="5" t="n"/>
      <c r="D344" s="7" t="n"/>
      <c r="E344" s="8" t="n"/>
      <c r="H344" s="9" t="n"/>
      <c r="I344" s="5" t="n"/>
      <c r="J344" s="8" t="n"/>
    </row>
    <row r="345">
      <c r="A345" s="1" t="inlineStr">
        <is>
          <t>Cierre Caja</t>
        </is>
      </c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</row>
    <row r="346">
      <c r="A346" s="3" t="inlineStr">
        <is>
          <t>Del 28/01/2023</t>
        </is>
      </c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</row>
    <row r="347">
      <c r="A347" s="74" t="inlineStr">
        <is>
          <t>Cierre Caja</t>
        </is>
      </c>
      <c r="B347" s="74" t="inlineStr">
        <is>
          <t>Fecha</t>
        </is>
      </c>
      <c r="C347" s="74" t="inlineStr">
        <is>
          <t>Cajero</t>
        </is>
      </c>
      <c r="D347" s="74" t="inlineStr">
        <is>
          <t>Nro Voucher</t>
        </is>
      </c>
      <c r="E347" s="74" t="inlineStr">
        <is>
          <t>Nro Cuenta</t>
        </is>
      </c>
      <c r="F347" s="74" t="inlineStr">
        <is>
          <t>Tipo Ingreso</t>
        </is>
      </c>
      <c r="G347" s="75" t="n"/>
      <c r="H347" s="76" t="n"/>
      <c r="I347" s="74" t="inlineStr">
        <is>
          <t>TIPO DE INGRESO</t>
        </is>
      </c>
      <c r="J347" s="74" t="inlineStr">
        <is>
          <t>Cobrador</t>
        </is>
      </c>
    </row>
    <row r="348">
      <c r="A348" s="77" t="n"/>
      <c r="B348" s="77" t="n"/>
      <c r="C348" s="77" t="n"/>
      <c r="D348" s="77" t="n"/>
      <c r="E348" s="77" t="n"/>
      <c r="F348" s="4" t="inlineStr">
        <is>
          <t>EFECTIVO</t>
        </is>
      </c>
      <c r="G348" s="4" t="inlineStr">
        <is>
          <t>CHEQUE</t>
        </is>
      </c>
      <c r="H348" s="4" t="inlineStr">
        <is>
          <t>TRANSFERENCIA</t>
        </is>
      </c>
      <c r="I348" s="77" t="n"/>
      <c r="J348" s="77" t="n"/>
    </row>
    <row r="349">
      <c r="A349" s="5" t="inlineStr">
        <is>
          <t>CCAJ-LP01/43/23</t>
        </is>
      </c>
      <c r="B349" s="6" t="n">
        <v>44954.58419945602</v>
      </c>
      <c r="C349" s="5" t="inlineStr">
        <is>
          <t>3825 ABEL URBANO ALARCON ARROYO</t>
        </is>
      </c>
      <c r="D349" s="7" t="n"/>
      <c r="E349" s="8" t="n"/>
      <c r="F349" s="9" t="n">
        <v>1200.1</v>
      </c>
      <c r="I349" s="10" t="inlineStr">
        <is>
          <t>EFECTIVO</t>
        </is>
      </c>
      <c r="J349" s="5" t="inlineStr">
        <is>
          <t>3825 ABEL URBANO ALARCON ARROYO</t>
        </is>
      </c>
    </row>
    <row r="350">
      <c r="A350" s="11" t="inlineStr">
        <is>
          <t>SAP</t>
        </is>
      </c>
      <c r="B350" s="3" t="n"/>
      <c r="C350" s="3" t="n"/>
      <c r="D350" s="7" t="n"/>
      <c r="E350" s="8" t="n"/>
      <c r="H350" s="9" t="n"/>
      <c r="I350" s="5" t="n"/>
      <c r="J350" s="8" t="n"/>
    </row>
    <row r="351" ht="15.75" customHeight="1">
      <c r="A351" s="13" t="inlineStr">
        <is>
          <t>FECHA</t>
        </is>
      </c>
      <c r="B351" s="13" t="inlineStr">
        <is>
          <t>CIERRE DE CAJA</t>
        </is>
      </c>
      <c r="C351" s="13" t="inlineStr">
        <is>
          <t>IMPORTE</t>
        </is>
      </c>
      <c r="D351" s="24" t="n">
        <v>112673660</v>
      </c>
      <c r="E351" s="14" t="n">
        <v>112674582</v>
      </c>
      <c r="H351" s="9" t="n"/>
      <c r="I351" s="5" t="n"/>
      <c r="J351" s="8" t="n"/>
    </row>
    <row r="352">
      <c r="A352" s="5" t="n"/>
      <c r="B352" s="6" t="n"/>
      <c r="C352" s="5" t="n"/>
      <c r="D352" s="7" t="n"/>
      <c r="E352" s="8" t="n"/>
      <c r="H352" s="9" t="n"/>
      <c r="I352" s="5" t="n"/>
      <c r="J352" s="8" t="n"/>
    </row>
    <row r="353">
      <c r="A353" s="5" t="n"/>
      <c r="B353" s="6" t="n"/>
      <c r="C353" s="5" t="n"/>
      <c r="D353" s="7" t="n"/>
      <c r="E353" s="8" t="n"/>
      <c r="H353" s="9" t="n"/>
      <c r="I353" s="5" t="n"/>
      <c r="J353" s="8" t="n"/>
    </row>
    <row r="354">
      <c r="A354" s="5" t="inlineStr">
        <is>
          <t>CCAJ-LP01/44/23</t>
        </is>
      </c>
      <c r="B354" s="6" t="n">
        <v>44954.58603998843</v>
      </c>
      <c r="C354" s="5" t="inlineStr">
        <is>
          <t>2936 JUAN CARLOS CAPCHA ORELLANA</t>
        </is>
      </c>
      <c r="D354" s="7" t="n"/>
      <c r="E354" s="8" t="n"/>
      <c r="F354" s="9" t="n">
        <v>3412.88</v>
      </c>
      <c r="I354" s="10" t="inlineStr">
        <is>
          <t>EFECTIVO</t>
        </is>
      </c>
      <c r="J354" s="5" t="inlineStr">
        <is>
          <t>2936 JUAN CARLOS CAPCHA ORELLANA</t>
        </is>
      </c>
    </row>
    <row r="355">
      <c r="A355" s="5" t="inlineStr">
        <is>
          <t>CCAJ-LP01/44/23</t>
        </is>
      </c>
      <c r="B355" s="6" t="n">
        <v>44954.58603998843</v>
      </c>
      <c r="C355" s="5" t="inlineStr">
        <is>
          <t>2936 JUAN CARLOS CAPCHA ORELLANA</t>
        </is>
      </c>
      <c r="D355" s="7" t="n"/>
      <c r="E355" s="8" t="n"/>
      <c r="H355" s="9" t="n">
        <v>188.65</v>
      </c>
      <c r="I355" s="5" t="inlineStr">
        <is>
          <t>TARJETA DE DÉBITO/CRÉDITO</t>
        </is>
      </c>
      <c r="J355" s="5" t="inlineStr">
        <is>
          <t>2936 JUAN CARLOS CAPCHA ORELLANA</t>
        </is>
      </c>
    </row>
    <row r="356">
      <c r="A356" s="11" t="inlineStr">
        <is>
          <t>SAP</t>
        </is>
      </c>
      <c r="B356" s="3" t="n"/>
      <c r="C356" s="3" t="n"/>
      <c r="D356" s="7" t="n"/>
      <c r="E356" s="8" t="n"/>
      <c r="H356" s="9" t="n"/>
      <c r="I356" s="5" t="n"/>
      <c r="J356" s="8" t="n"/>
    </row>
    <row r="357" ht="15.75" customHeight="1">
      <c r="A357" s="13" t="inlineStr">
        <is>
          <t>FECHA</t>
        </is>
      </c>
      <c r="B357" s="13" t="inlineStr">
        <is>
          <t>CIERRE DE CAJA</t>
        </is>
      </c>
      <c r="C357" s="13" t="inlineStr">
        <is>
          <t>IMPORTE</t>
        </is>
      </c>
      <c r="D357" s="24" t="n">
        <v>112673663</v>
      </c>
      <c r="E357" s="14" t="n">
        <v>112674681</v>
      </c>
      <c r="H357" s="9" t="n"/>
      <c r="I357" s="5" t="n"/>
      <c r="J357" s="8" t="n"/>
    </row>
    <row r="360">
      <c r="A360" s="1" t="inlineStr">
        <is>
          <t>Cierre Caja</t>
        </is>
      </c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</row>
    <row r="361">
      <c r="A361" s="3" t="inlineStr">
        <is>
          <t>Del 30/01/2023</t>
        </is>
      </c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</row>
    <row r="362">
      <c r="A362" s="74" t="inlineStr">
        <is>
          <t>Cierre Caja</t>
        </is>
      </c>
      <c r="B362" s="74" t="inlineStr">
        <is>
          <t>Fecha</t>
        </is>
      </c>
      <c r="C362" s="74" t="inlineStr">
        <is>
          <t>Cajero</t>
        </is>
      </c>
      <c r="D362" s="74" t="inlineStr">
        <is>
          <t>Nro Voucher</t>
        </is>
      </c>
      <c r="E362" s="74" t="inlineStr">
        <is>
          <t>Nro Cuenta</t>
        </is>
      </c>
      <c r="F362" s="74" t="inlineStr">
        <is>
          <t>Tipo Ingreso</t>
        </is>
      </c>
      <c r="G362" s="75" t="n"/>
      <c r="H362" s="76" t="n"/>
      <c r="I362" s="74" t="inlineStr">
        <is>
          <t>TIPO DE INGRESO</t>
        </is>
      </c>
      <c r="J362" s="74" t="inlineStr">
        <is>
          <t>Cobrador</t>
        </is>
      </c>
    </row>
    <row r="363">
      <c r="A363" s="77" t="n"/>
      <c r="B363" s="77" t="n"/>
      <c r="C363" s="77" t="n"/>
      <c r="D363" s="77" t="n"/>
      <c r="E363" s="77" t="n"/>
      <c r="F363" s="4" t="inlineStr">
        <is>
          <t>EFECTIVO</t>
        </is>
      </c>
      <c r="G363" s="4" t="inlineStr">
        <is>
          <t>CHEQUE</t>
        </is>
      </c>
      <c r="H363" s="4" t="inlineStr">
        <is>
          <t>TRANSFERENCIA</t>
        </is>
      </c>
      <c r="I363" s="77" t="n"/>
      <c r="J363" s="77" t="n"/>
    </row>
    <row r="364">
      <c r="A364" s="5" t="inlineStr">
        <is>
          <t>CCAJ-LP01/45/23</t>
        </is>
      </c>
      <c r="B364" s="6" t="n">
        <v>44956.7515516088</v>
      </c>
      <c r="C364" s="5" t="inlineStr">
        <is>
          <t>2936 JUAN CARLOS CAPCHA ORELLANA</t>
        </is>
      </c>
      <c r="D364" s="7" t="n"/>
      <c r="E364" s="8" t="n"/>
      <c r="F364" s="9" t="n">
        <v>4560.26</v>
      </c>
      <c r="I364" s="10" t="inlineStr">
        <is>
          <t>EFECTIVO</t>
        </is>
      </c>
      <c r="J364" s="5" t="inlineStr">
        <is>
          <t>2936 JUAN CARLOS CAPCHA ORELLANA</t>
        </is>
      </c>
    </row>
    <row r="365">
      <c r="A365" s="5" t="inlineStr">
        <is>
          <t>CCAJ-LP01/45/23</t>
        </is>
      </c>
      <c r="B365" s="6" t="n">
        <v>44956.7515516088</v>
      </c>
      <c r="C365" s="5" t="inlineStr">
        <is>
          <t>2936 JUAN CARLOS CAPCHA ORELLANA</t>
        </is>
      </c>
      <c r="D365" s="7" t="n"/>
      <c r="E365" s="8" t="n"/>
      <c r="H365" s="9" t="n">
        <v>286.56</v>
      </c>
      <c r="I365" s="5" t="inlineStr">
        <is>
          <t>TARJETA DE DÉBITO/CRÉDITO</t>
        </is>
      </c>
      <c r="J365" s="5" t="inlineStr">
        <is>
          <t>2936 JUAN CARLOS CAPCHA ORELLANA</t>
        </is>
      </c>
    </row>
    <row r="366">
      <c r="A366" s="11" t="inlineStr">
        <is>
          <t>SAP</t>
        </is>
      </c>
      <c r="B366" s="3" t="n"/>
      <c r="C366" s="3" t="n"/>
      <c r="D366" s="7" t="n"/>
      <c r="E366" s="8" t="n"/>
      <c r="G366" s="9" t="n"/>
      <c r="I366" s="10" t="n"/>
      <c r="J366" s="8" t="n"/>
    </row>
    <row r="367" ht="15.75" customHeight="1">
      <c r="A367" s="13" t="inlineStr">
        <is>
          <t>FECHA</t>
        </is>
      </c>
      <c r="B367" s="13" t="inlineStr">
        <is>
          <t>CIERRE DE CAJA</t>
        </is>
      </c>
      <c r="C367" s="13" t="inlineStr">
        <is>
          <t>IMPORTE</t>
        </is>
      </c>
      <c r="D367" s="24" t="n">
        <v>112691556</v>
      </c>
      <c r="E367" s="14" t="n">
        <v>112691857</v>
      </c>
      <c r="G367" s="9" t="n"/>
      <c r="I367" s="10" t="n"/>
      <c r="J367" s="8" t="n"/>
    </row>
    <row r="368" ht="15.75" customHeight="1">
      <c r="A368" s="5" t="n"/>
      <c r="B368" s="6" t="n"/>
      <c r="C368" s="5" t="n"/>
      <c r="D368" s="49" t="n">
        <v>112691619</v>
      </c>
      <c r="E368" s="28" t="n">
        <v>112691830</v>
      </c>
      <c r="F368" s="29" t="inlineStr">
        <is>
          <t>REV</t>
        </is>
      </c>
      <c r="G368" s="9" t="n"/>
      <c r="I368" s="10" t="n"/>
      <c r="J368" s="8" t="n"/>
    </row>
    <row r="369">
      <c r="A369" s="16" t="inlineStr">
        <is>
          <t>reversion debido a que el Boot 5 realizo doble traslado</t>
        </is>
      </c>
      <c r="B369" s="16" t="n"/>
      <c r="C369" s="16" t="n"/>
    </row>
    <row r="370">
      <c r="A370" s="5" t="n"/>
      <c r="B370" s="6" t="n"/>
      <c r="C370" s="5" t="n"/>
      <c r="D370" s="7" t="n"/>
      <c r="E370" s="8" t="n"/>
      <c r="G370" s="9" t="n"/>
      <c r="I370" s="10" t="n"/>
      <c r="J370" s="8" t="n"/>
    </row>
    <row r="371">
      <c r="A371" s="5" t="inlineStr">
        <is>
          <t>CCAJ-LP01/46/23</t>
        </is>
      </c>
      <c r="B371" s="6" t="n">
        <v>44956.79439121528</v>
      </c>
      <c r="C371" s="5" t="inlineStr">
        <is>
          <t>3825 ABEL URBANO ALARCON ARROYO</t>
        </is>
      </c>
      <c r="D371" s="7" t="n"/>
      <c r="E371" s="8" t="n"/>
      <c r="F371" s="9" t="n">
        <v>3215.47</v>
      </c>
      <c r="I371" s="10" t="inlineStr">
        <is>
          <t>EFECTIVO</t>
        </is>
      </c>
      <c r="J371" s="5" t="inlineStr">
        <is>
          <t>3825 ABEL URBANO ALARCON ARROYO</t>
        </is>
      </c>
    </row>
    <row r="372">
      <c r="A372" s="11" t="inlineStr">
        <is>
          <t>SAP</t>
        </is>
      </c>
      <c r="B372" s="3" t="n"/>
      <c r="C372" s="3" t="n"/>
      <c r="D372" s="7" t="n"/>
      <c r="E372" s="8" t="n"/>
      <c r="G372" s="9" t="n"/>
      <c r="I372" s="10" t="n"/>
      <c r="J372" s="8" t="n"/>
    </row>
    <row r="373" ht="15.75" customHeight="1">
      <c r="A373" s="13" t="inlineStr">
        <is>
          <t>FECHA</t>
        </is>
      </c>
      <c r="B373" s="13" t="inlineStr">
        <is>
          <t>CIERRE DE CAJA</t>
        </is>
      </c>
      <c r="C373" s="13" t="inlineStr">
        <is>
          <t>IMPORTE</t>
        </is>
      </c>
      <c r="D373" s="24" t="n">
        <v>112691558</v>
      </c>
      <c r="E373" s="14" t="n">
        <v>112691872</v>
      </c>
      <c r="G373" s="9" t="n"/>
      <c r="I373" s="10" t="n"/>
      <c r="J373" s="8" t="n"/>
    </row>
    <row r="374" ht="15.75" customHeight="1">
      <c r="D374" s="49" t="n">
        <v>112691620</v>
      </c>
      <c r="E374" s="28" t="n">
        <v>112691831</v>
      </c>
      <c r="F374" s="29" t="inlineStr">
        <is>
          <t>REV</t>
        </is>
      </c>
    </row>
    <row r="375">
      <c r="A375" s="16" t="inlineStr">
        <is>
          <t>reversion debido a que el Boot 5 realizo doble traslado</t>
        </is>
      </c>
      <c r="B375" s="16" t="n"/>
      <c r="C375" s="16" t="n"/>
    </row>
    <row r="377">
      <c r="A377" s="1" t="inlineStr">
        <is>
          <t>Cierre Caja</t>
        </is>
      </c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</row>
    <row r="378">
      <c r="A378" s="3" t="inlineStr">
        <is>
          <t>Del 31/01/2023</t>
        </is>
      </c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</row>
    <row r="379">
      <c r="A379" s="74" t="inlineStr">
        <is>
          <t>Cierre Caja</t>
        </is>
      </c>
      <c r="B379" s="74" t="inlineStr">
        <is>
          <t>Fecha</t>
        </is>
      </c>
      <c r="C379" s="74" t="inlineStr">
        <is>
          <t>Cajero</t>
        </is>
      </c>
      <c r="D379" s="74" t="inlineStr">
        <is>
          <t>Nro Voucher</t>
        </is>
      </c>
      <c r="E379" s="74" t="inlineStr">
        <is>
          <t>Nro Cuenta</t>
        </is>
      </c>
      <c r="F379" s="74" t="inlineStr">
        <is>
          <t>Tipo Ingreso</t>
        </is>
      </c>
      <c r="G379" s="75" t="n"/>
      <c r="H379" s="76" t="n"/>
      <c r="I379" s="74" t="inlineStr">
        <is>
          <t>TIPO DE INGRESO</t>
        </is>
      </c>
      <c r="J379" s="74" t="inlineStr">
        <is>
          <t>Cobrador</t>
        </is>
      </c>
    </row>
    <row r="380">
      <c r="A380" s="77" t="n"/>
      <c r="B380" s="77" t="n"/>
      <c r="C380" s="77" t="n"/>
      <c r="D380" s="77" t="n"/>
      <c r="E380" s="77" t="n"/>
      <c r="F380" s="4" t="inlineStr">
        <is>
          <t>EFECTIVO</t>
        </is>
      </c>
      <c r="G380" s="4" t="inlineStr">
        <is>
          <t>CHEQUE</t>
        </is>
      </c>
      <c r="H380" s="4" t="inlineStr">
        <is>
          <t>TRANSFERENCIA</t>
        </is>
      </c>
      <c r="I380" s="77" t="n"/>
      <c r="J380" s="77" t="n"/>
    </row>
    <row r="381">
      <c r="A381" s="5" t="inlineStr">
        <is>
          <t>CCAJ-LP01/47/23</t>
        </is>
      </c>
      <c r="B381" s="6" t="n">
        <v>44957.75695528935</v>
      </c>
      <c r="C381" s="5" t="inlineStr">
        <is>
          <t>2936 JUAN CARLOS CAPCHA ORELLANA</t>
        </is>
      </c>
      <c r="D381" s="10" t="n"/>
      <c r="E381" s="8" t="n"/>
      <c r="F381" s="9" t="n">
        <v>3968.9</v>
      </c>
      <c r="I381" s="10" t="inlineStr">
        <is>
          <t>EFECTIVO</t>
        </is>
      </c>
      <c r="J381" s="5" t="inlineStr">
        <is>
          <t>2936 JUAN CARLOS CAPCHA ORELLANA</t>
        </is>
      </c>
    </row>
    <row r="382">
      <c r="A382" s="5" t="inlineStr">
        <is>
          <t>CCAJ-LP01/47/23</t>
        </is>
      </c>
      <c r="B382" s="6" t="n">
        <v>44957.75695528935</v>
      </c>
      <c r="C382" s="5" t="inlineStr">
        <is>
          <t>2936 JUAN CARLOS CAPCHA ORELLANA</t>
        </is>
      </c>
      <c r="D382" s="10" t="n"/>
      <c r="E382" s="8" t="n"/>
      <c r="H382" s="9" t="n">
        <v>338.45</v>
      </c>
      <c r="I382" s="5" t="inlineStr">
        <is>
          <t>TARJETA DE DÉBITO/CRÉDITO</t>
        </is>
      </c>
      <c r="J382" s="5" t="inlineStr">
        <is>
          <t>2936 JUAN CARLOS CAPCHA ORELLANA</t>
        </is>
      </c>
    </row>
    <row r="383">
      <c r="A383" s="11" t="inlineStr">
        <is>
          <t>SAP</t>
        </is>
      </c>
      <c r="B383" s="3" t="n"/>
      <c r="C383" s="3" t="n"/>
      <c r="D383" s="7" t="n"/>
      <c r="E383" s="8" t="n"/>
      <c r="G383" s="9" t="n"/>
      <c r="I383" s="10" t="n"/>
      <c r="J383" s="5" t="n"/>
    </row>
    <row r="384" ht="15.75" customHeight="1">
      <c r="A384" s="13" t="inlineStr">
        <is>
          <t>FECHA</t>
        </is>
      </c>
      <c r="B384" s="13" t="inlineStr">
        <is>
          <t>CIERRE DE CAJA</t>
        </is>
      </c>
      <c r="C384" s="13" t="inlineStr">
        <is>
          <t>IMPORTE</t>
        </is>
      </c>
      <c r="D384" s="49" t="n">
        <v>112692562</v>
      </c>
      <c r="E384" s="14" t="n">
        <v>112692803</v>
      </c>
      <c r="G384" s="9" t="n"/>
      <c r="I384" s="10" t="n"/>
      <c r="J384" s="5" t="n"/>
    </row>
    <row r="385">
      <c r="A385" s="5" t="n"/>
      <c r="B385" s="6" t="n"/>
      <c r="C385" s="5" t="n"/>
      <c r="D385" s="29" t="inlineStr">
        <is>
          <t>BOOT</t>
        </is>
      </c>
      <c r="E385" s="8" t="n"/>
      <c r="G385" s="9" t="n"/>
      <c r="I385" s="10" t="n"/>
      <c r="J385" s="5" t="n"/>
    </row>
    <row r="386">
      <c r="A386" s="5" t="n"/>
      <c r="B386" s="6" t="n"/>
      <c r="C386" s="5" t="n"/>
      <c r="D386" s="7" t="n"/>
      <c r="E386" s="8" t="n"/>
      <c r="G386" s="9" t="n"/>
      <c r="I386" s="10" t="n"/>
      <c r="J386" s="5" t="n"/>
    </row>
    <row r="387">
      <c r="A387" s="5" t="inlineStr">
        <is>
          <t>CCAJ-LP01/48/23</t>
        </is>
      </c>
      <c r="B387" s="6" t="n">
        <v>44957.76869603009</v>
      </c>
      <c r="C387" s="5" t="inlineStr">
        <is>
          <t>3825 ABEL URBANO ALARCON ARROYO</t>
        </is>
      </c>
      <c r="D387" s="10" t="n"/>
      <c r="E387" s="8" t="n"/>
      <c r="F387" s="9" t="n">
        <v>3692.33</v>
      </c>
      <c r="I387" s="10" t="inlineStr">
        <is>
          <t>EFECTIVO</t>
        </is>
      </c>
      <c r="J387" s="5" t="inlineStr">
        <is>
          <t>3825 ABEL URBANO ALARCON ARROYO</t>
        </is>
      </c>
    </row>
    <row r="388">
      <c r="A388" s="11" t="inlineStr">
        <is>
          <t>SAP</t>
        </is>
      </c>
      <c r="B388" s="3" t="n"/>
      <c r="C388" s="3" t="n"/>
      <c r="D388" s="7" t="n"/>
      <c r="E388" s="8" t="n"/>
      <c r="G388" s="9" t="n"/>
      <c r="I388" s="10" t="n"/>
      <c r="J388" s="5" t="n"/>
    </row>
    <row r="389" ht="15.75" customHeight="1">
      <c r="A389" s="13" t="inlineStr">
        <is>
          <t>FECHA</t>
        </is>
      </c>
      <c r="B389" s="13" t="inlineStr">
        <is>
          <t>CIERRE DE CAJA</t>
        </is>
      </c>
      <c r="C389" s="13" t="inlineStr">
        <is>
          <t>IMPORTE</t>
        </is>
      </c>
      <c r="D389" s="49" t="n">
        <v>112692563</v>
      </c>
      <c r="E389" s="14" t="n">
        <v>112692805</v>
      </c>
      <c r="G389" s="9" t="n"/>
      <c r="I389" s="10" t="n"/>
      <c r="J389" s="5" t="n"/>
    </row>
    <row r="390">
      <c r="D390" s="29" t="inlineStr">
        <is>
          <t>BOOT</t>
        </is>
      </c>
    </row>
    <row r="392">
      <c r="A392" s="1" t="inlineStr">
        <is>
          <t>Cierre Caja</t>
        </is>
      </c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</row>
    <row r="393">
      <c r="A393" s="3" t="inlineStr">
        <is>
          <t>Del 01/02/2023</t>
        </is>
      </c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</row>
    <row r="394">
      <c r="A394" s="74" t="inlineStr">
        <is>
          <t>Cierre Caja</t>
        </is>
      </c>
      <c r="B394" s="74" t="inlineStr">
        <is>
          <t>Fecha</t>
        </is>
      </c>
      <c r="C394" s="74" t="inlineStr">
        <is>
          <t>Cajero</t>
        </is>
      </c>
      <c r="D394" s="74" t="inlineStr">
        <is>
          <t>Nro Voucher</t>
        </is>
      </c>
      <c r="E394" s="74" t="inlineStr">
        <is>
          <t>Nro Cuenta</t>
        </is>
      </c>
      <c r="F394" s="74" t="inlineStr">
        <is>
          <t>Tipo Ingreso</t>
        </is>
      </c>
      <c r="G394" s="75" t="n"/>
      <c r="H394" s="76" t="n"/>
      <c r="I394" s="74" t="inlineStr">
        <is>
          <t>TIPO DE INGRESO</t>
        </is>
      </c>
      <c r="J394" s="74" t="inlineStr">
        <is>
          <t>Cobrador</t>
        </is>
      </c>
    </row>
    <row r="395">
      <c r="A395" s="77" t="n"/>
      <c r="B395" s="77" t="n"/>
      <c r="C395" s="77" t="n"/>
      <c r="D395" s="77" t="n"/>
      <c r="E395" s="77" t="n"/>
      <c r="F395" s="4" t="inlineStr">
        <is>
          <t>EFECTIVO</t>
        </is>
      </c>
      <c r="G395" s="4" t="inlineStr">
        <is>
          <t>CHEQUE</t>
        </is>
      </c>
      <c r="H395" s="4" t="inlineStr">
        <is>
          <t>TRANSFERENCIA</t>
        </is>
      </c>
      <c r="I395" s="77" t="n"/>
      <c r="J395" s="77" t="n"/>
    </row>
    <row r="396">
      <c r="A396" s="5" t="inlineStr">
        <is>
          <t>CCAJ-LP01/49/23</t>
        </is>
      </c>
      <c r="B396" s="6" t="n">
        <v>44958.79305636574</v>
      </c>
      <c r="C396" s="5" t="inlineStr">
        <is>
          <t>3825 ABEL URBANO ALARCON ARROYO</t>
        </is>
      </c>
      <c r="D396" s="7" t="n"/>
      <c r="E396" s="8" t="n"/>
      <c r="F396" s="9" t="n">
        <v>3341.69</v>
      </c>
      <c r="I396" s="10" t="inlineStr">
        <is>
          <t>EFECTIVO</t>
        </is>
      </c>
      <c r="J396" s="5" t="inlineStr">
        <is>
          <t>3825 ABEL URBANO ALARCON ARROYO</t>
        </is>
      </c>
    </row>
    <row r="397">
      <c r="A397" s="11" t="inlineStr">
        <is>
          <t>SAP</t>
        </is>
      </c>
      <c r="B397" s="3" t="n"/>
      <c r="C397" s="3" t="n"/>
      <c r="D397" s="7" t="n"/>
      <c r="E397" s="8" t="n"/>
      <c r="F397" s="9" t="n"/>
      <c r="I397" s="10" t="n"/>
      <c r="J397" s="8" t="n"/>
    </row>
    <row r="398" ht="15.75" customHeight="1">
      <c r="A398" s="13" t="inlineStr">
        <is>
          <t>FECHA</t>
        </is>
      </c>
      <c r="B398" s="13" t="inlineStr">
        <is>
          <t>CIERRE DE CAJA</t>
        </is>
      </c>
      <c r="C398" s="13" t="inlineStr">
        <is>
          <t>IMPORTE</t>
        </is>
      </c>
      <c r="D398" s="49" t="n">
        <v>112695133</v>
      </c>
      <c r="E398" s="14" t="n">
        <v>112695335</v>
      </c>
      <c r="F398" s="9" t="n"/>
      <c r="I398" s="10" t="n"/>
      <c r="J398" s="8" t="n"/>
    </row>
    <row r="399">
      <c r="A399" s="5" t="n"/>
      <c r="B399" s="6" t="n"/>
      <c r="C399" s="5" t="n"/>
      <c r="D399" s="57" t="inlineStr">
        <is>
          <t>BOOT</t>
        </is>
      </c>
      <c r="E399" s="8" t="n"/>
      <c r="F399" s="9" t="n"/>
      <c r="I399" s="10" t="n"/>
      <c r="J399" s="8" t="n"/>
    </row>
    <row r="400">
      <c r="A400" s="5" t="n"/>
      <c r="B400" s="6" t="n"/>
      <c r="C400" s="5" t="n"/>
      <c r="D400" s="7" t="n"/>
      <c r="E400" s="8" t="n"/>
      <c r="F400" s="9" t="n"/>
      <c r="I400" s="10" t="n"/>
      <c r="J400" s="8" t="n"/>
    </row>
    <row r="401">
      <c r="A401" s="5" t="inlineStr">
        <is>
          <t>CCAJ-LP01/50/23</t>
        </is>
      </c>
      <c r="B401" s="6" t="n">
        <v>44958.79493077546</v>
      </c>
      <c r="C401" s="5" t="inlineStr">
        <is>
          <t>2936 JUAN CARLOS CAPCHA ORELLANA</t>
        </is>
      </c>
      <c r="D401" s="7" t="n"/>
      <c r="E401" s="8" t="n"/>
      <c r="F401" s="9" t="n">
        <v>4903.11</v>
      </c>
      <c r="I401" s="10" t="inlineStr">
        <is>
          <t>EFECTIVO</t>
        </is>
      </c>
      <c r="J401" s="5" t="inlineStr">
        <is>
          <t>2936 JUAN CARLOS CAPCHA ORELLANA</t>
        </is>
      </c>
    </row>
    <row r="402">
      <c r="A402" s="5" t="inlineStr">
        <is>
          <t>CCAJ-LP01/50/23</t>
        </is>
      </c>
      <c r="B402" s="6" t="n">
        <v>44958.79493077546</v>
      </c>
      <c r="C402" s="5" t="inlineStr">
        <is>
          <t>2936 JUAN CARLOS CAPCHA ORELLANA</t>
        </is>
      </c>
      <c r="D402" s="7" t="n"/>
      <c r="E402" s="8" t="n"/>
      <c r="H402" s="9" t="n">
        <v>494.3</v>
      </c>
      <c r="I402" s="5" t="inlineStr">
        <is>
          <t>TARJETA DE DÉBITO/CRÉDITO</t>
        </is>
      </c>
      <c r="J402" s="5" t="inlineStr">
        <is>
          <t>2936 JUAN CARLOS CAPCHA ORELLANA</t>
        </is>
      </c>
    </row>
    <row r="403">
      <c r="A403" s="11" t="inlineStr">
        <is>
          <t>SAP</t>
        </is>
      </c>
      <c r="B403" s="3" t="n"/>
      <c r="C403" s="3" t="n"/>
      <c r="D403" s="7" t="n"/>
      <c r="E403" s="8" t="n"/>
      <c r="H403" s="9" t="n"/>
      <c r="I403" s="10" t="n"/>
      <c r="J403" s="8" t="n"/>
    </row>
    <row r="404" ht="15.75" customHeight="1">
      <c r="A404" s="13" t="inlineStr">
        <is>
          <t>FECHA</t>
        </is>
      </c>
      <c r="B404" s="13" t="inlineStr">
        <is>
          <t>CIERRE DE CAJA</t>
        </is>
      </c>
      <c r="C404" s="13" t="inlineStr">
        <is>
          <t>IMPORTE</t>
        </is>
      </c>
      <c r="D404" s="49" t="n">
        <v>112695134</v>
      </c>
      <c r="E404" s="14" t="n">
        <v>112695336</v>
      </c>
      <c r="H404" s="9" t="n"/>
      <c r="I404" s="10" t="n"/>
      <c r="J404" s="8" t="n"/>
    </row>
    <row r="405">
      <c r="D405" s="57" t="inlineStr">
        <is>
          <t>BOOT</t>
        </is>
      </c>
    </row>
    <row r="407">
      <c r="A407" s="1" t="inlineStr">
        <is>
          <t>Cierre Caja</t>
        </is>
      </c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</row>
    <row r="408">
      <c r="A408" s="3" t="inlineStr">
        <is>
          <t>Del 02/02/2023</t>
        </is>
      </c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</row>
    <row r="409">
      <c r="A409" s="74" t="inlineStr">
        <is>
          <t>Cierre Caja</t>
        </is>
      </c>
      <c r="B409" s="74" t="inlineStr">
        <is>
          <t>Fecha</t>
        </is>
      </c>
      <c r="C409" s="74" t="inlineStr">
        <is>
          <t>Cajero</t>
        </is>
      </c>
      <c r="D409" s="74" t="inlineStr">
        <is>
          <t>Nro Voucher</t>
        </is>
      </c>
      <c r="E409" s="74" t="inlineStr">
        <is>
          <t>Nro Cuenta</t>
        </is>
      </c>
      <c r="F409" s="74" t="inlineStr">
        <is>
          <t>Tipo Ingreso</t>
        </is>
      </c>
      <c r="G409" s="75" t="n"/>
      <c r="H409" s="76" t="n"/>
      <c r="I409" s="74" t="inlineStr">
        <is>
          <t>TIPO DE INGRESO</t>
        </is>
      </c>
      <c r="J409" s="74" t="inlineStr">
        <is>
          <t>Cobrador</t>
        </is>
      </c>
    </row>
    <row r="410">
      <c r="A410" s="77" t="n"/>
      <c r="B410" s="77" t="n"/>
      <c r="C410" s="77" t="n"/>
      <c r="D410" s="77" t="n"/>
      <c r="E410" s="77" t="n"/>
      <c r="F410" s="4" t="inlineStr">
        <is>
          <t>EFECTIVO</t>
        </is>
      </c>
      <c r="G410" s="4" t="inlineStr">
        <is>
          <t>CHEQUE</t>
        </is>
      </c>
      <c r="H410" s="4" t="inlineStr">
        <is>
          <t>TRANSFERENCIA</t>
        </is>
      </c>
      <c r="I410" s="77" t="n"/>
      <c r="J410" s="77" t="n"/>
    </row>
    <row r="411">
      <c r="A411" s="5" t="inlineStr">
        <is>
          <t>CCAJ-LP01/51/23</t>
        </is>
      </c>
      <c r="B411" s="6" t="n">
        <v>44959.79366012732</v>
      </c>
      <c r="C411" s="5" t="inlineStr">
        <is>
          <t>3825 ABEL URBANO ALARCON ARROYO</t>
        </is>
      </c>
      <c r="D411" s="7" t="n"/>
      <c r="E411" s="8" t="n"/>
      <c r="F411" s="9" t="n">
        <v>3371.84</v>
      </c>
      <c r="I411" s="10" t="inlineStr">
        <is>
          <t>EFECTIVO</t>
        </is>
      </c>
      <c r="J411" s="5" t="inlineStr">
        <is>
          <t>3825 ABEL URBANO ALARCON ARROYO</t>
        </is>
      </c>
    </row>
    <row r="412">
      <c r="A412" s="11" t="inlineStr">
        <is>
          <t>SAP</t>
        </is>
      </c>
      <c r="B412" s="3" t="n"/>
      <c r="C412" s="3" t="n"/>
      <c r="D412" s="7" t="n"/>
      <c r="E412" s="8" t="n"/>
      <c r="H412" s="9" t="n"/>
      <c r="I412" s="10" t="n"/>
      <c r="J412" s="5" t="n"/>
    </row>
    <row r="413" ht="15.75" customHeight="1">
      <c r="A413" s="13" t="inlineStr">
        <is>
          <t>FECHA</t>
        </is>
      </c>
      <c r="B413" s="13" t="inlineStr">
        <is>
          <t>CIERRE DE CAJA</t>
        </is>
      </c>
      <c r="C413" s="13" t="inlineStr">
        <is>
          <t>IMPORTE</t>
        </is>
      </c>
      <c r="D413" s="49" t="n">
        <v>112728636</v>
      </c>
      <c r="E413" s="14" t="n">
        <v>112728952</v>
      </c>
      <c r="H413" s="9" t="n"/>
      <c r="I413" s="10" t="n"/>
      <c r="J413" s="5" t="n"/>
    </row>
    <row r="414">
      <c r="A414" s="5" t="n"/>
      <c r="B414" s="6" t="n"/>
      <c r="C414" s="5" t="n"/>
      <c r="D414" s="57" t="inlineStr">
        <is>
          <t>BOOT</t>
        </is>
      </c>
      <c r="E414" s="8" t="n"/>
      <c r="H414" s="9" t="n"/>
      <c r="I414" s="10" t="n"/>
      <c r="J414" s="5" t="n"/>
    </row>
    <row r="415">
      <c r="A415" s="5" t="n"/>
      <c r="B415" s="6" t="n"/>
      <c r="C415" s="5" t="n"/>
      <c r="D415" s="7" t="n"/>
      <c r="E415" s="8" t="n"/>
      <c r="H415" s="9" t="n"/>
      <c r="I415" s="10" t="n"/>
      <c r="J415" s="5" t="n"/>
    </row>
    <row r="416">
      <c r="A416" s="5" t="inlineStr">
        <is>
          <t>CCAJ-LP01/52/23</t>
        </is>
      </c>
      <c r="B416" s="6" t="n">
        <v>44959.79411236111</v>
      </c>
      <c r="C416" s="5" t="inlineStr">
        <is>
          <t>2936 JUAN CARLOS CAPCHA ORELLANA</t>
        </is>
      </c>
      <c r="D416" s="7" t="n"/>
      <c r="E416" s="8" t="n"/>
      <c r="F416" s="9" t="n">
        <v>5060.51</v>
      </c>
      <c r="I416" s="10" t="inlineStr">
        <is>
          <t>EFECTIVO</t>
        </is>
      </c>
      <c r="J416" s="5" t="inlineStr">
        <is>
          <t>2936 JUAN CARLOS CAPCHA ORELLANA</t>
        </is>
      </c>
    </row>
    <row r="417">
      <c r="A417" s="5" t="inlineStr">
        <is>
          <t>CCAJ-LP01/52/23</t>
        </is>
      </c>
      <c r="B417" s="6" t="n">
        <v>44959.79411236111</v>
      </c>
      <c r="C417" s="5" t="inlineStr">
        <is>
          <t>2936 JUAN CARLOS CAPCHA ORELLANA</t>
        </is>
      </c>
      <c r="D417" s="7" t="n"/>
      <c r="E417" s="8" t="n"/>
      <c r="H417" s="9" t="n">
        <v>267</v>
      </c>
      <c r="I417" s="5" t="inlineStr">
        <is>
          <t>TARJETA DE DÉBITO/CRÉDITO</t>
        </is>
      </c>
      <c r="J417" s="5" t="inlineStr">
        <is>
          <t>2936 JUAN CARLOS CAPCHA ORELLANA</t>
        </is>
      </c>
    </row>
    <row r="418">
      <c r="A418" s="11" t="inlineStr">
        <is>
          <t>SAP</t>
        </is>
      </c>
      <c r="B418" s="3" t="n"/>
      <c r="C418" s="3" t="n"/>
      <c r="D418" s="7" t="n"/>
      <c r="E418" s="8" t="n"/>
      <c r="H418" s="9" t="n"/>
      <c r="I418" s="10" t="n"/>
      <c r="J418" s="5" t="n"/>
    </row>
    <row r="419" ht="15.75" customHeight="1">
      <c r="A419" s="13" t="inlineStr">
        <is>
          <t>FECHA</t>
        </is>
      </c>
      <c r="B419" s="13" t="inlineStr">
        <is>
          <t>CIERRE DE CAJA</t>
        </is>
      </c>
      <c r="C419" s="13" t="inlineStr">
        <is>
          <t>IMPORTE</t>
        </is>
      </c>
      <c r="D419" s="49" t="n">
        <v>112728637</v>
      </c>
      <c r="E419" s="14" t="n">
        <v>112728954</v>
      </c>
      <c r="H419" s="9" t="n"/>
      <c r="I419" s="10" t="n"/>
      <c r="J419" s="5" t="n"/>
    </row>
    <row r="420">
      <c r="D420" s="57" t="inlineStr">
        <is>
          <t>BOOT</t>
        </is>
      </c>
    </row>
    <row r="422">
      <c r="A422" s="1" t="inlineStr">
        <is>
          <t>Cierre Caja</t>
        </is>
      </c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</row>
    <row r="423">
      <c r="A423" s="3" t="inlineStr">
        <is>
          <t>Del 03/02/2023</t>
        </is>
      </c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</row>
    <row r="424">
      <c r="A424" s="74" t="inlineStr">
        <is>
          <t>Cierre Caja</t>
        </is>
      </c>
      <c r="B424" s="74" t="inlineStr">
        <is>
          <t>Fecha</t>
        </is>
      </c>
      <c r="C424" s="74" t="inlineStr">
        <is>
          <t>Cajero</t>
        </is>
      </c>
      <c r="D424" s="74" t="inlineStr">
        <is>
          <t>Nro Voucher</t>
        </is>
      </c>
      <c r="E424" s="74" t="inlineStr">
        <is>
          <t>Nro Cuenta</t>
        </is>
      </c>
      <c r="F424" s="74" t="inlineStr">
        <is>
          <t>Tipo Ingreso</t>
        </is>
      </c>
      <c r="G424" s="75" t="n"/>
      <c r="H424" s="76" t="n"/>
      <c r="I424" s="74" t="inlineStr">
        <is>
          <t>TIPO DE INGRESO</t>
        </is>
      </c>
      <c r="J424" s="74" t="inlineStr">
        <is>
          <t>Cobrador</t>
        </is>
      </c>
    </row>
    <row r="425">
      <c r="A425" s="77" t="n"/>
      <c r="B425" s="77" t="n"/>
      <c r="C425" s="77" t="n"/>
      <c r="D425" s="77" t="n"/>
      <c r="E425" s="77" t="n"/>
      <c r="F425" s="4" t="inlineStr">
        <is>
          <t>EFECTIVO</t>
        </is>
      </c>
      <c r="G425" s="4" t="inlineStr">
        <is>
          <t>CHEQUE</t>
        </is>
      </c>
      <c r="H425" s="4" t="inlineStr">
        <is>
          <t>TRANSFERENCIA</t>
        </is>
      </c>
      <c r="I425" s="77" t="n"/>
      <c r="J425" s="77" t="n"/>
    </row>
    <row r="426">
      <c r="A426" s="5" t="inlineStr">
        <is>
          <t>CCAJ-LP01/53/23</t>
        </is>
      </c>
      <c r="B426" s="6" t="n">
        <v>44960.79399325231</v>
      </c>
      <c r="C426" s="5" t="inlineStr">
        <is>
          <t xml:space="preserve">2936 JUAN CARLOS CAPCHA </t>
        </is>
      </c>
      <c r="D426" s="7" t="n"/>
      <c r="E426" s="8" t="n"/>
      <c r="F426" s="9" t="n">
        <v>7797.75</v>
      </c>
      <c r="I426" s="10" t="inlineStr">
        <is>
          <t>EFECTIVO</t>
        </is>
      </c>
      <c r="J426" s="5" t="inlineStr">
        <is>
          <t>2936 JUAN CARLOS CAPCHA ORELLANA</t>
        </is>
      </c>
    </row>
    <row r="427">
      <c r="A427" s="11" t="inlineStr">
        <is>
          <t>SAP</t>
        </is>
      </c>
      <c r="B427" s="3" t="n"/>
      <c r="C427" s="3" t="n"/>
      <c r="D427" s="7" t="n"/>
      <c r="E427" s="8" t="n"/>
      <c r="H427" s="9" t="n"/>
      <c r="I427" s="10" t="n"/>
      <c r="J427" s="5" t="n"/>
    </row>
    <row r="428" ht="15.75" customHeight="1">
      <c r="A428" s="13" t="inlineStr">
        <is>
          <t>FECHA</t>
        </is>
      </c>
      <c r="B428" s="13" t="inlineStr">
        <is>
          <t>CIERRE DE CAJA</t>
        </is>
      </c>
      <c r="C428" s="13" t="inlineStr">
        <is>
          <t>IMPORTE</t>
        </is>
      </c>
      <c r="D428" s="49" t="n">
        <v>112728706</v>
      </c>
      <c r="E428" s="14" t="n">
        <v>112728955</v>
      </c>
      <c r="H428" s="9" t="n"/>
      <c r="I428" s="10" t="n"/>
      <c r="J428" s="5" t="n"/>
    </row>
    <row r="429">
      <c r="A429" s="5" t="n"/>
      <c r="B429" s="6" t="n"/>
      <c r="C429" s="5" t="n"/>
      <c r="D429" s="57" t="inlineStr">
        <is>
          <t>BOOT</t>
        </is>
      </c>
      <c r="E429" s="8" t="n"/>
      <c r="H429" s="9" t="n"/>
      <c r="I429" s="10" t="n"/>
      <c r="J429" s="5" t="n"/>
    </row>
    <row r="430">
      <c r="A430" s="5" t="n"/>
      <c r="B430" s="6" t="n"/>
      <c r="C430" s="5" t="n"/>
      <c r="D430" s="7" t="n"/>
      <c r="E430" s="8" t="n"/>
      <c r="H430" s="9" t="n"/>
      <c r="I430" s="10" t="n"/>
      <c r="J430" s="5" t="n"/>
    </row>
    <row r="431">
      <c r="A431" s="5" t="inlineStr">
        <is>
          <t>CCAJ-LP01/54/23</t>
        </is>
      </c>
      <c r="B431" s="6" t="n">
        <v>44960.79552416666</v>
      </c>
      <c r="C431" s="5" t="inlineStr">
        <is>
          <t>3825 ABEL URBANO ALARCON ARROYO</t>
        </is>
      </c>
      <c r="D431" s="7" t="n"/>
      <c r="E431" s="8" t="n"/>
      <c r="F431" s="9" t="n">
        <v>3665.79</v>
      </c>
      <c r="I431" s="10" t="inlineStr">
        <is>
          <t>EFECTIVO</t>
        </is>
      </c>
      <c r="J431" s="5" t="inlineStr">
        <is>
          <t>3825 ABEL URBANO ALARCON ARROYO</t>
        </is>
      </c>
    </row>
    <row r="432">
      <c r="A432" s="11" t="inlineStr">
        <is>
          <t>SAP</t>
        </is>
      </c>
      <c r="B432" s="3" t="n"/>
      <c r="C432" s="3" t="n"/>
      <c r="D432" s="7" t="n"/>
      <c r="E432" s="8" t="n"/>
      <c r="H432" s="9" t="n"/>
      <c r="I432" s="10" t="n"/>
      <c r="J432" s="5" t="n"/>
    </row>
    <row r="433" ht="15.75" customHeight="1">
      <c r="A433" s="13" t="inlineStr">
        <is>
          <t>FECHA</t>
        </is>
      </c>
      <c r="B433" s="13" t="inlineStr">
        <is>
          <t>CIERRE DE CAJA</t>
        </is>
      </c>
      <c r="C433" s="13" t="inlineStr">
        <is>
          <t>IMPORTE</t>
        </is>
      </c>
      <c r="D433" s="49" t="n">
        <v>112728707</v>
      </c>
      <c r="E433" s="14" t="n">
        <v>112728960</v>
      </c>
      <c r="H433" s="9" t="n"/>
      <c r="I433" s="10" t="n"/>
      <c r="J433" s="5" t="n"/>
    </row>
    <row r="434">
      <c r="A434" s="5" t="n"/>
      <c r="B434" s="6" t="n"/>
      <c r="C434" s="5" t="n"/>
      <c r="D434" s="57" t="inlineStr">
        <is>
          <t>BOOT</t>
        </is>
      </c>
      <c r="E434" s="8" t="n"/>
      <c r="H434" s="9" t="n"/>
      <c r="I434" s="10" t="n"/>
      <c r="J434" s="5" t="n"/>
    </row>
    <row r="435">
      <c r="A435" s="5" t="n"/>
      <c r="B435" s="6" t="n"/>
      <c r="C435" s="5" t="n"/>
      <c r="D435" s="7" t="n"/>
      <c r="E435" s="8" t="n"/>
      <c r="H435" s="9" t="n"/>
      <c r="I435" s="10" t="n"/>
      <c r="J435" s="5" t="n"/>
    </row>
    <row r="436">
      <c r="A436" s="1" t="inlineStr">
        <is>
          <t>Cierre Caja</t>
        </is>
      </c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</row>
    <row r="437">
      <c r="A437" s="3" t="inlineStr">
        <is>
          <t>Del 04/02/2023</t>
        </is>
      </c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</row>
    <row r="438">
      <c r="A438" s="74" t="inlineStr">
        <is>
          <t>Cierre Caja</t>
        </is>
      </c>
      <c r="B438" s="74" t="inlineStr">
        <is>
          <t>Fecha</t>
        </is>
      </c>
      <c r="C438" s="74" t="inlineStr">
        <is>
          <t>Cajero</t>
        </is>
      </c>
      <c r="D438" s="74" t="inlineStr">
        <is>
          <t>Nro Voucher</t>
        </is>
      </c>
      <c r="E438" s="74" t="inlineStr">
        <is>
          <t>Nro Cuenta</t>
        </is>
      </c>
      <c r="F438" s="74" t="inlineStr">
        <is>
          <t>Tipo Ingreso</t>
        </is>
      </c>
      <c r="G438" s="75" t="n"/>
      <c r="H438" s="76" t="n"/>
      <c r="I438" s="74" t="inlineStr">
        <is>
          <t>TIPO DE INGRESO</t>
        </is>
      </c>
      <c r="J438" s="74" t="inlineStr">
        <is>
          <t>Cobrador</t>
        </is>
      </c>
    </row>
    <row r="439">
      <c r="A439" s="77" t="n"/>
      <c r="B439" s="77" t="n"/>
      <c r="C439" s="77" t="n"/>
      <c r="D439" s="77" t="n"/>
      <c r="E439" s="77" t="n"/>
      <c r="F439" s="4" t="inlineStr">
        <is>
          <t>EFECTIVO</t>
        </is>
      </c>
      <c r="G439" s="4" t="inlineStr">
        <is>
          <t>CHEQUE</t>
        </is>
      </c>
      <c r="H439" s="4" t="inlineStr">
        <is>
          <t>TRANSFERENCIA</t>
        </is>
      </c>
      <c r="I439" s="77" t="n"/>
      <c r="J439" s="77" t="n"/>
    </row>
    <row r="440">
      <c r="A440" s="5" t="inlineStr">
        <is>
          <t>CCAJ-LP01/55/23</t>
        </is>
      </c>
      <c r="B440" s="6" t="n">
        <v>44961.58435285879</v>
      </c>
      <c r="C440" s="5" t="inlineStr">
        <is>
          <t>2936 JUAN CARLOS CAPCHA ORELLANA</t>
        </is>
      </c>
      <c r="D440" s="7" t="n"/>
      <c r="E440" s="8" t="n"/>
      <c r="F440" s="9" t="n">
        <v>3543.81</v>
      </c>
      <c r="I440" s="10" t="inlineStr">
        <is>
          <t>EFECTIVO</t>
        </is>
      </c>
      <c r="J440" s="5" t="inlineStr">
        <is>
          <t>2936 JUAN CARLOS CAPCHA ORELLANA</t>
        </is>
      </c>
    </row>
    <row r="441">
      <c r="A441" s="11" t="inlineStr">
        <is>
          <t>SAP</t>
        </is>
      </c>
      <c r="B441" s="3" t="n"/>
      <c r="C441" s="3" t="n"/>
      <c r="D441" s="7" t="n"/>
      <c r="E441" s="8" t="n"/>
      <c r="H441" s="9" t="n"/>
      <c r="I441" s="10" t="n"/>
      <c r="J441" s="5" t="n"/>
    </row>
    <row r="442" ht="15.75" customHeight="1">
      <c r="A442" s="13" t="inlineStr">
        <is>
          <t>FECHA</t>
        </is>
      </c>
      <c r="B442" s="13" t="inlineStr">
        <is>
          <t>CIERRE DE CAJA</t>
        </is>
      </c>
      <c r="C442" s="13" t="inlineStr">
        <is>
          <t>IMPORTE</t>
        </is>
      </c>
      <c r="D442" s="49" t="n">
        <v>112728612</v>
      </c>
      <c r="E442" s="14" t="n">
        <v>112728961</v>
      </c>
      <c r="H442" s="9" t="n"/>
      <c r="I442" s="10" t="n"/>
      <c r="J442" s="5" t="n"/>
    </row>
    <row r="443">
      <c r="A443" s="5" t="n"/>
      <c r="B443" s="6" t="n"/>
      <c r="C443" s="5" t="n"/>
      <c r="D443" s="57" t="inlineStr">
        <is>
          <t>BOOT</t>
        </is>
      </c>
      <c r="E443" s="8" t="n"/>
      <c r="H443" s="9" t="n"/>
      <c r="I443" s="10" t="n"/>
      <c r="J443" s="5" t="n"/>
    </row>
    <row r="444">
      <c r="A444" s="5" t="n"/>
      <c r="B444" s="6" t="n"/>
      <c r="C444" s="5" t="n"/>
      <c r="D444" s="7" t="n"/>
      <c r="E444" s="8" t="n"/>
      <c r="H444" s="9" t="n"/>
      <c r="I444" s="10" t="n"/>
      <c r="J444" s="5" t="n"/>
    </row>
    <row r="445">
      <c r="A445" s="5" t="inlineStr">
        <is>
          <t>CCAJ-LP01/56/23</t>
        </is>
      </c>
      <c r="B445" s="6" t="n">
        <v>44961.58529578704</v>
      </c>
      <c r="C445" s="5" t="inlineStr">
        <is>
          <t xml:space="preserve">3825 ABEL URBANO ALARCON </t>
        </is>
      </c>
      <c r="D445" s="7" t="n"/>
      <c r="E445" s="8" t="n"/>
      <c r="F445" s="9" t="n">
        <v>520.35</v>
      </c>
      <c r="I445" s="10" t="inlineStr">
        <is>
          <t>EFECTIVO</t>
        </is>
      </c>
      <c r="J445" s="5" t="inlineStr">
        <is>
          <t>3825 ABEL URBANO ALARCON ARROYO</t>
        </is>
      </c>
    </row>
    <row r="446">
      <c r="A446" s="11" t="inlineStr">
        <is>
          <t>SAP</t>
        </is>
      </c>
      <c r="B446" s="3" t="n"/>
      <c r="C446" s="3" t="n"/>
      <c r="D446" s="7" t="n"/>
      <c r="E446" s="8" t="n"/>
      <c r="H446" s="9" t="n"/>
      <c r="I446" s="10" t="n"/>
      <c r="J446" s="5" t="n"/>
    </row>
    <row r="447" ht="15.75" customHeight="1">
      <c r="A447" s="13" t="inlineStr">
        <is>
          <t>FECHA</t>
        </is>
      </c>
      <c r="B447" s="13" t="inlineStr">
        <is>
          <t>CIERRE DE CAJA</t>
        </is>
      </c>
      <c r="C447" s="13" t="inlineStr">
        <is>
          <t>IMPORTE</t>
        </is>
      </c>
      <c r="D447" s="49" t="n">
        <v>112728613</v>
      </c>
      <c r="E447" s="14" t="n">
        <v>112728962</v>
      </c>
      <c r="H447" s="9" t="n"/>
      <c r="I447" s="10" t="n"/>
      <c r="J447" s="5" t="n"/>
    </row>
    <row r="448">
      <c r="D448" s="57" t="inlineStr">
        <is>
          <t>BOOT</t>
        </is>
      </c>
    </row>
    <row r="450">
      <c r="A450" s="1" t="inlineStr">
        <is>
          <t>Cierre Caja</t>
        </is>
      </c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</row>
    <row r="451">
      <c r="A451" s="3" t="inlineStr">
        <is>
          <t>Del 06/02/2023</t>
        </is>
      </c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</row>
    <row r="452">
      <c r="A452" s="74" t="inlineStr">
        <is>
          <t>Cierre Caja</t>
        </is>
      </c>
      <c r="B452" s="74" t="inlineStr">
        <is>
          <t>Fecha</t>
        </is>
      </c>
      <c r="C452" s="74" t="inlineStr">
        <is>
          <t>Cajero</t>
        </is>
      </c>
      <c r="D452" s="74" t="inlineStr">
        <is>
          <t>Nro Voucher</t>
        </is>
      </c>
      <c r="E452" s="74" t="inlineStr">
        <is>
          <t>Nro Cuenta</t>
        </is>
      </c>
      <c r="F452" s="74" t="inlineStr">
        <is>
          <t>Tipo Ingreso</t>
        </is>
      </c>
      <c r="G452" s="75" t="n"/>
      <c r="H452" s="76" t="n"/>
      <c r="I452" s="74" t="inlineStr">
        <is>
          <t>TIPO DE INGRESO</t>
        </is>
      </c>
      <c r="J452" s="74" t="inlineStr">
        <is>
          <t>Cobrador</t>
        </is>
      </c>
    </row>
    <row r="453">
      <c r="A453" s="77" t="n"/>
      <c r="B453" s="77" t="n"/>
      <c r="C453" s="77" t="n"/>
      <c r="D453" s="77" t="n"/>
      <c r="E453" s="77" t="n"/>
      <c r="F453" s="4" t="inlineStr">
        <is>
          <t>EFECTIVO</t>
        </is>
      </c>
      <c r="G453" s="4" t="inlineStr">
        <is>
          <t>CHEQUE</t>
        </is>
      </c>
      <c r="H453" s="4" t="inlineStr">
        <is>
          <t>TRANSFERENCIA</t>
        </is>
      </c>
      <c r="I453" s="77" t="n"/>
      <c r="J453" s="77" t="n"/>
    </row>
    <row r="454">
      <c r="A454" s="5" t="inlineStr">
        <is>
          <t>CCAJ-LP01/57/23</t>
        </is>
      </c>
      <c r="B454" s="6" t="n">
        <v>44963.7924896412</v>
      </c>
      <c r="C454" s="5" t="inlineStr">
        <is>
          <t>3825 ABEL URBANO ALARCON ARROYO</t>
        </is>
      </c>
      <c r="D454" s="7" t="n"/>
      <c r="E454" s="8" t="n"/>
      <c r="F454" s="9" t="n">
        <v>3321.39</v>
      </c>
      <c r="I454" s="10" t="inlineStr">
        <is>
          <t>EFECTIVO</t>
        </is>
      </c>
      <c r="J454" s="5" t="inlineStr">
        <is>
          <t>3825 ABEL URBANO ALARCON ARROYO</t>
        </is>
      </c>
    </row>
    <row r="455">
      <c r="A455" s="11" t="inlineStr">
        <is>
          <t>SAP</t>
        </is>
      </c>
      <c r="B455" s="3" t="n"/>
      <c r="C455" s="3" t="n"/>
      <c r="D455" s="7" t="n"/>
      <c r="E455" s="8" t="n"/>
      <c r="H455" s="9" t="n"/>
      <c r="I455" s="10" t="n"/>
      <c r="J455" s="5" t="n"/>
    </row>
    <row r="456" ht="15.75" customHeight="1">
      <c r="A456" s="13" t="inlineStr">
        <is>
          <t>FECHA</t>
        </is>
      </c>
      <c r="B456" s="13" t="inlineStr">
        <is>
          <t>CIERRE DE CAJA</t>
        </is>
      </c>
      <c r="C456" s="13" t="inlineStr">
        <is>
          <t>IMPORTE</t>
        </is>
      </c>
      <c r="D456" s="49" t="n">
        <v>112730344</v>
      </c>
      <c r="E456" s="14" t="n">
        <v>112730437</v>
      </c>
      <c r="H456" s="9" t="n"/>
      <c r="I456" s="10" t="n"/>
      <c r="J456" s="5" t="n"/>
    </row>
    <row r="457">
      <c r="A457" s="5" t="n"/>
      <c r="B457" s="6" t="n"/>
      <c r="C457" s="5" t="n"/>
      <c r="D457" s="57" t="inlineStr">
        <is>
          <t>BOOT</t>
        </is>
      </c>
      <c r="E457" s="8" t="n"/>
      <c r="H457" s="9" t="n"/>
      <c r="I457" s="10" t="n"/>
      <c r="J457" s="5" t="n"/>
    </row>
    <row r="458">
      <c r="A458" s="5" t="n"/>
      <c r="B458" s="6" t="n"/>
      <c r="C458" s="5" t="n"/>
      <c r="D458" s="7" t="n"/>
      <c r="E458" s="8" t="n"/>
      <c r="H458" s="9" t="n"/>
      <c r="I458" s="10" t="n"/>
      <c r="J458" s="5" t="n"/>
    </row>
    <row r="459">
      <c r="A459" s="5" t="inlineStr">
        <is>
          <t>CCAJ-LP01/58/23</t>
        </is>
      </c>
      <c r="B459" s="6" t="n">
        <v>44963.79308641204</v>
      </c>
      <c r="C459" s="5" t="inlineStr">
        <is>
          <t>2936 JUAN CARLOS CAPCHA ORELLANA</t>
        </is>
      </c>
      <c r="D459" s="7" t="n"/>
      <c r="E459" s="8" t="n"/>
      <c r="F459" s="9" t="n">
        <v>5953.05</v>
      </c>
      <c r="I459" s="10" t="inlineStr">
        <is>
          <t>EFECTIVO</t>
        </is>
      </c>
      <c r="J459" s="5" t="inlineStr">
        <is>
          <t>2936 JUAN CARLOS CAPCHA ORELLANA</t>
        </is>
      </c>
    </row>
    <row r="460">
      <c r="A460" s="5" t="inlineStr">
        <is>
          <t>CCAJ-LP01/58/23</t>
        </is>
      </c>
      <c r="B460" s="6" t="n">
        <v>44963.79308641204</v>
      </c>
      <c r="C460" s="5" t="inlineStr">
        <is>
          <t>2936 JUAN CARLOS CAPCHA ORELLANA</t>
        </is>
      </c>
      <c r="D460" s="7" t="n"/>
      <c r="E460" s="8" t="n"/>
      <c r="H460" s="9" t="n">
        <v>205.97</v>
      </c>
      <c r="I460" s="5" t="inlineStr">
        <is>
          <t>TARJETA DE DÉBITO/CRÉDITO</t>
        </is>
      </c>
      <c r="J460" s="5" t="inlineStr">
        <is>
          <t>2936 JUAN CARLOS CAPCHA ORELLANA</t>
        </is>
      </c>
    </row>
    <row r="461">
      <c r="A461" s="11" t="inlineStr">
        <is>
          <t>SAP</t>
        </is>
      </c>
      <c r="B461" s="3" t="n"/>
      <c r="C461" s="3" t="n"/>
      <c r="D461" s="7" t="n"/>
      <c r="E461" s="8" t="n"/>
      <c r="H461" s="9" t="n"/>
      <c r="I461" s="10" t="n"/>
      <c r="J461" s="5" t="n"/>
    </row>
    <row r="462" ht="15.75" customHeight="1">
      <c r="A462" s="13" t="inlineStr">
        <is>
          <t>FECHA</t>
        </is>
      </c>
      <c r="B462" s="13" t="inlineStr">
        <is>
          <t>CIERRE DE CAJA</t>
        </is>
      </c>
      <c r="C462" s="13" t="inlineStr">
        <is>
          <t>IMPORTE</t>
        </is>
      </c>
      <c r="D462" s="49" t="n">
        <v>112730345</v>
      </c>
      <c r="E462" s="14" t="n">
        <v>112730438</v>
      </c>
      <c r="H462" s="9" t="n"/>
      <c r="I462" s="10" t="n"/>
      <c r="J462" s="5" t="n"/>
    </row>
    <row r="463">
      <c r="D463" s="57" t="inlineStr">
        <is>
          <t>BOOT</t>
        </is>
      </c>
    </row>
    <row r="465">
      <c r="A465" s="1" t="inlineStr">
        <is>
          <t>Cierre Caja</t>
        </is>
      </c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</row>
    <row r="466">
      <c r="A466" s="3" t="inlineStr">
        <is>
          <t>Del 07/02/2023</t>
        </is>
      </c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</row>
    <row r="467">
      <c r="A467" s="74" t="inlineStr">
        <is>
          <t>Cierre Caja</t>
        </is>
      </c>
      <c r="B467" s="74" t="inlineStr">
        <is>
          <t>Fecha</t>
        </is>
      </c>
      <c r="C467" s="74" t="inlineStr">
        <is>
          <t>Cajero</t>
        </is>
      </c>
      <c r="D467" s="74" t="inlineStr">
        <is>
          <t>Nro Voucher</t>
        </is>
      </c>
      <c r="E467" s="74" t="inlineStr">
        <is>
          <t>Nro Cuenta</t>
        </is>
      </c>
      <c r="F467" s="74" t="inlineStr">
        <is>
          <t>Tipo Ingreso</t>
        </is>
      </c>
      <c r="G467" s="75" t="n"/>
      <c r="H467" s="76" t="n"/>
      <c r="I467" s="74" t="inlineStr">
        <is>
          <t>TIPO DE INGRESO</t>
        </is>
      </c>
      <c r="J467" s="74" t="inlineStr">
        <is>
          <t>Cobrador</t>
        </is>
      </c>
    </row>
    <row r="468">
      <c r="A468" s="77" t="n"/>
      <c r="B468" s="77" t="n"/>
      <c r="C468" s="77" t="n"/>
      <c r="D468" s="77" t="n"/>
      <c r="E468" s="77" t="n"/>
      <c r="F468" s="4" t="inlineStr">
        <is>
          <t>EFECTIVO</t>
        </is>
      </c>
      <c r="G468" s="4" t="inlineStr">
        <is>
          <t>CHEQUE</t>
        </is>
      </c>
      <c r="H468" s="4" t="inlineStr">
        <is>
          <t>TRANSFERENCIA</t>
        </is>
      </c>
      <c r="I468" s="77" t="n"/>
      <c r="J468" s="77" t="n"/>
    </row>
    <row r="469">
      <c r="A469" s="5" t="inlineStr">
        <is>
          <t>CCAJ-LP01/59/23</t>
        </is>
      </c>
      <c r="B469" s="6" t="n">
        <v>44964.79301828704</v>
      </c>
      <c r="C469" s="5" t="inlineStr">
        <is>
          <t>2936 JUAN CARLOS CAPCHA ORELLANA</t>
        </is>
      </c>
      <c r="D469" s="7" t="n"/>
      <c r="E469" s="8" t="n"/>
      <c r="F469" s="9" t="n">
        <v>7117.11</v>
      </c>
      <c r="I469" s="10" t="inlineStr">
        <is>
          <t>EFECTIVO</t>
        </is>
      </c>
      <c r="J469" s="5" t="inlineStr">
        <is>
          <t>2936 JUAN CARLOS CAPCHA ORELLANA</t>
        </is>
      </c>
    </row>
    <row r="470">
      <c r="A470" s="5" t="inlineStr">
        <is>
          <t>CCAJ-LP01/59/23</t>
        </is>
      </c>
      <c r="B470" s="6" t="n">
        <v>44964.79301828704</v>
      </c>
      <c r="C470" s="5" t="inlineStr">
        <is>
          <t>2936 JUAN CARLOS CAPCHA ORELLANA</t>
        </is>
      </c>
      <c r="D470" s="7" t="n"/>
      <c r="E470" s="8" t="n"/>
      <c r="H470" s="9" t="n">
        <v>337.61</v>
      </c>
      <c r="I470" s="5" t="inlineStr">
        <is>
          <t>TARJETA DE DÉBITO/CRÉDITO</t>
        </is>
      </c>
      <c r="J470" s="5" t="inlineStr">
        <is>
          <t>2936 JUAN CARLOS CAPCHA ORELLANA</t>
        </is>
      </c>
    </row>
    <row r="471">
      <c r="A471" s="11" t="inlineStr">
        <is>
          <t>SAP</t>
        </is>
      </c>
      <c r="B471" s="3" t="n"/>
      <c r="C471" s="3" t="n"/>
      <c r="D471" s="7" t="n"/>
      <c r="E471" s="8" t="n"/>
      <c r="H471" s="9" t="n"/>
      <c r="I471" s="10" t="n"/>
      <c r="J471" s="5" t="n"/>
    </row>
    <row r="472" ht="15.75" customHeight="1">
      <c r="A472" s="13" t="inlineStr">
        <is>
          <t>FECHA</t>
        </is>
      </c>
      <c r="B472" s="13" t="inlineStr">
        <is>
          <t>CIERRE DE CAJA</t>
        </is>
      </c>
      <c r="C472" s="13" t="inlineStr">
        <is>
          <t>IMPORTE</t>
        </is>
      </c>
      <c r="D472" s="49" t="n">
        <v>112732199</v>
      </c>
      <c r="E472" s="14" t="n">
        <v>112732455</v>
      </c>
      <c r="H472" s="9" t="n"/>
      <c r="I472" s="10" t="n"/>
      <c r="J472" s="5" t="n"/>
    </row>
    <row r="473">
      <c r="A473" s="5" t="n"/>
      <c r="B473" s="6" t="n"/>
      <c r="C473" s="5" t="n"/>
      <c r="D473" s="57" t="inlineStr">
        <is>
          <t>BOOT</t>
        </is>
      </c>
      <c r="E473" s="8" t="n"/>
      <c r="H473" s="9" t="n"/>
      <c r="I473" s="10" t="n"/>
      <c r="J473" s="5" t="n"/>
    </row>
    <row r="474">
      <c r="A474" s="5" t="n"/>
      <c r="B474" s="6" t="n"/>
      <c r="C474" s="5" t="n"/>
      <c r="D474" s="7" t="n"/>
      <c r="E474" s="8" t="n"/>
      <c r="H474" s="9" t="n"/>
      <c r="I474" s="10" t="n"/>
      <c r="J474" s="5" t="n"/>
    </row>
    <row r="475">
      <c r="A475" s="5" t="inlineStr">
        <is>
          <t>CCAJ-LP01/60/23</t>
        </is>
      </c>
      <c r="B475" s="6" t="n">
        <v>44964.79321905092</v>
      </c>
      <c r="C475" s="5" t="inlineStr">
        <is>
          <t xml:space="preserve">3825 ABEL URBANO ALARCON </t>
        </is>
      </c>
      <c r="D475" s="7" t="n"/>
      <c r="E475" s="8" t="n"/>
      <c r="F475" s="9" t="n">
        <v>3287.73</v>
      </c>
      <c r="I475" s="10" t="inlineStr">
        <is>
          <t>EFECTIVO</t>
        </is>
      </c>
      <c r="J475" s="5" t="inlineStr">
        <is>
          <t>3825 ABEL URBANO ALARCON ARROYO</t>
        </is>
      </c>
    </row>
    <row r="476">
      <c r="A476" s="11" t="inlineStr">
        <is>
          <t>SAP</t>
        </is>
      </c>
      <c r="B476" s="3" t="n"/>
      <c r="C476" s="3" t="n"/>
      <c r="D476" s="7" t="n"/>
      <c r="E476" s="8" t="n"/>
      <c r="H476" s="9" t="n"/>
      <c r="I476" s="10" t="n"/>
      <c r="J476" s="5" t="n"/>
    </row>
    <row r="477" ht="15.75" customHeight="1">
      <c r="A477" s="13" t="inlineStr">
        <is>
          <t>FECHA</t>
        </is>
      </c>
      <c r="B477" s="13" t="inlineStr">
        <is>
          <t>CIERRE DE CAJA</t>
        </is>
      </c>
      <c r="C477" s="13" t="inlineStr">
        <is>
          <t>IMPORTE</t>
        </is>
      </c>
      <c r="D477" s="49" t="n">
        <v>112732200</v>
      </c>
      <c r="E477" s="14" t="n">
        <v>112732461</v>
      </c>
      <c r="H477" s="9" t="n"/>
      <c r="I477" s="10" t="n"/>
      <c r="J477" s="5" t="n"/>
    </row>
    <row r="478">
      <c r="A478" s="5" t="n"/>
      <c r="B478" s="6" t="n"/>
      <c r="C478" s="5" t="n"/>
      <c r="D478" s="57" t="inlineStr">
        <is>
          <t>BOOT</t>
        </is>
      </c>
      <c r="E478" s="8" t="n"/>
      <c r="H478" s="9" t="n"/>
      <c r="I478" s="10" t="n"/>
      <c r="J478" s="5" t="n"/>
    </row>
    <row r="480">
      <c r="A480" s="1" t="inlineStr">
        <is>
          <t>Cierre Caja</t>
        </is>
      </c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</row>
    <row r="481">
      <c r="A481" s="3" t="inlineStr">
        <is>
          <t>Del 08/02/2023</t>
        </is>
      </c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</row>
    <row r="482">
      <c r="A482" s="74" t="inlineStr">
        <is>
          <t>Cierre Caja</t>
        </is>
      </c>
      <c r="B482" s="74" t="inlineStr">
        <is>
          <t>Fecha</t>
        </is>
      </c>
      <c r="C482" s="74" t="inlineStr">
        <is>
          <t>Cajero</t>
        </is>
      </c>
      <c r="D482" s="74" t="inlineStr">
        <is>
          <t>Nro Voucher</t>
        </is>
      </c>
      <c r="E482" s="74" t="inlineStr">
        <is>
          <t>Nro Cuenta</t>
        </is>
      </c>
      <c r="F482" s="74" t="inlineStr">
        <is>
          <t>Tipo Ingreso</t>
        </is>
      </c>
      <c r="G482" s="75" t="n"/>
      <c r="H482" s="76" t="n"/>
      <c r="I482" s="74" t="inlineStr">
        <is>
          <t>TIPO DE INGRESO</t>
        </is>
      </c>
      <c r="J482" s="74" t="inlineStr">
        <is>
          <t>Cobrador</t>
        </is>
      </c>
    </row>
    <row r="483">
      <c r="A483" s="77" t="n"/>
      <c r="B483" s="77" t="n"/>
      <c r="C483" s="77" t="n"/>
      <c r="D483" s="77" t="n"/>
      <c r="E483" s="77" t="n"/>
      <c r="F483" s="4" t="inlineStr">
        <is>
          <t>EFECTIVO</t>
        </is>
      </c>
      <c r="G483" s="4" t="inlineStr">
        <is>
          <t>CHEQUE</t>
        </is>
      </c>
      <c r="H483" s="4" t="inlineStr">
        <is>
          <t>TRANSFERENCIA</t>
        </is>
      </c>
      <c r="I483" s="77" t="n"/>
      <c r="J483" s="77" t="n"/>
    </row>
    <row r="484">
      <c r="A484" s="5" t="inlineStr">
        <is>
          <t>CCAJ-LP01/61/23</t>
        </is>
      </c>
      <c r="B484" s="6" t="n">
        <v>44965.79241649306</v>
      </c>
      <c r="C484" s="5" t="inlineStr">
        <is>
          <t>3825 ABEL URBANO ALARCON ARROYO</t>
        </is>
      </c>
      <c r="D484" s="7" t="n"/>
      <c r="E484" s="8" t="n"/>
      <c r="F484" s="9" t="n">
        <v>2450.09</v>
      </c>
      <c r="I484" s="10" t="inlineStr">
        <is>
          <t>EFECTIVO</t>
        </is>
      </c>
      <c r="J484" s="5" t="inlineStr">
        <is>
          <t>3825 ABEL URBANO ALARCON ARROYO</t>
        </is>
      </c>
    </row>
    <row r="485">
      <c r="A485" s="11" t="inlineStr">
        <is>
          <t>SAP</t>
        </is>
      </c>
      <c r="B485" s="3" t="n"/>
      <c r="C485" s="3" t="n"/>
      <c r="D485" s="7" t="n"/>
      <c r="E485" s="8" t="n"/>
      <c r="F485" s="9" t="n"/>
      <c r="I485" s="10" t="n"/>
      <c r="J485" s="5" t="n"/>
    </row>
    <row r="486" ht="15.75" customHeight="1">
      <c r="A486" s="13" t="inlineStr">
        <is>
          <t>FECHA</t>
        </is>
      </c>
      <c r="B486" s="13" t="inlineStr">
        <is>
          <t>CIERRE DE CAJA</t>
        </is>
      </c>
      <c r="C486" s="13" t="inlineStr">
        <is>
          <t>IMPORTE</t>
        </is>
      </c>
      <c r="D486" s="49" t="n">
        <v>112733903</v>
      </c>
      <c r="E486" s="14" t="n">
        <v>112734048</v>
      </c>
      <c r="F486" s="9" t="n"/>
      <c r="I486" s="10" t="n"/>
      <c r="J486" s="5" t="n"/>
    </row>
    <row r="487">
      <c r="A487" s="5" t="n"/>
      <c r="B487" s="6" t="n"/>
      <c r="C487" s="5" t="n"/>
      <c r="D487" s="57" t="inlineStr">
        <is>
          <t>BOOT</t>
        </is>
      </c>
      <c r="E487" s="8" t="n"/>
      <c r="F487" s="9" t="n"/>
      <c r="I487" s="10" t="n"/>
      <c r="J487" s="5" t="n"/>
    </row>
    <row r="488">
      <c r="A488" s="5" t="n"/>
      <c r="B488" s="6" t="n"/>
      <c r="C488" s="5" t="n"/>
      <c r="D488" s="7" t="n"/>
      <c r="E488" s="8" t="n"/>
      <c r="F488" s="9" t="n"/>
      <c r="I488" s="10" t="n"/>
      <c r="J488" s="5" t="n"/>
    </row>
    <row r="489">
      <c r="A489" s="5" t="inlineStr">
        <is>
          <t>CCAJ-LP01/62/23</t>
        </is>
      </c>
      <c r="B489" s="6" t="n">
        <v>44965.79300377315</v>
      </c>
      <c r="C489" s="5" t="inlineStr">
        <is>
          <t>2936 JUAN CARLOS CAPCHA ORELLANA</t>
        </is>
      </c>
      <c r="D489" s="7" t="n"/>
      <c r="E489" s="8" t="n"/>
      <c r="F489" s="9" t="n">
        <v>7558.15</v>
      </c>
      <c r="I489" s="10" t="inlineStr">
        <is>
          <t>EFECTIVO</t>
        </is>
      </c>
      <c r="J489" s="5" t="inlineStr">
        <is>
          <t>2936 JUAN CARLOS CAPCHA ORELLANA</t>
        </is>
      </c>
    </row>
    <row r="490">
      <c r="A490" s="5" t="inlineStr">
        <is>
          <t>CCAJ-LP01/62/23</t>
        </is>
      </c>
      <c r="B490" s="6" t="n">
        <v>44965.79300377315</v>
      </c>
      <c r="C490" s="5" t="inlineStr">
        <is>
          <t>2936 JUAN CARLOS CAPCHA ORELLANA</t>
        </is>
      </c>
      <c r="D490" s="7" t="n"/>
      <c r="E490" s="8" t="n"/>
      <c r="H490" s="9" t="n">
        <v>265.6</v>
      </c>
      <c r="I490" s="5" t="inlineStr">
        <is>
          <t>TARJETA DE DÉBITO/CRÉDITO</t>
        </is>
      </c>
      <c r="J490" s="5" t="inlineStr">
        <is>
          <t>2936 JUAN CARLOS CAPCHA ORELLANA</t>
        </is>
      </c>
    </row>
    <row r="491">
      <c r="A491" s="11" t="inlineStr">
        <is>
          <t>SAP</t>
        </is>
      </c>
      <c r="B491" s="3" t="n"/>
      <c r="C491" s="3" t="n"/>
      <c r="D491" s="7" t="n"/>
      <c r="E491" s="8" t="n"/>
      <c r="F491" s="9" t="n"/>
      <c r="I491" s="10" t="n"/>
      <c r="J491" s="5" t="n"/>
    </row>
    <row r="492" ht="15.75" customHeight="1">
      <c r="A492" s="13" t="inlineStr">
        <is>
          <t>FECHA</t>
        </is>
      </c>
      <c r="B492" s="13" t="inlineStr">
        <is>
          <t>CIERRE DE CAJA</t>
        </is>
      </c>
      <c r="C492" s="13" t="inlineStr">
        <is>
          <t>IMPORTE</t>
        </is>
      </c>
      <c r="D492" s="49" t="n">
        <v>112733904</v>
      </c>
      <c r="E492" s="14" t="n">
        <v>112734054</v>
      </c>
      <c r="F492" s="9" t="n"/>
      <c r="I492" s="10" t="n"/>
      <c r="J492" s="5" t="n"/>
    </row>
    <row r="493">
      <c r="D493" s="57" t="inlineStr">
        <is>
          <t>BOOT</t>
        </is>
      </c>
    </row>
    <row r="495">
      <c r="A495" s="1" t="inlineStr">
        <is>
          <t>Cierre Caja</t>
        </is>
      </c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</row>
    <row r="496">
      <c r="A496" s="3" t="inlineStr">
        <is>
          <t>Del 09/02/2023</t>
        </is>
      </c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</row>
    <row r="497">
      <c r="A497" s="74" t="inlineStr">
        <is>
          <t>Cierre Caja</t>
        </is>
      </c>
      <c r="B497" s="74" t="inlineStr">
        <is>
          <t>Fecha</t>
        </is>
      </c>
      <c r="C497" s="74" t="inlineStr">
        <is>
          <t>Cajero</t>
        </is>
      </c>
      <c r="D497" s="74" t="inlineStr">
        <is>
          <t>Nro Voucher</t>
        </is>
      </c>
      <c r="E497" s="74" t="inlineStr">
        <is>
          <t>Nro Cuenta</t>
        </is>
      </c>
      <c r="F497" s="74" t="inlineStr">
        <is>
          <t>Tipo Ingreso</t>
        </is>
      </c>
      <c r="G497" s="75" t="n"/>
      <c r="H497" s="76" t="n"/>
      <c r="I497" s="74" t="inlineStr">
        <is>
          <t>TIPO DE INGRESO</t>
        </is>
      </c>
      <c r="J497" s="74" t="inlineStr">
        <is>
          <t>Cobrador</t>
        </is>
      </c>
    </row>
    <row r="498">
      <c r="A498" s="77" t="n"/>
      <c r="B498" s="77" t="n"/>
      <c r="C498" s="77" t="n"/>
      <c r="D498" s="77" t="n"/>
      <c r="E498" s="77" t="n"/>
      <c r="F498" s="4" t="inlineStr">
        <is>
          <t>EFECTIVO</t>
        </is>
      </c>
      <c r="G498" s="4" t="inlineStr">
        <is>
          <t>CHEQUE</t>
        </is>
      </c>
      <c r="H498" s="4" t="inlineStr">
        <is>
          <t>TRANSFERENCIA</t>
        </is>
      </c>
      <c r="I498" s="77" t="n"/>
      <c r="J498" s="77" t="n"/>
    </row>
    <row r="499">
      <c r="A499" s="5" t="inlineStr">
        <is>
          <t>CCAJ-LP01/63/23</t>
        </is>
      </c>
      <c r="B499" s="6" t="n">
        <v>44966.7954425463</v>
      </c>
      <c r="C499" s="5" t="inlineStr">
        <is>
          <t>3825 ABEL URBANO ALARCON ARROYO</t>
        </is>
      </c>
      <c r="D499" s="7" t="n"/>
      <c r="E499" s="8" t="n"/>
      <c r="F499" s="9" t="n">
        <v>2993.61</v>
      </c>
      <c r="I499" s="10" t="inlineStr">
        <is>
          <t>EFECTIVO</t>
        </is>
      </c>
      <c r="J499" s="5" t="inlineStr">
        <is>
          <t>3825 ABEL URBANO ALARCON ARROYO</t>
        </is>
      </c>
    </row>
    <row r="500">
      <c r="A500" s="11" t="inlineStr">
        <is>
          <t>SAP</t>
        </is>
      </c>
      <c r="B500" s="3" t="n"/>
      <c r="C500" s="3" t="n"/>
      <c r="D500" s="7" t="n"/>
      <c r="E500" s="8" t="n"/>
      <c r="G500" s="9" t="n"/>
      <c r="I500" s="10" t="n"/>
      <c r="J500" s="8" t="n"/>
    </row>
    <row r="501" ht="15.75" customHeight="1">
      <c r="A501" s="13" t="inlineStr">
        <is>
          <t>FECHA</t>
        </is>
      </c>
      <c r="B501" s="13" t="inlineStr">
        <is>
          <t>CIERRE DE CAJA</t>
        </is>
      </c>
      <c r="C501" s="13" t="inlineStr">
        <is>
          <t>IMPORTE</t>
        </is>
      </c>
      <c r="D501" s="49" t="n">
        <v>112736189</v>
      </c>
      <c r="E501" s="14" t="n">
        <v>112736342</v>
      </c>
      <c r="G501" s="9" t="n"/>
      <c r="I501" s="10" t="n"/>
      <c r="J501" s="8" t="n"/>
    </row>
    <row r="502">
      <c r="A502" s="5" t="n"/>
      <c r="B502" s="6" t="n"/>
      <c r="C502" s="5" t="n"/>
      <c r="D502" s="57" t="inlineStr">
        <is>
          <t>BOOT</t>
        </is>
      </c>
      <c r="E502" s="8" t="n"/>
      <c r="G502" s="9" t="n"/>
      <c r="I502" s="10" t="n"/>
      <c r="J502" s="8" t="n"/>
    </row>
    <row r="503">
      <c r="A503" s="5" t="n"/>
      <c r="B503" s="6" t="n"/>
      <c r="C503" s="5" t="n"/>
      <c r="D503" s="7" t="n"/>
      <c r="E503" s="8" t="n"/>
      <c r="G503" s="9" t="n"/>
      <c r="I503" s="10" t="n"/>
      <c r="J503" s="8" t="n"/>
    </row>
    <row r="504">
      <c r="A504" s="5" t="inlineStr">
        <is>
          <t>CCAJ-LP01/64/23</t>
        </is>
      </c>
      <c r="B504" s="6" t="n">
        <v>44966.79654099537</v>
      </c>
      <c r="C504" s="5" t="inlineStr">
        <is>
          <t>2936 JUAN CARLOS CAPCHA ORELLANA</t>
        </is>
      </c>
      <c r="D504" s="7" t="n"/>
      <c r="E504" s="8" t="n"/>
      <c r="F504" s="9" t="n">
        <v>6009.84</v>
      </c>
      <c r="I504" s="10" t="inlineStr">
        <is>
          <t>EFECTIVO</t>
        </is>
      </c>
      <c r="J504" s="5" t="inlineStr">
        <is>
          <t>2936 JUAN CARLOS CAPCHA ORELLANA</t>
        </is>
      </c>
    </row>
    <row r="505">
      <c r="A505" s="5" t="inlineStr">
        <is>
          <t>CCAJ-LP01/64/23</t>
        </is>
      </c>
      <c r="B505" s="6" t="n">
        <v>44966.79654099537</v>
      </c>
      <c r="C505" s="5" t="inlineStr">
        <is>
          <t>2936 JUAN CARLOS CAPCHA ORELLANA</t>
        </is>
      </c>
      <c r="D505" s="7" t="n"/>
      <c r="E505" s="8" t="n"/>
      <c r="H505" s="9" t="n">
        <v>318.02</v>
      </c>
      <c r="I505" s="5" t="inlineStr">
        <is>
          <t>TARJETA DE DÉBITO/CRÉDITO</t>
        </is>
      </c>
      <c r="J505" s="5" t="inlineStr">
        <is>
          <t>2936 JUAN CARLOS CAPCHA ORELLANA</t>
        </is>
      </c>
    </row>
    <row r="506">
      <c r="A506" s="11" t="inlineStr">
        <is>
          <t>SAP</t>
        </is>
      </c>
      <c r="B506" s="3" t="n"/>
      <c r="C506" s="3" t="n"/>
      <c r="D506" s="7" t="n"/>
      <c r="E506" s="8" t="n"/>
      <c r="G506" s="9" t="n"/>
      <c r="I506" s="10" t="n"/>
      <c r="J506" s="8" t="n"/>
    </row>
    <row r="507" ht="15.75" customHeight="1">
      <c r="A507" s="13" t="inlineStr">
        <is>
          <t>FECHA</t>
        </is>
      </c>
      <c r="B507" s="13" t="inlineStr">
        <is>
          <t>CIERRE DE CAJA</t>
        </is>
      </c>
      <c r="C507" s="13" t="inlineStr">
        <is>
          <t>IMPORTE</t>
        </is>
      </c>
      <c r="D507" s="49" t="n">
        <v>112736190</v>
      </c>
      <c r="E507" s="14" t="n">
        <v>112736347</v>
      </c>
      <c r="G507" s="9" t="n"/>
      <c r="I507" s="10" t="n"/>
      <c r="J507" s="8" t="n"/>
    </row>
    <row r="508">
      <c r="D508" s="57" t="inlineStr">
        <is>
          <t>BOOT</t>
        </is>
      </c>
    </row>
    <row r="510">
      <c r="A510" s="1" t="inlineStr">
        <is>
          <t>Cierre Caja</t>
        </is>
      </c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</row>
    <row r="511">
      <c r="A511" s="3" t="inlineStr">
        <is>
          <t>Del 10/02/2023</t>
        </is>
      </c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</row>
    <row r="512">
      <c r="A512" s="74" t="inlineStr">
        <is>
          <t>Cierre Caja</t>
        </is>
      </c>
      <c r="B512" s="74" t="inlineStr">
        <is>
          <t>Fecha</t>
        </is>
      </c>
      <c r="C512" s="74" t="inlineStr">
        <is>
          <t>Cajero</t>
        </is>
      </c>
      <c r="D512" s="74" t="inlineStr">
        <is>
          <t>Nro Voucher</t>
        </is>
      </c>
      <c r="E512" s="74" t="inlineStr">
        <is>
          <t>Nro Cuenta</t>
        </is>
      </c>
      <c r="F512" s="74" t="inlineStr">
        <is>
          <t>Tipo Ingreso</t>
        </is>
      </c>
      <c r="G512" s="75" t="n"/>
      <c r="H512" s="76" t="n"/>
      <c r="I512" s="74" t="inlineStr">
        <is>
          <t>TIPO DE INGRESO</t>
        </is>
      </c>
      <c r="J512" s="74" t="inlineStr">
        <is>
          <t>Cobrador</t>
        </is>
      </c>
    </row>
    <row r="513">
      <c r="A513" s="77" t="n"/>
      <c r="B513" s="77" t="n"/>
      <c r="C513" s="77" t="n"/>
      <c r="D513" s="77" t="n"/>
      <c r="E513" s="77" t="n"/>
      <c r="F513" s="4" t="inlineStr">
        <is>
          <t>EFECTIVO</t>
        </is>
      </c>
      <c r="G513" s="4" t="inlineStr">
        <is>
          <t>CHEQUE</t>
        </is>
      </c>
      <c r="H513" s="4" t="inlineStr">
        <is>
          <t>TRANSFERENCIA</t>
        </is>
      </c>
      <c r="I513" s="77" t="n"/>
      <c r="J513" s="77" t="n"/>
    </row>
    <row r="514">
      <c r="A514" s="5" t="inlineStr">
        <is>
          <t>CCAJ-LP01/65/23</t>
        </is>
      </c>
      <c r="B514" s="6" t="n">
        <v>44967.79328403936</v>
      </c>
      <c r="C514" s="5" t="inlineStr">
        <is>
          <t>3825 ABEL URBANO ALARCON ARROYO</t>
        </is>
      </c>
      <c r="D514" s="7" t="n"/>
      <c r="E514" s="8" t="n"/>
      <c r="F514" s="9" t="n">
        <v>1564.29</v>
      </c>
      <c r="I514" s="10" t="inlineStr">
        <is>
          <t>EFECTIVO</t>
        </is>
      </c>
      <c r="J514" s="5" t="inlineStr">
        <is>
          <t>3825 ABEL URBANO ALARCON ARROYO</t>
        </is>
      </c>
    </row>
    <row r="515">
      <c r="A515" s="11" t="inlineStr">
        <is>
          <t>SAP</t>
        </is>
      </c>
      <c r="B515" s="3" t="n"/>
      <c r="C515" s="3" t="n"/>
      <c r="D515" s="7" t="n"/>
      <c r="E515" s="8" t="n"/>
      <c r="H515" s="9" t="n"/>
      <c r="I515" s="10" t="n"/>
      <c r="J515" s="5" t="n"/>
    </row>
    <row r="516" ht="15.75" customHeight="1">
      <c r="A516" s="13" t="inlineStr">
        <is>
          <t>FECHA</t>
        </is>
      </c>
      <c r="B516" s="13" t="inlineStr">
        <is>
          <t>CIERRE DE CAJA</t>
        </is>
      </c>
      <c r="C516" s="13" t="inlineStr">
        <is>
          <t>IMPORTE</t>
        </is>
      </c>
      <c r="D516" s="49" t="n">
        <v>112736205</v>
      </c>
      <c r="E516" s="14" t="n">
        <v>112736348</v>
      </c>
      <c r="H516" s="9" t="n"/>
      <c r="I516" s="10" t="n"/>
      <c r="J516" s="5" t="n"/>
    </row>
    <row r="517">
      <c r="A517" s="5" t="n"/>
      <c r="B517" s="6" t="n"/>
      <c r="C517" s="5" t="n"/>
      <c r="D517" s="57" t="inlineStr">
        <is>
          <t>BOOT</t>
        </is>
      </c>
      <c r="E517" s="8" t="n"/>
      <c r="H517" s="9" t="n"/>
      <c r="I517" s="10" t="n"/>
      <c r="J517" s="5" t="n"/>
    </row>
    <row r="518">
      <c r="A518" s="5" t="n"/>
      <c r="B518" s="6" t="n"/>
      <c r="C518" s="5" t="n"/>
      <c r="D518" s="7" t="n"/>
      <c r="E518" s="8" t="n"/>
      <c r="H518" s="9" t="n"/>
      <c r="I518" s="10" t="n"/>
      <c r="J518" s="5" t="n"/>
    </row>
    <row r="519">
      <c r="A519" s="5" t="inlineStr">
        <is>
          <t>CCAJ-LP01/66/23</t>
        </is>
      </c>
      <c r="B519" s="6" t="n">
        <v>44967.79456521991</v>
      </c>
      <c r="C519" s="5" t="inlineStr">
        <is>
          <t>2936 JUAN CARLOS CAPCHA ORELLANA</t>
        </is>
      </c>
      <c r="D519" s="7" t="n"/>
      <c r="E519" s="8" t="n"/>
      <c r="F519" s="9" t="n">
        <v>7783.07</v>
      </c>
      <c r="I519" s="10" t="inlineStr">
        <is>
          <t>EFECTIVO</t>
        </is>
      </c>
      <c r="J519" s="5" t="inlineStr">
        <is>
          <t>2936 JUAN CARLOS CAPCHA ORELLANA</t>
        </is>
      </c>
    </row>
    <row r="520">
      <c r="A520" s="5" t="inlineStr">
        <is>
          <t>CCAJ-LP01/66/23</t>
        </is>
      </c>
      <c r="B520" s="6" t="n">
        <v>44967.79456521991</v>
      </c>
      <c r="C520" s="5" t="inlineStr">
        <is>
          <t>2936 JUAN CARLOS CAPCHA ORELLANA</t>
        </is>
      </c>
      <c r="D520" s="7" t="n"/>
      <c r="E520" s="8" t="n"/>
      <c r="H520" s="9" t="n">
        <v>345</v>
      </c>
      <c r="I520" s="5" t="inlineStr">
        <is>
          <t>TARJETA DE DÉBITO/CRÉDITO</t>
        </is>
      </c>
      <c r="J520" s="5" t="inlineStr">
        <is>
          <t>2936 JUAN CARLOS CAPCHA ORELLANA</t>
        </is>
      </c>
    </row>
    <row r="521">
      <c r="A521" s="11" t="inlineStr">
        <is>
          <t>SAP</t>
        </is>
      </c>
      <c r="B521" s="3" t="n"/>
      <c r="C521" s="3" t="n"/>
      <c r="D521" s="7" t="n"/>
      <c r="E521" s="8" t="n"/>
      <c r="H521" s="9" t="n"/>
      <c r="I521" s="10" t="n"/>
      <c r="J521" s="5" t="n"/>
    </row>
    <row r="522" ht="15.75" customHeight="1">
      <c r="A522" s="13" t="inlineStr">
        <is>
          <t>FECHA</t>
        </is>
      </c>
      <c r="B522" s="13" t="inlineStr">
        <is>
          <t>CIERRE DE CAJA</t>
        </is>
      </c>
      <c r="C522" s="13" t="inlineStr">
        <is>
          <t>IMPORTE</t>
        </is>
      </c>
      <c r="D522" s="49" t="n">
        <v>112736206</v>
      </c>
      <c r="E522" s="14" t="n">
        <v>112736349</v>
      </c>
      <c r="H522" s="9" t="n"/>
      <c r="I522" s="10" t="n"/>
      <c r="J522" s="5" t="n"/>
    </row>
    <row r="523">
      <c r="A523" s="25" t="n"/>
      <c r="B523" s="25" t="n"/>
      <c r="C523" s="25" t="n"/>
      <c r="D523" s="57" t="inlineStr">
        <is>
          <t>BOOT</t>
        </is>
      </c>
      <c r="E523" s="8" t="n"/>
      <c r="H523" s="9" t="n"/>
      <c r="I523" s="10" t="n"/>
      <c r="J523" s="5" t="n"/>
    </row>
    <row r="524">
      <c r="A524" s="25" t="n"/>
      <c r="B524" s="25" t="n"/>
      <c r="C524" s="25" t="n"/>
      <c r="D524" s="7" t="n"/>
      <c r="E524" s="8" t="n"/>
      <c r="H524" s="9" t="n"/>
      <c r="I524" s="10" t="n"/>
      <c r="J524" s="5" t="n"/>
    </row>
    <row r="525">
      <c r="A525" s="1" t="inlineStr">
        <is>
          <t>Cierre Caja</t>
        </is>
      </c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</row>
    <row r="526">
      <c r="A526" s="3" t="inlineStr">
        <is>
          <t>Del 11/02/2023</t>
        </is>
      </c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</row>
    <row r="527">
      <c r="A527" s="74" t="inlineStr">
        <is>
          <t>Cierre Caja</t>
        </is>
      </c>
      <c r="B527" s="74" t="inlineStr">
        <is>
          <t>Fecha</t>
        </is>
      </c>
      <c r="C527" s="74" t="inlineStr">
        <is>
          <t>Cajero</t>
        </is>
      </c>
      <c r="D527" s="74" t="inlineStr">
        <is>
          <t>Nro Voucher</t>
        </is>
      </c>
      <c r="E527" s="74" t="inlineStr">
        <is>
          <t>Nro Cuenta</t>
        </is>
      </c>
      <c r="F527" s="74" t="inlineStr">
        <is>
          <t>Tipo Ingreso</t>
        </is>
      </c>
      <c r="G527" s="75" t="n"/>
      <c r="H527" s="76" t="n"/>
      <c r="I527" s="74" t="inlineStr">
        <is>
          <t>TIPO DE INGRESO</t>
        </is>
      </c>
      <c r="J527" s="74" t="inlineStr">
        <is>
          <t>Cobrador</t>
        </is>
      </c>
    </row>
    <row r="528">
      <c r="A528" s="77" t="n"/>
      <c r="B528" s="77" t="n"/>
      <c r="C528" s="77" t="n"/>
      <c r="D528" s="77" t="n"/>
      <c r="E528" s="77" t="n"/>
      <c r="F528" s="4" t="inlineStr">
        <is>
          <t>EFECTIVO</t>
        </is>
      </c>
      <c r="G528" s="4" t="inlineStr">
        <is>
          <t>CHEQUE</t>
        </is>
      </c>
      <c r="H528" s="4" t="inlineStr">
        <is>
          <t>TRANSFERENCIA</t>
        </is>
      </c>
      <c r="I528" s="77" t="n"/>
      <c r="J528" s="77" t="n"/>
    </row>
    <row r="529">
      <c r="A529" s="5" t="inlineStr">
        <is>
          <t>CCAJ-LP01/67/23</t>
        </is>
      </c>
      <c r="B529" s="6" t="n">
        <v>44968.54567050926</v>
      </c>
      <c r="C529" s="5" t="inlineStr">
        <is>
          <t>3825 ABEL URBANO ALARCON ARROYO</t>
        </is>
      </c>
      <c r="D529" s="7" t="n"/>
      <c r="E529" s="8" t="n"/>
      <c r="F529" s="9" t="n">
        <v>1143.2</v>
      </c>
      <c r="I529" s="10" t="inlineStr">
        <is>
          <t>EFECTIVO</t>
        </is>
      </c>
      <c r="J529" s="5" t="inlineStr">
        <is>
          <t>3825 ABEL URBANO ALARCON ARROYO</t>
        </is>
      </c>
    </row>
    <row r="530">
      <c r="A530" s="11" t="inlineStr">
        <is>
          <t>SAP</t>
        </is>
      </c>
      <c r="B530" s="3" t="n"/>
      <c r="C530" s="3" t="n"/>
      <c r="D530" s="7" t="n"/>
      <c r="E530" s="8" t="n"/>
      <c r="H530" s="9" t="n"/>
      <c r="I530" s="10" t="n"/>
      <c r="J530" s="5" t="n"/>
    </row>
    <row r="531" ht="15.75" customHeight="1">
      <c r="A531" s="13" t="inlineStr">
        <is>
          <t>FECHA</t>
        </is>
      </c>
      <c r="B531" s="13" t="inlineStr">
        <is>
          <t>CIERRE DE CAJA</t>
        </is>
      </c>
      <c r="C531" s="13" t="inlineStr">
        <is>
          <t>IMPORTE</t>
        </is>
      </c>
      <c r="D531" s="49" t="n">
        <v>112762118</v>
      </c>
      <c r="E531" s="14" t="n">
        <v>112774113</v>
      </c>
      <c r="H531" s="9" t="n"/>
      <c r="I531" s="10" t="n"/>
      <c r="J531" s="5" t="n"/>
    </row>
    <row r="532">
      <c r="A532" s="5" t="n"/>
      <c r="B532" s="6" t="n"/>
      <c r="C532" s="5" t="n"/>
      <c r="D532" s="57" t="inlineStr">
        <is>
          <t>BOOT</t>
        </is>
      </c>
      <c r="E532" s="8" t="n"/>
      <c r="H532" s="9" t="n"/>
      <c r="I532" s="10" t="n"/>
      <c r="J532" s="5" t="n"/>
    </row>
    <row r="533">
      <c r="A533" s="16" t="inlineStr">
        <is>
          <t>El boot realizo un dia despues el traslado</t>
        </is>
      </c>
      <c r="B533" s="35" t="n"/>
      <c r="C533" s="36" t="n"/>
      <c r="D533" s="7" t="n"/>
      <c r="E533" s="8" t="n"/>
      <c r="H533" s="9" t="n"/>
      <c r="I533" s="10" t="n"/>
      <c r="J533" s="5" t="n"/>
    </row>
    <row r="534">
      <c r="A534" s="45" t="n"/>
      <c r="B534" s="6" t="n"/>
      <c r="C534" s="5" t="n"/>
      <c r="D534" s="7" t="n"/>
      <c r="E534" s="8" t="n"/>
      <c r="H534" s="9" t="n"/>
      <c r="I534" s="10" t="n"/>
      <c r="J534" s="5" t="n"/>
    </row>
    <row r="535">
      <c r="A535" s="5" t="inlineStr">
        <is>
          <t>CCAJ-LP01/68/23</t>
        </is>
      </c>
      <c r="B535" s="6" t="n">
        <v>44968.58688667824</v>
      </c>
      <c r="C535" s="5" t="inlineStr">
        <is>
          <t>2936 JUAN CARLOS CAPCHA ORELLANA</t>
        </is>
      </c>
      <c r="D535" s="7" t="n"/>
      <c r="E535" s="8" t="n"/>
      <c r="F535" s="9" t="n">
        <v>3251.96</v>
      </c>
      <c r="I535" s="10" t="inlineStr">
        <is>
          <t>EFECTIVO</t>
        </is>
      </c>
      <c r="J535" s="5" t="inlineStr">
        <is>
          <t>2936 JUAN CARLOS CAPCHA ORELLANA</t>
        </is>
      </c>
    </row>
    <row r="536">
      <c r="A536" s="5" t="inlineStr">
        <is>
          <t>CCAJ-LP01/68/23</t>
        </is>
      </c>
      <c r="B536" s="6" t="n">
        <v>44968.58688667824</v>
      </c>
      <c r="C536" s="5" t="inlineStr">
        <is>
          <t>2936 JUAN CARLOS CAPCHA ORELLANA</t>
        </is>
      </c>
      <c r="D536" s="7" t="n"/>
      <c r="E536" s="8" t="n"/>
      <c r="H536" s="9" t="n">
        <v>332.93</v>
      </c>
      <c r="I536" s="5" t="inlineStr">
        <is>
          <t>TARJETA DE DÉBITO/CRÉDITO</t>
        </is>
      </c>
      <c r="J536" s="5" t="inlineStr">
        <is>
          <t>2936 JUAN CARLOS CAPCHA ORELLANA</t>
        </is>
      </c>
    </row>
    <row r="537">
      <c r="A537" s="11" t="inlineStr">
        <is>
          <t>SAP</t>
        </is>
      </c>
      <c r="B537" s="3" t="n"/>
      <c r="C537" s="3" t="n"/>
      <c r="D537" s="7" t="n"/>
      <c r="E537" s="8" t="n"/>
      <c r="H537" s="9" t="n"/>
      <c r="I537" s="10" t="n"/>
      <c r="J537" s="5" t="n"/>
    </row>
    <row r="538" ht="15.75" customHeight="1">
      <c r="A538" s="13" t="inlineStr">
        <is>
          <t>FECHA</t>
        </is>
      </c>
      <c r="B538" s="13" t="inlineStr">
        <is>
          <t>CIERRE DE CAJA</t>
        </is>
      </c>
      <c r="C538" s="13" t="inlineStr">
        <is>
          <t>IMPORTE</t>
        </is>
      </c>
      <c r="D538" s="49" t="n">
        <v>112762119</v>
      </c>
      <c r="E538" s="14" t="n">
        <v>112774114</v>
      </c>
      <c r="H538" s="9" t="n"/>
      <c r="I538" s="10" t="n"/>
      <c r="J538" s="5" t="n"/>
    </row>
    <row r="539">
      <c r="D539" s="57" t="inlineStr">
        <is>
          <t>BOOT</t>
        </is>
      </c>
    </row>
    <row r="540">
      <c r="A540" s="16" t="inlineStr">
        <is>
          <t>El boot realizo un dia despues el traslado</t>
        </is>
      </c>
      <c r="B540" s="26" t="n"/>
      <c r="C540" s="26" t="n"/>
    </row>
    <row r="541">
      <c r="A541" s="1" t="inlineStr">
        <is>
          <t>Cierre Caja</t>
        </is>
      </c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</row>
    <row r="542">
      <c r="A542" s="3" t="inlineStr">
        <is>
          <t>Del 13/02/2023</t>
        </is>
      </c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</row>
    <row r="543">
      <c r="A543" s="74" t="inlineStr">
        <is>
          <t>Cierre Caja</t>
        </is>
      </c>
      <c r="B543" s="74" t="inlineStr">
        <is>
          <t>Fecha</t>
        </is>
      </c>
      <c r="C543" s="74" t="inlineStr">
        <is>
          <t>Cajero</t>
        </is>
      </c>
      <c r="D543" s="74" t="inlineStr">
        <is>
          <t>Nro Voucher</t>
        </is>
      </c>
      <c r="E543" s="74" t="inlineStr">
        <is>
          <t>Nro Cuenta</t>
        </is>
      </c>
      <c r="F543" s="74" t="inlineStr">
        <is>
          <t>Tipo Ingreso</t>
        </is>
      </c>
      <c r="G543" s="75" t="n"/>
      <c r="H543" s="76" t="n"/>
      <c r="I543" s="74" t="inlineStr">
        <is>
          <t>TIPO DE INGRESO</t>
        </is>
      </c>
      <c r="J543" s="74" t="inlineStr">
        <is>
          <t>Cobrador</t>
        </is>
      </c>
    </row>
    <row r="544">
      <c r="A544" s="77" t="n"/>
      <c r="B544" s="77" t="n"/>
      <c r="C544" s="77" t="n"/>
      <c r="D544" s="77" t="n"/>
      <c r="E544" s="77" t="n"/>
      <c r="F544" s="4" t="inlineStr">
        <is>
          <t>EFECTIVO</t>
        </is>
      </c>
      <c r="G544" s="4" t="inlineStr">
        <is>
          <t>CHEQUE</t>
        </is>
      </c>
      <c r="H544" s="4" t="inlineStr">
        <is>
          <t>TRANSFERENCIA</t>
        </is>
      </c>
      <c r="I544" s="77" t="n"/>
      <c r="J544" s="77" t="n"/>
    </row>
    <row r="545">
      <c r="A545" s="5" t="inlineStr">
        <is>
          <t>CCAJ-LP01/69/23</t>
        </is>
      </c>
      <c r="B545" s="6" t="n">
        <v>44970.79189601852</v>
      </c>
      <c r="C545" s="5" t="inlineStr">
        <is>
          <t>3825 ABEL URBANO ALARCON ARROYO</t>
        </is>
      </c>
      <c r="D545" s="7" t="n"/>
      <c r="E545" s="8" t="n"/>
      <c r="F545" s="9" t="n">
        <v>2349.59</v>
      </c>
      <c r="I545" s="10" t="inlineStr">
        <is>
          <t>EFECTIVO</t>
        </is>
      </c>
      <c r="J545" s="5" t="inlineStr">
        <is>
          <t>3825 ABEL URBANO ALARCON ARROYO</t>
        </is>
      </c>
    </row>
    <row r="546">
      <c r="A546" s="11" t="inlineStr">
        <is>
          <t>SAP</t>
        </is>
      </c>
      <c r="B546" s="3" t="n"/>
      <c r="C546" s="3" t="n"/>
      <c r="D546" s="7" t="n"/>
      <c r="E546" s="8" t="n"/>
      <c r="H546" s="9" t="n"/>
      <c r="I546" s="10" t="n"/>
      <c r="J546" s="5" t="n"/>
    </row>
    <row r="547" ht="15.75" customHeight="1">
      <c r="A547" s="13" t="inlineStr">
        <is>
          <t>FECHA</t>
        </is>
      </c>
      <c r="B547" s="13" t="inlineStr">
        <is>
          <t>CIERRE DE CAJA</t>
        </is>
      </c>
      <c r="C547" s="13" t="inlineStr">
        <is>
          <t>IMPORTE</t>
        </is>
      </c>
      <c r="D547" s="49" t="n">
        <v>112774002</v>
      </c>
      <c r="E547" s="14" t="n">
        <v>112774116</v>
      </c>
      <c r="H547" s="9" t="n"/>
      <c r="I547" s="10" t="n"/>
      <c r="J547" s="5" t="n"/>
    </row>
    <row r="548">
      <c r="A548" s="5" t="n"/>
      <c r="B548" s="6" t="n"/>
      <c r="C548" s="5" t="n"/>
      <c r="D548" s="57" t="inlineStr">
        <is>
          <t>BOOT</t>
        </is>
      </c>
      <c r="E548" s="8" t="n"/>
      <c r="H548" s="9" t="n"/>
      <c r="I548" s="10" t="n"/>
      <c r="J548" s="5" t="n"/>
    </row>
    <row r="549">
      <c r="A549" s="5" t="n"/>
      <c r="B549" s="6" t="n"/>
      <c r="C549" s="5" t="n"/>
      <c r="D549" s="7" t="n"/>
      <c r="E549" s="8" t="n"/>
      <c r="H549" s="9" t="n"/>
      <c r="I549" s="10" t="n"/>
      <c r="J549" s="5" t="n"/>
    </row>
    <row r="550">
      <c r="A550" s="5" t="inlineStr">
        <is>
          <t>CCAJ-LP01/70/23</t>
        </is>
      </c>
      <c r="B550" s="6" t="n">
        <v>44970.79287703703</v>
      </c>
      <c r="C550" s="5" t="inlineStr">
        <is>
          <t>2936 JUAN CARLOS CAPCHA ORELLANA</t>
        </is>
      </c>
      <c r="D550" s="7" t="n"/>
      <c r="E550" s="8" t="n"/>
      <c r="F550" s="9" t="n">
        <v>6735.77</v>
      </c>
      <c r="I550" s="10" t="inlineStr">
        <is>
          <t>EFECTIVO</t>
        </is>
      </c>
      <c r="J550" s="5" t="inlineStr">
        <is>
          <t>2936 JUAN CARLOS CAPCHA ORELLANA</t>
        </is>
      </c>
    </row>
    <row r="551">
      <c r="A551" s="11" t="inlineStr">
        <is>
          <t>SAP</t>
        </is>
      </c>
      <c r="B551" s="3" t="n"/>
      <c r="C551" s="3" t="n"/>
      <c r="D551" s="7" t="n"/>
      <c r="E551" s="8" t="n"/>
      <c r="H551" s="9" t="n"/>
      <c r="I551" s="10" t="n"/>
      <c r="J551" s="5" t="n"/>
    </row>
    <row r="552" ht="15.75" customHeight="1">
      <c r="A552" s="13" t="inlineStr">
        <is>
          <t>FECHA</t>
        </is>
      </c>
      <c r="B552" s="13" t="inlineStr">
        <is>
          <t>CIERRE DE CAJA</t>
        </is>
      </c>
      <c r="C552" s="13" t="inlineStr">
        <is>
          <t>IMPORTE</t>
        </is>
      </c>
      <c r="D552" s="49" t="n">
        <v>112774003</v>
      </c>
      <c r="E552" s="14" t="n">
        <v>112774117</v>
      </c>
      <c r="H552" s="9" t="n"/>
      <c r="I552" s="10" t="n"/>
      <c r="J552" s="5" t="n"/>
    </row>
    <row r="553">
      <c r="D553" s="57" t="inlineStr">
        <is>
          <t>BOOT</t>
        </is>
      </c>
    </row>
    <row r="555">
      <c r="A555" s="1" t="inlineStr">
        <is>
          <t>Cierre Caja</t>
        </is>
      </c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</row>
    <row r="556">
      <c r="A556" s="3" t="inlineStr">
        <is>
          <t>Del 14/02/2023</t>
        </is>
      </c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</row>
    <row r="557">
      <c r="A557" s="74" t="inlineStr">
        <is>
          <t>Cierre Caja</t>
        </is>
      </c>
      <c r="B557" s="74" t="inlineStr">
        <is>
          <t>Fecha</t>
        </is>
      </c>
      <c r="C557" s="74" t="inlineStr">
        <is>
          <t>Cajero</t>
        </is>
      </c>
      <c r="D557" s="74" t="inlineStr">
        <is>
          <t>Nro Voucher</t>
        </is>
      </c>
      <c r="E557" s="74" t="inlineStr">
        <is>
          <t>Nro Cuenta</t>
        </is>
      </c>
      <c r="F557" s="74" t="inlineStr">
        <is>
          <t>Tipo Ingreso</t>
        </is>
      </c>
      <c r="G557" s="75" t="n"/>
      <c r="H557" s="76" t="n"/>
      <c r="I557" s="74" t="inlineStr">
        <is>
          <t>TIPO DE INGRESO</t>
        </is>
      </c>
      <c r="J557" s="74" t="inlineStr">
        <is>
          <t>Cobrador</t>
        </is>
      </c>
    </row>
    <row r="558">
      <c r="A558" s="77" t="n"/>
      <c r="B558" s="77" t="n"/>
      <c r="C558" s="77" t="n"/>
      <c r="D558" s="77" t="n"/>
      <c r="E558" s="77" t="n"/>
      <c r="F558" s="4" t="inlineStr">
        <is>
          <t>EFECTIVO</t>
        </is>
      </c>
      <c r="G558" s="4" t="inlineStr">
        <is>
          <t>CHEQUE</t>
        </is>
      </c>
      <c r="H558" s="4" t="inlineStr">
        <is>
          <t>TRANSFERENCIA</t>
        </is>
      </c>
      <c r="I558" s="77" t="n"/>
      <c r="J558" s="77" t="n"/>
    </row>
    <row r="559">
      <c r="A559" s="5" t="inlineStr">
        <is>
          <t>CCAJ-LP01/71/23</t>
        </is>
      </c>
      <c r="B559" s="6" t="n">
        <v>44971.7921071875</v>
      </c>
      <c r="C559" s="5" t="inlineStr">
        <is>
          <t>3825 ABEL URBANO ALARCON ARROYO</t>
        </is>
      </c>
      <c r="D559" s="7" t="n"/>
      <c r="E559" s="8" t="n"/>
      <c r="F559" s="9" t="n">
        <v>3795.71</v>
      </c>
      <c r="I559" s="10" t="inlineStr">
        <is>
          <t>EFECTIVO</t>
        </is>
      </c>
      <c r="J559" s="5" t="inlineStr">
        <is>
          <t>3825 ABEL URBANO ALARCON ARROYO</t>
        </is>
      </c>
    </row>
    <row r="560">
      <c r="A560" s="11" t="inlineStr">
        <is>
          <t>SAP</t>
        </is>
      </c>
      <c r="B560" s="3" t="n"/>
      <c r="C560" s="3" t="n"/>
      <c r="D560" s="7" t="n"/>
      <c r="E560" s="8" t="n"/>
      <c r="H560" s="9" t="n"/>
      <c r="I560" s="10" t="n"/>
      <c r="J560" s="5" t="n"/>
    </row>
    <row r="561" ht="15.75" customHeight="1">
      <c r="A561" s="13" t="inlineStr">
        <is>
          <t>FECHA</t>
        </is>
      </c>
      <c r="B561" s="13" t="inlineStr">
        <is>
          <t>CIERRE DE CAJA</t>
        </is>
      </c>
      <c r="C561" s="13" t="inlineStr">
        <is>
          <t>IMPORTE</t>
        </is>
      </c>
      <c r="D561" s="49" t="n">
        <v>112775840</v>
      </c>
      <c r="E561" s="14" t="n">
        <v>112782191</v>
      </c>
      <c r="H561" s="9" t="n"/>
      <c r="I561" s="10" t="n"/>
      <c r="J561" s="5" t="n"/>
    </row>
    <row r="562">
      <c r="A562" s="5" t="n"/>
      <c r="B562" s="6" t="n"/>
      <c r="C562" s="5" t="n"/>
      <c r="D562" s="57" t="inlineStr">
        <is>
          <t>BOOT</t>
        </is>
      </c>
      <c r="E562" s="8" t="n"/>
      <c r="H562" s="9" t="n"/>
      <c r="I562" s="10" t="n"/>
      <c r="J562" s="5" t="n"/>
    </row>
    <row r="563">
      <c r="A563" s="5" t="n"/>
      <c r="B563" s="6" t="n"/>
      <c r="C563" s="5" t="n"/>
      <c r="D563" s="7" t="n"/>
      <c r="E563" s="8" t="n"/>
      <c r="H563" s="9" t="n"/>
      <c r="I563" s="10" t="n"/>
      <c r="J563" s="5" t="n"/>
    </row>
    <row r="564">
      <c r="A564" s="5" t="inlineStr">
        <is>
          <t>CCAJ-LP01/72/23</t>
        </is>
      </c>
      <c r="B564" s="6" t="n">
        <v>44971.79586344907</v>
      </c>
      <c r="C564" s="5" t="inlineStr">
        <is>
          <t>2936 JUAN CARLOS CAPCHA ORELLANA</t>
        </is>
      </c>
      <c r="D564" s="7" t="n"/>
      <c r="E564" s="8" t="n"/>
      <c r="F564" s="9" t="n">
        <v>5978.27</v>
      </c>
      <c r="I564" s="10" t="inlineStr">
        <is>
          <t>EFECTIVO</t>
        </is>
      </c>
      <c r="J564" s="5" t="inlineStr">
        <is>
          <t>2936 JUAN CARLOS CAPCHA ORELLANA</t>
        </is>
      </c>
    </row>
    <row r="565">
      <c r="A565" s="5" t="inlineStr">
        <is>
          <t>CCAJ-LP01/72/23</t>
        </is>
      </c>
      <c r="B565" s="6" t="n">
        <v>44971.79586344907</v>
      </c>
      <c r="C565" s="5" t="inlineStr">
        <is>
          <t>2936 JUAN CARLOS CAPCHA ORELLANA</t>
        </is>
      </c>
      <c r="D565" s="7" t="n"/>
      <c r="E565" s="8" t="n"/>
      <c r="H565" s="9" t="n">
        <v>121.41</v>
      </c>
      <c r="I565" s="5" t="inlineStr">
        <is>
          <t>TARJETA DE DÉBITO/CRÉDITO</t>
        </is>
      </c>
      <c r="J565" s="5" t="inlineStr">
        <is>
          <t>2936 JUAN CARLOS CAPCHA ORELLANA</t>
        </is>
      </c>
    </row>
    <row r="566">
      <c r="A566" s="11" t="inlineStr">
        <is>
          <t>SAP</t>
        </is>
      </c>
      <c r="B566" s="3" t="n"/>
      <c r="C566" s="3" t="n"/>
      <c r="D566" s="7" t="n"/>
      <c r="E566" s="8" t="n"/>
      <c r="H566" s="9" t="n"/>
      <c r="I566" s="10" t="n"/>
      <c r="J566" s="5" t="n"/>
    </row>
    <row r="567" ht="15.75" customHeight="1">
      <c r="A567" s="13" t="inlineStr">
        <is>
          <t>FECHA</t>
        </is>
      </c>
      <c r="B567" s="13" t="inlineStr">
        <is>
          <t>CIERRE DE CAJA</t>
        </is>
      </c>
      <c r="C567" s="13" t="inlineStr">
        <is>
          <t>IMPORTE</t>
        </is>
      </c>
      <c r="D567" s="49" t="n">
        <v>112775841</v>
      </c>
      <c r="E567" s="14" t="n">
        <v>112782193</v>
      </c>
      <c r="H567" s="9" t="n"/>
      <c r="I567" s="10" t="n"/>
      <c r="J567" s="5" t="n"/>
    </row>
    <row r="568">
      <c r="D568" s="57" t="inlineStr">
        <is>
          <t>BOOT</t>
        </is>
      </c>
    </row>
    <row r="570">
      <c r="A570" s="1" t="inlineStr">
        <is>
          <t>Cierre Caja</t>
        </is>
      </c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</row>
    <row r="571">
      <c r="A571" s="3" t="inlineStr">
        <is>
          <t>Del 15/02/2023</t>
        </is>
      </c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</row>
    <row r="572">
      <c r="A572" s="74" t="inlineStr">
        <is>
          <t>Cierre Caja</t>
        </is>
      </c>
      <c r="B572" s="74" t="inlineStr">
        <is>
          <t>Fecha</t>
        </is>
      </c>
      <c r="C572" s="74" t="inlineStr">
        <is>
          <t>Cajero</t>
        </is>
      </c>
      <c r="D572" s="74" t="inlineStr">
        <is>
          <t>Nro Voucher</t>
        </is>
      </c>
      <c r="E572" s="74" t="inlineStr">
        <is>
          <t>Nro Cuenta</t>
        </is>
      </c>
      <c r="F572" s="74" t="inlineStr">
        <is>
          <t>Tipo Ingreso</t>
        </is>
      </c>
      <c r="G572" s="75" t="n"/>
      <c r="H572" s="76" t="n"/>
      <c r="I572" s="74" t="inlineStr">
        <is>
          <t>TIPO DE INGRESO</t>
        </is>
      </c>
      <c r="J572" s="74" t="inlineStr">
        <is>
          <t>Cobrador</t>
        </is>
      </c>
    </row>
    <row r="573">
      <c r="A573" s="77" t="n"/>
      <c r="B573" s="77" t="n"/>
      <c r="C573" s="77" t="n"/>
      <c r="D573" s="77" t="n"/>
      <c r="E573" s="77" t="n"/>
      <c r="F573" s="4" t="inlineStr">
        <is>
          <t>EFECTIVO</t>
        </is>
      </c>
      <c r="G573" s="4" t="inlineStr">
        <is>
          <t>CHEQUE</t>
        </is>
      </c>
      <c r="H573" s="4" t="inlineStr">
        <is>
          <t>TRANSFERENCIA</t>
        </is>
      </c>
      <c r="I573" s="77" t="n"/>
      <c r="J573" s="77" t="n"/>
    </row>
    <row r="574">
      <c r="A574" s="5" t="inlineStr">
        <is>
          <t>CCAJ-LP01/73/23</t>
        </is>
      </c>
      <c r="B574" s="6" t="n">
        <v>44972.7916737037</v>
      </c>
      <c r="C574" s="5" t="inlineStr">
        <is>
          <t>3825 ABEL URBANO ALARCON ARROYO</t>
        </is>
      </c>
      <c r="D574" s="7" t="n"/>
      <c r="E574" s="8" t="n"/>
      <c r="F574" s="9" t="n">
        <v>1934.93</v>
      </c>
      <c r="I574" s="10" t="inlineStr">
        <is>
          <t>EFECTIVO</t>
        </is>
      </c>
      <c r="J574" s="5" t="inlineStr">
        <is>
          <t>3825 ABEL URBANO ALARCON ARROYO</t>
        </is>
      </c>
    </row>
    <row r="575">
      <c r="A575" s="11" t="inlineStr">
        <is>
          <t>SAP</t>
        </is>
      </c>
      <c r="B575" s="3" t="n"/>
      <c r="C575" s="3" t="n"/>
      <c r="D575" s="7" t="n"/>
      <c r="E575" s="8" t="n"/>
      <c r="H575" s="9" t="n"/>
      <c r="I575" s="10" t="n"/>
      <c r="J575" s="5" t="n"/>
    </row>
    <row r="576" ht="15.75" customHeight="1">
      <c r="A576" s="13" t="inlineStr">
        <is>
          <t>FECHA</t>
        </is>
      </c>
      <c r="B576" s="13" t="inlineStr">
        <is>
          <t>CIERRE DE CAJA</t>
        </is>
      </c>
      <c r="C576" s="13" t="inlineStr">
        <is>
          <t>IMPORTE</t>
        </is>
      </c>
      <c r="D576" s="49" t="n">
        <v>112790242</v>
      </c>
      <c r="E576" s="14" t="n">
        <v>112790418</v>
      </c>
      <c r="H576" s="9" t="n"/>
      <c r="I576" s="10" t="n"/>
      <c r="J576" s="5" t="n"/>
    </row>
    <row r="577">
      <c r="A577" s="5" t="n"/>
      <c r="B577" s="6" t="n"/>
      <c r="C577" s="5" t="n"/>
      <c r="D577" s="57" t="inlineStr">
        <is>
          <t>BOOT</t>
        </is>
      </c>
      <c r="E577" s="8" t="n"/>
      <c r="H577" s="9" t="n"/>
      <c r="I577" s="10" t="n"/>
      <c r="J577" s="5" t="n"/>
    </row>
    <row r="578">
      <c r="A578" s="5" t="n"/>
      <c r="B578" s="6" t="n"/>
      <c r="C578" s="5" t="n"/>
      <c r="D578" s="7" t="n"/>
      <c r="E578" s="8" t="n"/>
      <c r="H578" s="9" t="n"/>
      <c r="I578" s="10" t="n"/>
      <c r="J578" s="5" t="n"/>
    </row>
    <row r="579">
      <c r="A579" s="5" t="inlineStr">
        <is>
          <t>CCAJ-LP01/74/23</t>
        </is>
      </c>
      <c r="B579" s="6" t="n">
        <v>44972.79255853009</v>
      </c>
      <c r="C579" s="5" t="inlineStr">
        <is>
          <t>2936 JUAN CARLOS CAPCHA ORELLANA</t>
        </is>
      </c>
      <c r="D579" s="7" t="n"/>
      <c r="E579" s="8" t="n"/>
      <c r="F579" s="9" t="n">
        <v>5996.4</v>
      </c>
      <c r="I579" s="10" t="inlineStr">
        <is>
          <t>EFECTIVO</t>
        </is>
      </c>
      <c r="J579" s="5" t="inlineStr">
        <is>
          <t>2936 JUAN CARLOS CAPCHA ORELLANA</t>
        </is>
      </c>
    </row>
    <row r="580">
      <c r="A580" s="5" t="inlineStr">
        <is>
          <t>CCAJ-LP01/74/23</t>
        </is>
      </c>
      <c r="B580" s="6" t="n">
        <v>44972.79255853009</v>
      </c>
      <c r="C580" s="5" t="inlineStr">
        <is>
          <t>2936 JUAN CARLOS CAPCHA ORELLANA</t>
        </is>
      </c>
      <c r="D580" s="7" t="n"/>
      <c r="E580" s="8" t="n"/>
      <c r="H580" s="9" t="n">
        <v>231.31</v>
      </c>
      <c r="I580" s="5" t="inlineStr">
        <is>
          <t>TARJETA DE DÉBITO/CRÉDITO</t>
        </is>
      </c>
      <c r="J580" s="5" t="inlineStr">
        <is>
          <t>2936 JUAN CARLOS CAPCHA ORELLANA</t>
        </is>
      </c>
    </row>
    <row r="581">
      <c r="A581" s="11" t="inlineStr">
        <is>
          <t>SAP</t>
        </is>
      </c>
      <c r="B581" s="3" t="n"/>
      <c r="C581" s="3" t="n"/>
      <c r="D581" s="7" t="n"/>
      <c r="E581" s="8" t="n"/>
      <c r="H581" s="9" t="n"/>
      <c r="I581" s="10" t="n"/>
      <c r="J581" s="5" t="n"/>
    </row>
    <row r="582" ht="15.75" customHeight="1">
      <c r="A582" s="13" t="inlineStr">
        <is>
          <t>FECHA</t>
        </is>
      </c>
      <c r="B582" s="13" t="inlineStr">
        <is>
          <t>CIERRE DE CAJA</t>
        </is>
      </c>
      <c r="C582" s="13" t="inlineStr">
        <is>
          <t>IMPORTE</t>
        </is>
      </c>
      <c r="D582" s="49" t="n">
        <v>112790243</v>
      </c>
      <c r="E582" s="14" t="n">
        <v>112790419</v>
      </c>
      <c r="H582" s="9" t="n"/>
      <c r="I582" s="10" t="n"/>
      <c r="J582" s="5" t="n"/>
    </row>
    <row r="583">
      <c r="D583" s="57" t="inlineStr">
        <is>
          <t>BOOT</t>
        </is>
      </c>
    </row>
    <row r="585">
      <c r="A585" s="1" t="inlineStr">
        <is>
          <t>Cierre Caja</t>
        </is>
      </c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</row>
    <row r="586">
      <c r="A586" s="3" t="inlineStr">
        <is>
          <t>Del 16/02/2023</t>
        </is>
      </c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</row>
    <row r="587">
      <c r="A587" s="74" t="inlineStr">
        <is>
          <t>Cierre Caja</t>
        </is>
      </c>
      <c r="B587" s="74" t="inlineStr">
        <is>
          <t>Fecha</t>
        </is>
      </c>
      <c r="C587" s="74" t="inlineStr">
        <is>
          <t>Cajero</t>
        </is>
      </c>
      <c r="D587" s="74" t="inlineStr">
        <is>
          <t>Nro Voucher</t>
        </is>
      </c>
      <c r="E587" s="74" t="inlineStr">
        <is>
          <t>Nro Cuenta</t>
        </is>
      </c>
      <c r="F587" s="74" t="inlineStr">
        <is>
          <t>Tipo Ingreso</t>
        </is>
      </c>
      <c r="G587" s="75" t="n"/>
      <c r="H587" s="76" t="n"/>
      <c r="I587" s="74" t="inlineStr">
        <is>
          <t>TIPO DE INGRESO</t>
        </is>
      </c>
      <c r="J587" s="74" t="inlineStr">
        <is>
          <t>Cobrador</t>
        </is>
      </c>
    </row>
    <row r="588">
      <c r="A588" s="77" t="n"/>
      <c r="B588" s="77" t="n"/>
      <c r="C588" s="77" t="n"/>
      <c r="D588" s="77" t="n"/>
      <c r="E588" s="77" t="n"/>
      <c r="F588" s="4" t="inlineStr">
        <is>
          <t>EFECTIVO</t>
        </is>
      </c>
      <c r="G588" s="4" t="inlineStr">
        <is>
          <t>CHEQUE</t>
        </is>
      </c>
      <c r="H588" s="4" t="inlineStr">
        <is>
          <t>TRANSFERENCIA</t>
        </is>
      </c>
      <c r="I588" s="77" t="n"/>
      <c r="J588" s="77" t="n"/>
    </row>
    <row r="589">
      <c r="A589" s="5" t="inlineStr">
        <is>
          <t>CCAJ-LP01/75/23</t>
        </is>
      </c>
      <c r="B589" s="6" t="n">
        <v>44973.79250050926</v>
      </c>
      <c r="C589" s="5" t="inlineStr">
        <is>
          <t>2936 JUAN CARLOS CAPCHA ORELLANA</t>
        </is>
      </c>
      <c r="D589" s="7" t="n"/>
      <c r="E589" s="8" t="n"/>
      <c r="F589" s="9" t="n">
        <v>5581.12</v>
      </c>
      <c r="I589" s="10" t="inlineStr">
        <is>
          <t>EFECTIVO</t>
        </is>
      </c>
      <c r="J589" s="5" t="inlineStr">
        <is>
          <t>2936 JUAN CARLOS CAPCHA ORELLANA</t>
        </is>
      </c>
    </row>
    <row r="590">
      <c r="A590" s="5" t="inlineStr">
        <is>
          <t>CCAJ-LP01/75/23</t>
        </is>
      </c>
      <c r="B590" s="6" t="n">
        <v>44973.79250050926</v>
      </c>
      <c r="C590" s="5" t="inlineStr">
        <is>
          <t>2936 JUAN CARLOS CAPCHA ORELLANA</t>
        </is>
      </c>
      <c r="D590" s="7" t="n"/>
      <c r="E590" s="8" t="n"/>
      <c r="H590" s="9" t="n">
        <v>298.01</v>
      </c>
      <c r="I590" s="5" t="inlineStr">
        <is>
          <t>TARJETA DE DÉBITO/CRÉDITO</t>
        </is>
      </c>
      <c r="J590" s="5" t="inlineStr">
        <is>
          <t>2936 JUAN CARLOS CAPCHA ORELLANA</t>
        </is>
      </c>
    </row>
    <row r="591">
      <c r="A591" s="11" t="inlineStr">
        <is>
          <t>SAP</t>
        </is>
      </c>
      <c r="B591" s="3" t="n"/>
      <c r="C591" s="3" t="n"/>
      <c r="D591" s="7" t="n"/>
      <c r="E591" s="8" t="n"/>
      <c r="H591" s="9" t="n"/>
      <c r="I591" s="10" t="n"/>
      <c r="J591" s="8" t="n"/>
    </row>
    <row r="592" ht="15.75" customHeight="1">
      <c r="A592" s="13" t="inlineStr">
        <is>
          <t>FECHA</t>
        </is>
      </c>
      <c r="B592" s="13" t="inlineStr">
        <is>
          <t>CIERRE DE CAJA</t>
        </is>
      </c>
      <c r="C592" s="13" t="inlineStr">
        <is>
          <t>IMPORTE</t>
        </is>
      </c>
      <c r="D592" s="49" t="n">
        <v>112799839</v>
      </c>
      <c r="E592" s="14" t="n">
        <v>112799957</v>
      </c>
      <c r="H592" s="9" t="n"/>
      <c r="I592" s="10" t="n"/>
      <c r="J592" s="8" t="n"/>
    </row>
    <row r="593">
      <c r="A593" s="5" t="n"/>
      <c r="B593" s="6" t="n"/>
      <c r="C593" s="5" t="n"/>
      <c r="D593" s="57" t="inlineStr">
        <is>
          <t>BOOT</t>
        </is>
      </c>
      <c r="E593" s="8" t="n"/>
      <c r="H593" s="9" t="n"/>
      <c r="I593" s="10" t="n"/>
      <c r="J593" s="8" t="n"/>
    </row>
    <row r="594">
      <c r="A594" s="5" t="n"/>
      <c r="B594" s="6" t="n"/>
      <c r="C594" s="5" t="n"/>
      <c r="D594" s="7" t="n"/>
      <c r="E594" s="8" t="n"/>
      <c r="H594" s="9" t="n"/>
      <c r="I594" s="10" t="n"/>
      <c r="J594" s="8" t="n"/>
    </row>
    <row r="595">
      <c r="A595" s="5" t="inlineStr">
        <is>
          <t>CCAJ-LP01/76/23</t>
        </is>
      </c>
      <c r="B595" s="6" t="n">
        <v>44973.79338940972</v>
      </c>
      <c r="C595" s="5" t="inlineStr">
        <is>
          <t>3825 ABEL URBANO ALARCON ARROYO</t>
        </is>
      </c>
      <c r="D595" s="7" t="n"/>
      <c r="E595" s="8" t="n"/>
      <c r="F595" s="9" t="n">
        <v>3500.08</v>
      </c>
      <c r="I595" s="10" t="inlineStr">
        <is>
          <t>EFECTIVO</t>
        </is>
      </c>
      <c r="J595" s="5" t="inlineStr">
        <is>
          <t>3825 ABEL URBANO ALARCON ARROYO</t>
        </is>
      </c>
    </row>
    <row r="596">
      <c r="A596" s="11" t="inlineStr">
        <is>
          <t>SAP</t>
        </is>
      </c>
      <c r="B596" s="3" t="n"/>
      <c r="C596" s="3" t="n"/>
      <c r="D596" s="7" t="n"/>
      <c r="E596" s="8" t="n"/>
      <c r="H596" s="9" t="n"/>
      <c r="I596" s="10" t="n"/>
      <c r="J596" s="8" t="n"/>
    </row>
    <row r="597" ht="15.75" customHeight="1">
      <c r="A597" s="13" t="inlineStr">
        <is>
          <t>FECHA</t>
        </is>
      </c>
      <c r="B597" s="13" t="inlineStr">
        <is>
          <t>CIERRE DE CAJA</t>
        </is>
      </c>
      <c r="C597" s="13" t="inlineStr">
        <is>
          <t>IMPORTE</t>
        </is>
      </c>
      <c r="D597" s="49" t="n">
        <v>112799840</v>
      </c>
      <c r="E597" s="14" t="n">
        <v>112799958</v>
      </c>
      <c r="H597" s="9" t="n"/>
      <c r="I597" s="10" t="n"/>
      <c r="J597" s="8" t="n"/>
    </row>
    <row r="598">
      <c r="A598" s="5" t="n"/>
      <c r="B598" s="6" t="n"/>
      <c r="C598" s="5" t="n"/>
      <c r="D598" s="57" t="inlineStr">
        <is>
          <t>BOOT</t>
        </is>
      </c>
      <c r="E598" s="8" t="n"/>
      <c r="H598" s="9" t="n"/>
      <c r="I598" s="10" t="n"/>
      <c r="J598" s="8" t="n"/>
    </row>
    <row r="599"/>
    <row r="600">
      <c r="A600" s="1" t="inlineStr">
        <is>
          <t>Cierre Caja</t>
        </is>
      </c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</row>
    <row r="601">
      <c r="A601" s="3" t="inlineStr">
        <is>
          <t>Del 17/02/2023</t>
        </is>
      </c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</row>
    <row r="602">
      <c r="A602" s="74" t="inlineStr">
        <is>
          <t>Cierre Caja</t>
        </is>
      </c>
      <c r="B602" s="74" t="inlineStr">
        <is>
          <t>Fecha</t>
        </is>
      </c>
      <c r="C602" s="74" t="inlineStr">
        <is>
          <t>Cajero</t>
        </is>
      </c>
      <c r="D602" s="74" t="inlineStr">
        <is>
          <t>Nro Voucher</t>
        </is>
      </c>
      <c r="E602" s="74" t="inlineStr">
        <is>
          <t>Nro Cuenta</t>
        </is>
      </c>
      <c r="F602" s="74" t="inlineStr">
        <is>
          <t>Tipo Ingreso</t>
        </is>
      </c>
      <c r="G602" s="75" t="n"/>
      <c r="H602" s="76" t="n"/>
      <c r="I602" s="74" t="inlineStr">
        <is>
          <t>TIPO DE INGRESO</t>
        </is>
      </c>
      <c r="J602" s="74" t="inlineStr">
        <is>
          <t>Cobrador</t>
        </is>
      </c>
    </row>
    <row r="603">
      <c r="A603" s="77" t="n"/>
      <c r="B603" s="77" t="n"/>
      <c r="C603" s="77" t="n"/>
      <c r="D603" s="77" t="n"/>
      <c r="E603" s="77" t="n"/>
      <c r="F603" s="4" t="inlineStr">
        <is>
          <t>EFECTIVO</t>
        </is>
      </c>
      <c r="G603" s="4" t="inlineStr">
        <is>
          <t>CHEQUE</t>
        </is>
      </c>
      <c r="H603" s="4" t="inlineStr">
        <is>
          <t>TRANSFERENCIA</t>
        </is>
      </c>
      <c r="I603" s="77" t="n"/>
      <c r="J603" s="77" t="n"/>
    </row>
    <row r="604">
      <c r="A604" s="5" t="inlineStr">
        <is>
          <t>CCAJ-LP01/77/23</t>
        </is>
      </c>
      <c r="B604" s="6" t="n">
        <v>44974.78664122685</v>
      </c>
      <c r="C604" s="5" t="inlineStr">
        <is>
          <t>3825 ABEL URBANO ALARCON ARROYO</t>
        </is>
      </c>
      <c r="D604" s="7" t="n"/>
      <c r="E604" s="8" t="n"/>
      <c r="F604" s="9" t="n">
        <v>3779.25</v>
      </c>
      <c r="I604" s="10" t="inlineStr">
        <is>
          <t>EFECTIVO</t>
        </is>
      </c>
      <c r="J604" s="5" t="inlineStr">
        <is>
          <t>3825 ABEL URBANO ALARCON ARROYO</t>
        </is>
      </c>
    </row>
    <row r="605">
      <c r="A605" s="11" t="inlineStr">
        <is>
          <t>SAP</t>
        </is>
      </c>
      <c r="B605" s="3" t="n"/>
      <c r="C605" s="3" t="n"/>
      <c r="D605" s="7" t="n"/>
      <c r="E605" s="8" t="n"/>
      <c r="G605" s="9" t="n"/>
      <c r="I605" s="10" t="n"/>
      <c r="J605" s="8" t="n"/>
    </row>
    <row r="606" ht="15.75" customHeight="1">
      <c r="A606" s="13" t="inlineStr">
        <is>
          <t>FECHA</t>
        </is>
      </c>
      <c r="B606" s="13" t="inlineStr">
        <is>
          <t>CIERRE DE CAJA</t>
        </is>
      </c>
      <c r="C606" s="13" t="inlineStr">
        <is>
          <t>IMPORTE</t>
        </is>
      </c>
      <c r="D606" s="49" t="n">
        <v>112799802</v>
      </c>
      <c r="E606" s="14" t="n">
        <v>112799959</v>
      </c>
      <c r="G606" s="9" t="n"/>
      <c r="I606" s="10" t="n"/>
      <c r="J606" s="8" t="n"/>
    </row>
    <row r="607">
      <c r="A607" s="5" t="n"/>
      <c r="B607" s="6" t="n"/>
      <c r="C607" s="5" t="n"/>
      <c r="D607" s="57" t="inlineStr">
        <is>
          <t>BOOT</t>
        </is>
      </c>
      <c r="E607" s="8" t="n"/>
      <c r="G607" s="9" t="n"/>
      <c r="I607" s="10" t="n"/>
      <c r="J607" s="8" t="n"/>
    </row>
    <row r="608">
      <c r="A608" s="5" t="n"/>
      <c r="B608" s="6" t="n"/>
      <c r="C608" s="5" t="n"/>
      <c r="D608" s="7" t="n"/>
      <c r="E608" s="8" t="n"/>
      <c r="G608" s="9" t="n"/>
      <c r="I608" s="10" t="n"/>
      <c r="J608" s="8" t="n"/>
    </row>
    <row r="609">
      <c r="A609" s="5" t="inlineStr">
        <is>
          <t>CCAJ-LP01/78/23</t>
        </is>
      </c>
      <c r="B609" s="6" t="n">
        <v>44974.79266783565</v>
      </c>
      <c r="C609" s="5" t="inlineStr">
        <is>
          <t>2936 JUAN CARLOS CAPCHA ORELLANA</t>
        </is>
      </c>
      <c r="D609" s="7" t="n"/>
      <c r="E609" s="8" t="n"/>
      <c r="F609" s="9" t="n">
        <v>3879.29</v>
      </c>
      <c r="I609" s="10" t="inlineStr">
        <is>
          <t>EFECTIVO</t>
        </is>
      </c>
      <c r="J609" s="5" t="inlineStr">
        <is>
          <t>2936 JUAN CARLOS CAPCHA ORELLANA</t>
        </is>
      </c>
    </row>
    <row r="610">
      <c r="A610" s="5" t="inlineStr">
        <is>
          <t>CCAJ-LP01/78/23</t>
        </is>
      </c>
      <c r="B610" s="6" t="n">
        <v>44974.79266783565</v>
      </c>
      <c r="C610" s="5" t="inlineStr">
        <is>
          <t>2936 JUAN CARLOS CAPCHA ORELLANA</t>
        </is>
      </c>
      <c r="D610" s="7" t="n"/>
      <c r="E610" s="8" t="n"/>
      <c r="H610" s="9" t="n">
        <v>308.09</v>
      </c>
      <c r="I610" s="5" t="inlineStr">
        <is>
          <t>TARJETA DE DÉBITO/CRÉDITO</t>
        </is>
      </c>
      <c r="J610" s="5" t="inlineStr">
        <is>
          <t>2936 JUAN CARLOS CAPCHA ORELLANA</t>
        </is>
      </c>
    </row>
    <row r="611">
      <c r="A611" s="11" t="inlineStr">
        <is>
          <t>SAP</t>
        </is>
      </c>
      <c r="B611" s="3" t="n"/>
      <c r="C611" s="3" t="n"/>
      <c r="D611" s="7" t="n"/>
      <c r="E611" s="8" t="n"/>
      <c r="G611" s="9" t="n"/>
      <c r="I611" s="10" t="n"/>
      <c r="J611" s="8" t="n"/>
    </row>
    <row r="612" ht="15.75" customHeight="1">
      <c r="A612" s="13" t="inlineStr">
        <is>
          <t>FECHA</t>
        </is>
      </c>
      <c r="B612" s="13" t="inlineStr">
        <is>
          <t>CIERRE DE CAJA</t>
        </is>
      </c>
      <c r="C612" s="13" t="inlineStr">
        <is>
          <t>IMPORTE</t>
        </is>
      </c>
      <c r="D612" s="49" t="n">
        <v>112799803</v>
      </c>
      <c r="E612" s="14" t="n">
        <v>112799960</v>
      </c>
      <c r="G612" s="9" t="n"/>
      <c r="I612" s="10" t="n"/>
      <c r="J612" s="8" t="n"/>
    </row>
    <row r="613">
      <c r="A613" s="5" t="n"/>
      <c r="B613" s="6" t="n"/>
      <c r="C613" s="5" t="n"/>
      <c r="D613" s="57" t="inlineStr">
        <is>
          <t>BOOT</t>
        </is>
      </c>
      <c r="E613" s="8" t="n"/>
      <c r="G613" s="9" t="n"/>
      <c r="I613" s="10" t="n"/>
      <c r="J613" s="8" t="n"/>
    </row>
    <row r="614"/>
    <row r="615">
      <c r="A615" s="1" t="inlineStr">
        <is>
          <t>Cierre Caja</t>
        </is>
      </c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</row>
    <row r="616">
      <c r="A616" s="3" t="inlineStr">
        <is>
          <t>Del 18/02/2023</t>
        </is>
      </c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</row>
    <row r="617">
      <c r="A617" s="74" t="inlineStr">
        <is>
          <t>Cierre Caja</t>
        </is>
      </c>
      <c r="B617" s="74" t="inlineStr">
        <is>
          <t>Fecha</t>
        </is>
      </c>
      <c r="C617" s="74" t="inlineStr">
        <is>
          <t>Cajero</t>
        </is>
      </c>
      <c r="D617" s="74" t="inlineStr">
        <is>
          <t>Nro Voucher</t>
        </is>
      </c>
      <c r="E617" s="74" t="inlineStr">
        <is>
          <t>Nro Cuenta</t>
        </is>
      </c>
      <c r="F617" s="74" t="inlineStr">
        <is>
          <t>Tipo Ingreso</t>
        </is>
      </c>
      <c r="G617" s="75" t="n"/>
      <c r="H617" s="76" t="n"/>
      <c r="I617" s="74" t="inlineStr">
        <is>
          <t>TIPO DE INGRESO</t>
        </is>
      </c>
      <c r="J617" s="74" t="inlineStr">
        <is>
          <t>Cobrador</t>
        </is>
      </c>
    </row>
    <row r="618">
      <c r="A618" s="77" t="n"/>
      <c r="B618" s="77" t="n"/>
      <c r="C618" s="77" t="n"/>
      <c r="D618" s="77" t="n"/>
      <c r="E618" s="77" t="n"/>
      <c r="F618" s="4" t="inlineStr">
        <is>
          <t>EFECTIVO</t>
        </is>
      </c>
      <c r="G618" s="4" t="inlineStr">
        <is>
          <t>CHEQUE</t>
        </is>
      </c>
      <c r="H618" s="4" t="inlineStr">
        <is>
          <t>TRANSFERENCIA</t>
        </is>
      </c>
      <c r="I618" s="77" t="n"/>
      <c r="J618" s="77" t="n"/>
    </row>
    <row r="619">
      <c r="A619" s="5" t="inlineStr">
        <is>
          <t>CCAJ-LP01/79/23</t>
        </is>
      </c>
      <c r="B619" s="6" t="n">
        <v>44975.5782177662</v>
      </c>
      <c r="C619" s="5" t="inlineStr">
        <is>
          <t>3825 ABEL URBANO ALARCON ARROYO</t>
        </is>
      </c>
      <c r="D619" s="7" t="n"/>
      <c r="E619" s="8" t="n"/>
      <c r="F619" s="9" t="n">
        <v>1044.79</v>
      </c>
      <c r="I619" s="10" t="inlineStr">
        <is>
          <t>EFECTIVO</t>
        </is>
      </c>
      <c r="J619" s="5" t="inlineStr">
        <is>
          <t>3825 ABEL URBANO ALARCON ARROYO</t>
        </is>
      </c>
    </row>
    <row r="620">
      <c r="A620" s="11" t="inlineStr">
        <is>
          <t>SAP</t>
        </is>
      </c>
      <c r="B620" s="3" t="n"/>
      <c r="C620" s="3" t="n"/>
      <c r="D620" s="7" t="n"/>
      <c r="E620" s="8" t="n"/>
      <c r="G620" s="9" t="n"/>
      <c r="I620" s="10" t="n"/>
      <c r="J620" s="8" t="n"/>
    </row>
    <row r="621" ht="15.75" customHeight="1">
      <c r="A621" s="13" t="inlineStr">
        <is>
          <t>FECHA</t>
        </is>
      </c>
      <c r="B621" s="13" t="inlineStr">
        <is>
          <t>CIERRE DE CAJA</t>
        </is>
      </c>
      <c r="C621" s="13" t="inlineStr">
        <is>
          <t>IMPORTE</t>
        </is>
      </c>
      <c r="D621" s="49" t="n">
        <v>112808015</v>
      </c>
      <c r="E621" s="14" t="n">
        <v>112808130</v>
      </c>
      <c r="G621" s="9" t="n"/>
      <c r="I621" s="10" t="n"/>
      <c r="J621" s="8" t="n"/>
    </row>
    <row r="622">
      <c r="A622" s="5" t="n"/>
      <c r="B622" s="6" t="n"/>
      <c r="C622" s="5" t="n"/>
      <c r="D622" s="57" t="inlineStr">
        <is>
          <t>BOOT</t>
        </is>
      </c>
      <c r="E622" s="8" t="n"/>
      <c r="G622" s="9" t="n"/>
      <c r="I622" s="10" t="n"/>
      <c r="J622" s="8" t="n"/>
    </row>
    <row r="623">
      <c r="A623" s="5" t="n"/>
      <c r="B623" s="6" t="n"/>
      <c r="C623" s="5" t="n"/>
      <c r="D623" s="7" t="n"/>
      <c r="E623" s="8" t="n"/>
      <c r="G623" s="9" t="n"/>
      <c r="I623" s="10" t="n"/>
      <c r="J623" s="8" t="n"/>
    </row>
    <row r="624">
      <c r="A624" s="5" t="inlineStr">
        <is>
          <t>CCAJ-LP01/80/23</t>
        </is>
      </c>
      <c r="B624" s="6" t="n">
        <v>44975.58475237268</v>
      </c>
      <c r="C624" s="5" t="inlineStr">
        <is>
          <t>2936 JUAN CARLOS CAPCHA ORELLANA</t>
        </is>
      </c>
      <c r="D624" s="7" t="n"/>
      <c r="E624" s="8" t="n"/>
      <c r="F624" s="9" t="n">
        <v>2677.3</v>
      </c>
      <c r="I624" s="10" t="inlineStr">
        <is>
          <t>EFECTIVO</t>
        </is>
      </c>
      <c r="J624" s="5" t="inlineStr">
        <is>
          <t>2936 JUAN CARLOS CAPCHA ORELLANA</t>
        </is>
      </c>
    </row>
    <row r="625">
      <c r="A625" s="11" t="inlineStr">
        <is>
          <t>SAP</t>
        </is>
      </c>
      <c r="B625" s="3" t="n"/>
      <c r="C625" s="3" t="n"/>
      <c r="D625" s="7" t="n"/>
      <c r="E625" s="8" t="n"/>
      <c r="G625" s="9" t="n"/>
      <c r="I625" s="10" t="n"/>
      <c r="J625" s="8" t="n"/>
    </row>
    <row r="626" ht="15.75" customHeight="1">
      <c r="A626" s="13" t="inlineStr">
        <is>
          <t>FECHA</t>
        </is>
      </c>
      <c r="B626" s="13" t="inlineStr">
        <is>
          <t>CIERRE DE CAJA</t>
        </is>
      </c>
      <c r="C626" s="13" t="inlineStr">
        <is>
          <t>IMPORTE</t>
        </is>
      </c>
      <c r="D626" s="49" t="n">
        <v>112808016</v>
      </c>
      <c r="E626" s="14" t="n">
        <v>112808131</v>
      </c>
      <c r="G626" s="9" t="n"/>
      <c r="I626" s="10" t="n"/>
      <c r="J626" s="8" t="n"/>
    </row>
    <row r="627">
      <c r="D627" s="57" t="inlineStr">
        <is>
          <t>BOOT</t>
        </is>
      </c>
    </row>
    <row r="628"/>
    <row r="629">
      <c r="A629" s="1" t="inlineStr">
        <is>
          <t>Cierre Caja</t>
        </is>
      </c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</row>
    <row r="630">
      <c r="A630" s="3" t="inlineStr">
        <is>
          <t>Del 20/02/2023</t>
        </is>
      </c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</row>
    <row r="631">
      <c r="A631" s="74" t="inlineStr">
        <is>
          <t>Cierre Caja</t>
        </is>
      </c>
      <c r="B631" s="74" t="inlineStr">
        <is>
          <t>Fecha</t>
        </is>
      </c>
      <c r="C631" s="74" t="inlineStr">
        <is>
          <t>Cajero</t>
        </is>
      </c>
      <c r="D631" s="74" t="inlineStr">
        <is>
          <t>Nro Voucher</t>
        </is>
      </c>
      <c r="E631" s="74" t="inlineStr">
        <is>
          <t>Nro Cuenta</t>
        </is>
      </c>
      <c r="F631" s="74" t="inlineStr">
        <is>
          <t>Tipo Ingreso</t>
        </is>
      </c>
      <c r="G631" s="75" t="n"/>
      <c r="H631" s="76" t="n"/>
      <c r="I631" s="74" t="inlineStr">
        <is>
          <t>TIPO DE INGRESO</t>
        </is>
      </c>
      <c r="J631" s="74" t="inlineStr">
        <is>
          <t>Cobrador</t>
        </is>
      </c>
    </row>
    <row r="632">
      <c r="A632" s="77" t="n"/>
      <c r="B632" s="77" t="n"/>
      <c r="C632" s="77" t="n"/>
      <c r="D632" s="77" t="n"/>
      <c r="E632" s="77" t="n"/>
      <c r="F632" s="4" t="inlineStr">
        <is>
          <t>EFECTIVO</t>
        </is>
      </c>
      <c r="G632" s="4" t="inlineStr">
        <is>
          <t>CHEQUE</t>
        </is>
      </c>
      <c r="H632" s="4" t="inlineStr">
        <is>
          <t>TRANSFERENCIA</t>
        </is>
      </c>
      <c r="I632" s="77" t="n"/>
      <c r="J632" s="77" t="n"/>
    </row>
    <row r="633">
      <c r="A633" s="34" t="inlineStr">
        <is>
          <t>NO HUBO CIERRES DE CAJA DEBIDO A FERIADO NACIONAL POR CARNAVALES</t>
        </is>
      </c>
      <c r="B633" s="39" t="n"/>
      <c r="C633" s="34" t="n"/>
      <c r="D633" s="21" t="n"/>
      <c r="E633" s="8" t="n"/>
      <c r="H633" s="9" t="n"/>
      <c r="I633" s="5" t="n"/>
      <c r="J633" s="8" t="n"/>
    </row>
    <row r="634">
      <c r="A634" s="11" t="inlineStr">
        <is>
          <t>SAP</t>
        </is>
      </c>
      <c r="B634" s="3" t="n"/>
      <c r="C634" s="3" t="n"/>
      <c r="D634" s="7" t="n"/>
      <c r="E634" s="8" t="n"/>
      <c r="G634" s="9" t="n"/>
      <c r="I634" s="10" t="n"/>
      <c r="J634" s="8" t="n"/>
    </row>
    <row r="635">
      <c r="A635" s="13" t="inlineStr">
        <is>
          <t>FECHA</t>
        </is>
      </c>
      <c r="B635" s="13" t="inlineStr">
        <is>
          <t>CIERRE DE CAJA</t>
        </is>
      </c>
      <c r="C635" s="13" t="inlineStr">
        <is>
          <t>IMPORTE</t>
        </is>
      </c>
      <c r="D635" s="7" t="n"/>
      <c r="E635" s="8" t="n"/>
      <c r="G635" s="9" t="n"/>
      <c r="I635" s="10" t="n"/>
      <c r="J635" s="8" t="n"/>
    </row>
    <row r="636"/>
    <row r="637">
      <c r="A637" s="1" t="inlineStr">
        <is>
          <t>Cierre Caja</t>
        </is>
      </c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</row>
    <row r="638">
      <c r="A638" s="3" t="inlineStr">
        <is>
          <t>Del 21/02/2023</t>
        </is>
      </c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</row>
    <row r="639">
      <c r="A639" s="74" t="inlineStr">
        <is>
          <t>Cierre Caja</t>
        </is>
      </c>
      <c r="B639" s="74" t="inlineStr">
        <is>
          <t>Fecha</t>
        </is>
      </c>
      <c r="C639" s="74" t="inlineStr">
        <is>
          <t>Cajero</t>
        </is>
      </c>
      <c r="D639" s="74" t="inlineStr">
        <is>
          <t>Nro Voucher</t>
        </is>
      </c>
      <c r="E639" s="74" t="inlineStr">
        <is>
          <t>Nro Cuenta</t>
        </is>
      </c>
      <c r="F639" s="74" t="inlineStr">
        <is>
          <t>Tipo Ingreso</t>
        </is>
      </c>
      <c r="G639" s="75" t="n"/>
      <c r="H639" s="76" t="n"/>
      <c r="I639" s="74" t="inlineStr">
        <is>
          <t>TIPO DE INGRESO</t>
        </is>
      </c>
      <c r="J639" s="74" t="inlineStr">
        <is>
          <t>Cobrador</t>
        </is>
      </c>
    </row>
    <row r="640">
      <c r="A640" s="77" t="n"/>
      <c r="B640" s="77" t="n"/>
      <c r="C640" s="77" t="n"/>
      <c r="D640" s="77" t="n"/>
      <c r="E640" s="77" t="n"/>
      <c r="F640" s="4" t="inlineStr">
        <is>
          <t>EFECTIVO</t>
        </is>
      </c>
      <c r="G640" s="4" t="inlineStr">
        <is>
          <t>CHEQUE</t>
        </is>
      </c>
      <c r="H640" s="4" t="inlineStr">
        <is>
          <t>TRANSFERENCIA</t>
        </is>
      </c>
      <c r="I640" s="77" t="n"/>
      <c r="J640" s="77" t="n"/>
    </row>
    <row r="641">
      <c r="A641" s="34" t="inlineStr">
        <is>
          <t>NO HUBO CIERRES DE CAJA DEBIDO A FERIADO NACIONAL POR CARNAVALES</t>
        </is>
      </c>
      <c r="B641" s="39" t="n"/>
      <c r="C641" s="34" t="n"/>
      <c r="D641" s="21" t="n"/>
      <c r="E641" s="8" t="n"/>
      <c r="H641" s="9" t="n"/>
      <c r="I641" s="5" t="n"/>
      <c r="J641" s="8" t="n"/>
    </row>
    <row r="642">
      <c r="A642" s="11" t="inlineStr">
        <is>
          <t>SAP</t>
        </is>
      </c>
      <c r="B642" s="3" t="n"/>
      <c r="C642" s="3" t="n"/>
      <c r="D642" s="7" t="n"/>
      <c r="E642" s="8" t="n"/>
      <c r="G642" s="9" t="n"/>
      <c r="I642" s="10" t="n"/>
      <c r="J642" s="8" t="n"/>
    </row>
    <row r="643">
      <c r="A643" s="13" t="inlineStr">
        <is>
          <t>FECHA</t>
        </is>
      </c>
      <c r="B643" s="13" t="inlineStr">
        <is>
          <t>CIERRE DE CAJA</t>
        </is>
      </c>
      <c r="C643" s="13" t="inlineStr">
        <is>
          <t>IMPORTE</t>
        </is>
      </c>
    </row>
    <row r="644"/>
    <row r="645"/>
    <row r="646">
      <c r="A646" s="1" t="inlineStr">
        <is>
          <t>Cierre Caja</t>
        </is>
      </c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</row>
    <row r="647">
      <c r="A647" s="3" t="inlineStr">
        <is>
          <t>Del 22/02/2023</t>
        </is>
      </c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</row>
    <row r="648">
      <c r="A648" s="74" t="inlineStr">
        <is>
          <t>Cierre Caja</t>
        </is>
      </c>
      <c r="B648" s="74" t="inlineStr">
        <is>
          <t>Fecha</t>
        </is>
      </c>
      <c r="C648" s="74" t="inlineStr">
        <is>
          <t>Cajero</t>
        </is>
      </c>
      <c r="D648" s="74" t="inlineStr">
        <is>
          <t>Nro Voucher</t>
        </is>
      </c>
      <c r="E648" s="74" t="inlineStr">
        <is>
          <t>Nro Cuenta</t>
        </is>
      </c>
      <c r="F648" s="74" t="inlineStr">
        <is>
          <t>Tipo Ingreso</t>
        </is>
      </c>
      <c r="G648" s="75" t="n"/>
      <c r="H648" s="76" t="n"/>
      <c r="I648" s="74" t="inlineStr">
        <is>
          <t>TIPO DE INGRESO</t>
        </is>
      </c>
      <c r="J648" s="74" t="inlineStr">
        <is>
          <t>Cobrador</t>
        </is>
      </c>
    </row>
    <row r="649">
      <c r="A649" s="77" t="n"/>
      <c r="B649" s="77" t="n"/>
      <c r="C649" s="77" t="n"/>
      <c r="D649" s="77" t="n"/>
      <c r="E649" s="77" t="n"/>
      <c r="F649" s="4" t="inlineStr">
        <is>
          <t>EFECTIVO</t>
        </is>
      </c>
      <c r="G649" s="4" t="inlineStr">
        <is>
          <t>CHEQUE</t>
        </is>
      </c>
      <c r="H649" s="4" t="inlineStr">
        <is>
          <t>TRANSFERENCIA</t>
        </is>
      </c>
      <c r="I649" s="77" t="n"/>
      <c r="J649" s="77" t="n"/>
    </row>
    <row r="650">
      <c r="A650" s="5" t="inlineStr">
        <is>
          <t>CCAJ-LP01/81/23</t>
        </is>
      </c>
      <c r="B650" s="6" t="n">
        <v>44979.78402324074</v>
      </c>
      <c r="C650" s="5" t="inlineStr">
        <is>
          <t>3825 ABEL URBANO ALARCON ARROYO</t>
        </is>
      </c>
      <c r="D650" s="7" t="n"/>
      <c r="E650" s="8" t="n"/>
      <c r="F650" s="9" t="n">
        <v>1219.35</v>
      </c>
      <c r="I650" s="10" t="inlineStr">
        <is>
          <t>EFECTIVO</t>
        </is>
      </c>
      <c r="J650" s="5" t="inlineStr">
        <is>
          <t>3825 ABEL URBANO ALARCON ARROYO</t>
        </is>
      </c>
    </row>
    <row r="651">
      <c r="A651" s="11" t="inlineStr">
        <is>
          <t>SAP</t>
        </is>
      </c>
      <c r="B651" s="3" t="n"/>
      <c r="C651" s="3" t="n"/>
      <c r="D651" s="7" t="n"/>
      <c r="E651" s="8" t="n"/>
      <c r="H651" s="9" t="n"/>
      <c r="I651" s="10" t="n"/>
      <c r="J651" s="5" t="n"/>
    </row>
    <row r="652" ht="15.75" customHeight="1">
      <c r="A652" s="13" t="inlineStr">
        <is>
          <t>FECHA</t>
        </is>
      </c>
      <c r="B652" s="13" t="inlineStr">
        <is>
          <t>CIERRE DE CAJA</t>
        </is>
      </c>
      <c r="C652" s="13" t="inlineStr">
        <is>
          <t>IMPORTE</t>
        </is>
      </c>
      <c r="D652" s="49" t="n">
        <v>112814254</v>
      </c>
      <c r="E652" s="14" t="n">
        <v>112814322</v>
      </c>
      <c r="H652" s="9" t="n"/>
      <c r="I652" s="10" t="n"/>
      <c r="J652" s="5" t="n"/>
    </row>
    <row r="653">
      <c r="A653" s="5" t="n"/>
      <c r="B653" s="6" t="n"/>
      <c r="C653" s="5" t="n"/>
      <c r="D653" s="57" t="inlineStr">
        <is>
          <t>BOOT</t>
        </is>
      </c>
      <c r="E653" s="8" t="n"/>
      <c r="H653" s="9" t="n"/>
      <c r="I653" s="10" t="n"/>
      <c r="J653" s="5" t="n"/>
    </row>
    <row r="654">
      <c r="A654" s="5" t="n"/>
      <c r="B654" s="6" t="n"/>
      <c r="C654" s="5" t="n"/>
      <c r="D654" s="7" t="n"/>
      <c r="E654" s="8" t="n"/>
      <c r="H654" s="9" t="n"/>
      <c r="I654" s="10" t="n"/>
      <c r="J654" s="5" t="n"/>
    </row>
    <row r="655">
      <c r="A655" s="5" t="inlineStr">
        <is>
          <t>CCAJ-LP01/82/23</t>
        </is>
      </c>
      <c r="B655" s="6" t="n">
        <v>44979.79225414352</v>
      </c>
      <c r="C655" s="5" t="inlineStr">
        <is>
          <t>2936 JUAN CARLOS CAPCHA ORELLANA</t>
        </is>
      </c>
      <c r="D655" s="7" t="n"/>
      <c r="E655" s="8" t="n"/>
      <c r="F655" s="9" t="n">
        <v>3899.48</v>
      </c>
      <c r="I655" s="10" t="inlineStr">
        <is>
          <t>EFECTIVO</t>
        </is>
      </c>
      <c r="J655" s="5" t="inlineStr">
        <is>
          <t>2936 JUAN CARLOS CAPCHA ORELLANA</t>
        </is>
      </c>
    </row>
    <row r="656">
      <c r="A656" s="5" t="inlineStr">
        <is>
          <t>CCAJ-LP01/82/23</t>
        </is>
      </c>
      <c r="B656" s="6" t="n">
        <v>44979.79225414352</v>
      </c>
      <c r="C656" s="5" t="inlineStr">
        <is>
          <t>2936 JUAN CARLOS CAPCHA ORELLANA</t>
        </is>
      </c>
      <c r="D656" s="7" t="n"/>
      <c r="E656" s="8" t="n"/>
      <c r="H656" s="9" t="n">
        <v>17</v>
      </c>
      <c r="I656" s="5" t="inlineStr">
        <is>
          <t>TARJETA DE DÉBITO/CRÉDITO</t>
        </is>
      </c>
      <c r="J656" s="5" t="inlineStr">
        <is>
          <t>2936 JUAN CARLOS CAPCHA ORELLANA</t>
        </is>
      </c>
    </row>
    <row r="657">
      <c r="A657" s="11" t="inlineStr">
        <is>
          <t>SAP</t>
        </is>
      </c>
      <c r="B657" s="3" t="n"/>
      <c r="C657" s="3" t="n"/>
      <c r="D657" s="7" t="n"/>
      <c r="E657" s="8" t="n"/>
      <c r="H657" s="9" t="n"/>
      <c r="I657" s="10" t="n"/>
      <c r="J657" s="5" t="n"/>
    </row>
    <row r="658" ht="15.75" customHeight="1">
      <c r="A658" s="13" t="inlineStr">
        <is>
          <t>FECHA</t>
        </is>
      </c>
      <c r="B658" s="13" t="inlineStr">
        <is>
          <t>CIERRE DE CAJA</t>
        </is>
      </c>
      <c r="C658" s="13" t="inlineStr">
        <is>
          <t>IMPORTE</t>
        </is>
      </c>
      <c r="D658" s="49" t="n">
        <v>112814255</v>
      </c>
      <c r="E658" s="14" t="n">
        <v>112814323</v>
      </c>
      <c r="H658" s="9" t="n"/>
      <c r="I658" s="10" t="n"/>
      <c r="J658" s="5" t="n"/>
    </row>
    <row r="659">
      <c r="D659" s="57" t="inlineStr">
        <is>
          <t>BOOT</t>
        </is>
      </c>
    </row>
    <row r="660"/>
    <row r="661">
      <c r="A661" s="1" t="inlineStr">
        <is>
          <t>Cierre Caja</t>
        </is>
      </c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</row>
    <row r="662">
      <c r="A662" s="3" t="inlineStr">
        <is>
          <t>Del 23/02/2023</t>
        </is>
      </c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</row>
    <row r="663">
      <c r="A663" s="74" t="inlineStr">
        <is>
          <t>Cierre Caja</t>
        </is>
      </c>
      <c r="B663" s="74" t="inlineStr">
        <is>
          <t>Fecha</t>
        </is>
      </c>
      <c r="C663" s="74" t="inlineStr">
        <is>
          <t>Cajero</t>
        </is>
      </c>
      <c r="D663" s="74" t="inlineStr">
        <is>
          <t>Nro Voucher</t>
        </is>
      </c>
      <c r="E663" s="74" t="inlineStr">
        <is>
          <t>Nro Cuenta</t>
        </is>
      </c>
      <c r="F663" s="74" t="inlineStr">
        <is>
          <t>Tipo Ingreso</t>
        </is>
      </c>
      <c r="G663" s="75" t="n"/>
      <c r="H663" s="76" t="n"/>
      <c r="I663" s="74" t="inlineStr">
        <is>
          <t>TIPO DE INGRESO</t>
        </is>
      </c>
      <c r="J663" s="74" t="inlineStr">
        <is>
          <t>Cobrador</t>
        </is>
      </c>
    </row>
    <row r="664">
      <c r="A664" s="77" t="n"/>
      <c r="B664" s="77" t="n"/>
      <c r="C664" s="77" t="n"/>
      <c r="D664" s="77" t="n"/>
      <c r="E664" s="77" t="n"/>
      <c r="F664" s="4" t="inlineStr">
        <is>
          <t>EFECTIVO</t>
        </is>
      </c>
      <c r="G664" s="4" t="inlineStr">
        <is>
          <t>CHEQUE</t>
        </is>
      </c>
      <c r="H664" s="4" t="inlineStr">
        <is>
          <t>TRANSFERENCIA</t>
        </is>
      </c>
      <c r="I664" s="77" t="n"/>
      <c r="J664" s="77" t="n"/>
    </row>
    <row r="665">
      <c r="A665" s="5" t="inlineStr">
        <is>
          <t>CCAJ-LP01/83/23</t>
        </is>
      </c>
      <c r="B665" s="6" t="n">
        <v>44980.79262541667</v>
      </c>
      <c r="C665" s="5" t="inlineStr">
        <is>
          <t>3825 ABEL URBANO ALARCON ARROYO</t>
        </is>
      </c>
      <c r="D665" s="7" t="n"/>
      <c r="E665" s="8" t="n"/>
      <c r="F665" s="9" t="n">
        <v>1394.57</v>
      </c>
      <c r="I665" s="10" t="inlineStr">
        <is>
          <t>EFECTIVO</t>
        </is>
      </c>
      <c r="J665" s="5" t="inlineStr">
        <is>
          <t>3825 ABEL URBANO ALARCON ARROYO</t>
        </is>
      </c>
    </row>
    <row r="666">
      <c r="A666" s="11" t="inlineStr">
        <is>
          <t>SAP</t>
        </is>
      </c>
      <c r="B666" s="3" t="n"/>
      <c r="C666" s="3" t="n"/>
      <c r="D666" s="7" t="n"/>
      <c r="E666" s="8" t="n"/>
      <c r="H666" s="9" t="n"/>
      <c r="I666" s="10" t="n"/>
      <c r="J666" s="8" t="n"/>
    </row>
    <row r="667" ht="15.75" customHeight="1">
      <c r="A667" s="13" t="inlineStr">
        <is>
          <t>FECHA</t>
        </is>
      </c>
      <c r="B667" s="13" t="inlineStr">
        <is>
          <t>CIERRE DE CAJA</t>
        </is>
      </c>
      <c r="C667" s="13" t="inlineStr">
        <is>
          <t>IMPORTE</t>
        </is>
      </c>
      <c r="D667" s="49" t="inlineStr">
        <is>
          <t>112825662</t>
        </is>
      </c>
      <c r="E667" s="14" t="n">
        <v>112826021</v>
      </c>
      <c r="H667" s="9" t="n"/>
      <c r="I667" s="10" t="n"/>
      <c r="J667" s="8" t="n"/>
    </row>
    <row r="668">
      <c r="A668" s="5" t="n"/>
      <c r="B668" s="6" t="n"/>
      <c r="C668" s="5" t="n"/>
      <c r="D668" s="57" t="inlineStr">
        <is>
          <t>BOOT</t>
        </is>
      </c>
      <c r="E668" s="8" t="n"/>
      <c r="H668" s="9" t="n"/>
      <c r="I668" s="10" t="n"/>
      <c r="J668" s="8" t="n"/>
    </row>
    <row r="669">
      <c r="A669" s="5" t="n"/>
      <c r="B669" s="6" t="n"/>
      <c r="C669" s="5" t="n"/>
      <c r="D669" s="7" t="n"/>
      <c r="E669" s="8" t="n"/>
      <c r="H669" s="9" t="n"/>
      <c r="I669" s="10" t="n"/>
      <c r="J669" s="8" t="n"/>
    </row>
    <row r="670">
      <c r="A670" s="5" t="inlineStr">
        <is>
          <t>CCAJ-LP01/84/23</t>
        </is>
      </c>
      <c r="B670" s="6" t="n">
        <v>44980.79500395833</v>
      </c>
      <c r="C670" s="5" t="inlineStr">
        <is>
          <t>2936 JUAN CARLOS CAPCHA ORELLANA</t>
        </is>
      </c>
      <c r="D670" s="7" t="n"/>
      <c r="E670" s="8" t="n"/>
      <c r="F670" s="9" t="n">
        <v>7534.81</v>
      </c>
      <c r="I670" s="10" t="inlineStr">
        <is>
          <t>EFECTIVO</t>
        </is>
      </c>
      <c r="J670" s="5" t="inlineStr">
        <is>
          <t>2936 JUAN CARLOS CAPCHA ORELLANA</t>
        </is>
      </c>
    </row>
    <row r="671">
      <c r="A671" s="5" t="inlineStr">
        <is>
          <t>CCAJ-LP01/84/23</t>
        </is>
      </c>
      <c r="B671" s="6" t="n">
        <v>44980.79500395833</v>
      </c>
      <c r="C671" s="5" t="inlineStr">
        <is>
          <t>2936 JUAN CARLOS CAPCHA ORELLANA</t>
        </is>
      </c>
      <c r="D671" s="7" t="n"/>
      <c r="E671" s="8" t="n"/>
      <c r="H671" s="9" t="n">
        <v>169.58</v>
      </c>
      <c r="I671" s="5" t="inlineStr">
        <is>
          <t>TARJETA DE DÉBITO/CRÉDITO</t>
        </is>
      </c>
      <c r="J671" s="5" t="inlineStr">
        <is>
          <t>2936 JUAN CARLOS CAPCHA ORELLANA</t>
        </is>
      </c>
    </row>
    <row r="672">
      <c r="A672" s="11" t="inlineStr">
        <is>
          <t>SAP</t>
        </is>
      </c>
      <c r="B672" s="3" t="n"/>
      <c r="C672" s="3" t="n"/>
      <c r="D672" s="7" t="n"/>
      <c r="E672" s="8" t="n"/>
      <c r="H672" s="9" t="n"/>
      <c r="I672" s="10" t="n"/>
      <c r="J672" s="8" t="n"/>
    </row>
    <row r="673" ht="15.75" customHeight="1">
      <c r="A673" s="13" t="inlineStr">
        <is>
          <t>FECHA</t>
        </is>
      </c>
      <c r="B673" s="13" t="inlineStr">
        <is>
          <t>CIERRE DE CAJA</t>
        </is>
      </c>
      <c r="C673" s="13" t="inlineStr">
        <is>
          <t>IMPORTE</t>
        </is>
      </c>
      <c r="D673" s="49" t="inlineStr">
        <is>
          <t>112825663</t>
        </is>
      </c>
      <c r="E673" s="14" t="n">
        <v>112826023</v>
      </c>
      <c r="H673" s="9" t="n"/>
      <c r="I673" s="10" t="n"/>
      <c r="J673" s="8" t="n"/>
    </row>
    <row r="674">
      <c r="D674" s="57" t="inlineStr">
        <is>
          <t>BOOT</t>
        </is>
      </c>
    </row>
    <row r="675"/>
    <row r="676">
      <c r="A676" s="1" t="inlineStr">
        <is>
          <t>Cierre Caja</t>
        </is>
      </c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</row>
    <row r="677">
      <c r="A677" s="3" t="inlineStr">
        <is>
          <t>Del 24/02/2023</t>
        </is>
      </c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</row>
    <row r="678">
      <c r="A678" s="74" t="inlineStr">
        <is>
          <t>Cierre Caja</t>
        </is>
      </c>
      <c r="B678" s="74" t="inlineStr">
        <is>
          <t>Fecha</t>
        </is>
      </c>
      <c r="C678" s="74" t="inlineStr">
        <is>
          <t>Cajero</t>
        </is>
      </c>
      <c r="D678" s="74" t="inlineStr">
        <is>
          <t>Nro Voucher</t>
        </is>
      </c>
      <c r="E678" s="74" t="inlineStr">
        <is>
          <t>Nro Cuenta</t>
        </is>
      </c>
      <c r="F678" s="74" t="inlineStr">
        <is>
          <t>Tipo Ingreso</t>
        </is>
      </c>
      <c r="G678" s="75" t="n"/>
      <c r="H678" s="76" t="n"/>
      <c r="I678" s="74" t="inlineStr">
        <is>
          <t>TIPO DE INGRESO</t>
        </is>
      </c>
      <c r="J678" s="74" t="inlineStr">
        <is>
          <t>Cobrador</t>
        </is>
      </c>
    </row>
    <row r="679">
      <c r="A679" s="77" t="n"/>
      <c r="B679" s="77" t="n"/>
      <c r="C679" s="77" t="n"/>
      <c r="D679" s="77" t="n"/>
      <c r="E679" s="77" t="n"/>
      <c r="F679" s="4" t="inlineStr">
        <is>
          <t>EFECTIVO</t>
        </is>
      </c>
      <c r="G679" s="4" t="inlineStr">
        <is>
          <t>CHEQUE</t>
        </is>
      </c>
      <c r="H679" s="4" t="inlineStr">
        <is>
          <t>TRANSFERENCIA</t>
        </is>
      </c>
      <c r="I679" s="77" t="n"/>
      <c r="J679" s="77" t="n"/>
    </row>
    <row r="680">
      <c r="A680" s="5" t="inlineStr">
        <is>
          <t>CCAJ-LP01/85/23</t>
        </is>
      </c>
      <c r="B680" s="6" t="n">
        <v>44981.7693640162</v>
      </c>
      <c r="C680" s="5" t="inlineStr">
        <is>
          <t>2936 JUAN CARLOS CAPCHA ORELLANA</t>
        </is>
      </c>
      <c r="D680" s="7" t="n"/>
      <c r="E680" s="8" t="n"/>
      <c r="F680" s="9" t="n">
        <v>5538.81</v>
      </c>
      <c r="I680" s="10" t="inlineStr">
        <is>
          <t>EFECTIVO</t>
        </is>
      </c>
      <c r="J680" s="5" t="inlineStr">
        <is>
          <t>2936 JUAN CARLOS CAPCHA ORELLANA</t>
        </is>
      </c>
    </row>
    <row r="681">
      <c r="A681" s="11" t="inlineStr">
        <is>
          <t>SAP</t>
        </is>
      </c>
      <c r="B681" s="3" t="n"/>
      <c r="C681" s="3" t="n"/>
      <c r="D681" s="7" t="n"/>
      <c r="E681" s="8" t="n"/>
      <c r="H681" s="9" t="n"/>
      <c r="I681" s="10" t="n"/>
      <c r="J681" s="8" t="n"/>
    </row>
    <row r="682" ht="15.75" customHeight="1">
      <c r="A682" s="13" t="inlineStr">
        <is>
          <t>FECHA</t>
        </is>
      </c>
      <c r="B682" s="13" t="inlineStr">
        <is>
          <t>CIERRE DE CAJA</t>
        </is>
      </c>
      <c r="C682" s="13" t="inlineStr">
        <is>
          <t>IMPORTE</t>
        </is>
      </c>
      <c r="D682" s="49" t="inlineStr">
        <is>
          <t>112825660</t>
        </is>
      </c>
      <c r="E682" s="14" t="n">
        <v>112826024</v>
      </c>
      <c r="H682" s="9" t="n"/>
      <c r="I682" s="10" t="n"/>
      <c r="J682" s="8" t="n"/>
    </row>
    <row r="683">
      <c r="A683" s="5" t="n"/>
      <c r="B683" s="6" t="n"/>
      <c r="C683" s="5" t="n"/>
      <c r="D683" s="57" t="inlineStr">
        <is>
          <t>BOOT</t>
        </is>
      </c>
      <c r="E683" s="8" t="n"/>
      <c r="H683" s="9" t="n"/>
      <c r="I683" s="10" t="n"/>
      <c r="J683" s="8" t="n"/>
    </row>
    <row r="684">
      <c r="A684" s="5" t="n"/>
      <c r="B684" s="6" t="n"/>
      <c r="C684" s="5" t="n"/>
      <c r="D684" s="7" t="n"/>
      <c r="E684" s="8" t="n"/>
      <c r="H684" s="9" t="n"/>
      <c r="I684" s="10" t="n"/>
      <c r="J684" s="8" t="n"/>
    </row>
    <row r="685">
      <c r="A685" s="5" t="inlineStr">
        <is>
          <t>CCAJ-LP01/86/23</t>
        </is>
      </c>
      <c r="B685" s="6" t="n">
        <v>44981.76969905093</v>
      </c>
      <c r="C685" s="5" t="inlineStr">
        <is>
          <t>3825 ABEL URBANO ALARCON ARROYO</t>
        </is>
      </c>
      <c r="D685" s="7" t="n"/>
      <c r="E685" s="8" t="n"/>
      <c r="F685" s="9" t="n">
        <v>1569.25</v>
      </c>
      <c r="I685" s="10" t="inlineStr">
        <is>
          <t>EFECTIVO</t>
        </is>
      </c>
      <c r="J685" s="5" t="inlineStr">
        <is>
          <t>3825 ABEL URBANO ALARCON ARROYO</t>
        </is>
      </c>
    </row>
    <row r="686">
      <c r="A686" s="11" t="inlineStr">
        <is>
          <t>SAP</t>
        </is>
      </c>
      <c r="B686" s="3" t="n"/>
      <c r="C686" s="3" t="n"/>
      <c r="D686" s="7" t="n"/>
      <c r="E686" s="8" t="n"/>
      <c r="H686" s="9" t="n"/>
      <c r="I686" s="10" t="n"/>
      <c r="J686" s="8" t="n"/>
    </row>
    <row r="687" ht="15.75" customHeight="1">
      <c r="A687" s="13" t="inlineStr">
        <is>
          <t>FECHA</t>
        </is>
      </c>
      <c r="B687" s="13" t="inlineStr">
        <is>
          <t>CIERRE DE CAJA</t>
        </is>
      </c>
      <c r="C687" s="13" t="inlineStr">
        <is>
          <t>IMPORTE</t>
        </is>
      </c>
      <c r="D687" s="49" t="inlineStr">
        <is>
          <t>112825661</t>
        </is>
      </c>
      <c r="E687" s="14" t="n">
        <v>112826026</v>
      </c>
      <c r="H687" s="9" t="n"/>
      <c r="I687" s="10" t="n"/>
      <c r="J687" s="8" t="n"/>
    </row>
    <row r="688">
      <c r="A688" s="5" t="n"/>
      <c r="B688" s="6" t="n"/>
      <c r="C688" s="5" t="n"/>
      <c r="D688" s="57" t="inlineStr">
        <is>
          <t>BOOT</t>
        </is>
      </c>
      <c r="E688" s="8" t="n"/>
      <c r="H688" s="9" t="n"/>
      <c r="I688" s="10" t="n"/>
      <c r="J688" s="8" t="n"/>
    </row>
    <row r="689">
      <c r="A689" s="5" t="n"/>
      <c r="B689" s="6" t="n"/>
      <c r="C689" s="5" t="n"/>
      <c r="D689" s="7" t="n"/>
      <c r="E689" s="8" t="n"/>
      <c r="H689" s="9" t="n"/>
      <c r="I689" s="10" t="n"/>
      <c r="J689" s="8" t="n"/>
    </row>
    <row r="690">
      <c r="A690" s="1" t="inlineStr">
        <is>
          <t>Cierre Caja</t>
        </is>
      </c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</row>
    <row r="691">
      <c r="A691" s="3" t="inlineStr">
        <is>
          <t>Del 25/02/2023</t>
        </is>
      </c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</row>
    <row r="692">
      <c r="A692" s="74" t="inlineStr">
        <is>
          <t>Cierre Caja</t>
        </is>
      </c>
      <c r="B692" s="74" t="inlineStr">
        <is>
          <t>Fecha</t>
        </is>
      </c>
      <c r="C692" s="74" t="inlineStr">
        <is>
          <t>Cajero</t>
        </is>
      </c>
      <c r="D692" s="74" t="inlineStr">
        <is>
          <t>Nro Voucher</t>
        </is>
      </c>
      <c r="E692" s="74" t="inlineStr">
        <is>
          <t>Nro Cuenta</t>
        </is>
      </c>
      <c r="F692" s="74" t="inlineStr">
        <is>
          <t>Tipo Ingreso</t>
        </is>
      </c>
      <c r="G692" s="75" t="n"/>
      <c r="H692" s="76" t="n"/>
      <c r="I692" s="74" t="inlineStr">
        <is>
          <t>TIPO DE INGRESO</t>
        </is>
      </c>
      <c r="J692" s="74" t="inlineStr">
        <is>
          <t>Cobrador</t>
        </is>
      </c>
    </row>
    <row r="693">
      <c r="A693" s="77" t="n"/>
      <c r="B693" s="77" t="n"/>
      <c r="C693" s="77" t="n"/>
      <c r="D693" s="77" t="n"/>
      <c r="E693" s="77" t="n"/>
      <c r="F693" s="4" t="inlineStr">
        <is>
          <t>EFECTIVO</t>
        </is>
      </c>
      <c r="G693" s="4" t="inlineStr">
        <is>
          <t>CHEQUE</t>
        </is>
      </c>
      <c r="H693" s="4" t="inlineStr">
        <is>
          <t>TRANSFERENCIA</t>
        </is>
      </c>
      <c r="I693" s="77" t="n"/>
      <c r="J693" s="77" t="n"/>
    </row>
    <row r="694">
      <c r="A694" s="5" t="inlineStr">
        <is>
          <t>CCAJ-LP01/87/23</t>
        </is>
      </c>
      <c r="B694" s="6" t="n">
        <v>44982.58515828704</v>
      </c>
      <c r="C694" s="5" t="inlineStr">
        <is>
          <t>3825 ABEL URBANO ALARCON ARROYO</t>
        </is>
      </c>
      <c r="D694" s="7" t="n"/>
      <c r="E694" s="8" t="n"/>
      <c r="F694" s="9" t="n">
        <v>2084.31</v>
      </c>
      <c r="I694" s="10" t="inlineStr">
        <is>
          <t>EFECTIVO</t>
        </is>
      </c>
      <c r="J694" s="5" t="inlineStr">
        <is>
          <t>3825 ABEL URBANO ALARCON ARROYO</t>
        </is>
      </c>
    </row>
    <row r="695">
      <c r="A695" s="11" t="inlineStr">
        <is>
          <t>SAP</t>
        </is>
      </c>
      <c r="B695" s="3" t="n"/>
      <c r="C695" s="3" t="n"/>
      <c r="D695" s="7" t="n"/>
      <c r="E695" s="8" t="n"/>
      <c r="H695" s="9" t="n"/>
      <c r="I695" s="10" t="n"/>
      <c r="J695" s="8" t="n"/>
    </row>
    <row r="696" ht="15.75" customHeight="1">
      <c r="A696" s="13" t="inlineStr">
        <is>
          <t>FECHA</t>
        </is>
      </c>
      <c r="B696" s="13" t="inlineStr">
        <is>
          <t>CIERRE DE CAJA</t>
        </is>
      </c>
      <c r="C696" s="13" t="inlineStr">
        <is>
          <t>IMPORTE</t>
        </is>
      </c>
      <c r="D696" s="49" t="inlineStr">
        <is>
          <t>112835212</t>
        </is>
      </c>
      <c r="E696" s="14" t="n">
        <v>112835342</v>
      </c>
      <c r="H696" s="9" t="n"/>
      <c r="I696" s="10" t="n"/>
      <c r="J696" s="8" t="n"/>
    </row>
    <row r="697">
      <c r="A697" s="5" t="n"/>
      <c r="B697" s="6" t="n"/>
      <c r="C697" s="5" t="n"/>
      <c r="D697" s="57" t="inlineStr">
        <is>
          <t>BOOT</t>
        </is>
      </c>
      <c r="E697" s="8" t="n"/>
      <c r="H697" s="9" t="n"/>
      <c r="I697" s="10" t="n"/>
      <c r="J697" s="8" t="n"/>
    </row>
    <row r="698">
      <c r="A698" s="5" t="n"/>
      <c r="B698" s="6" t="n"/>
      <c r="C698" s="5" t="n"/>
      <c r="D698" s="7" t="n"/>
      <c r="E698" s="8" t="n"/>
      <c r="H698" s="9" t="n"/>
      <c r="I698" s="10" t="n"/>
      <c r="J698" s="8" t="n"/>
    </row>
    <row r="699">
      <c r="A699" s="5" t="inlineStr">
        <is>
          <t>CCAJ-LP01/88/23</t>
        </is>
      </c>
      <c r="B699" s="6" t="n">
        <v>44982.58524434028</v>
      </c>
      <c r="C699" s="5" t="inlineStr">
        <is>
          <t>2936 JUAN CARLOS CAPCHA ORELLANA</t>
        </is>
      </c>
      <c r="D699" s="7" t="n"/>
      <c r="E699" s="8" t="n"/>
      <c r="F699" s="9" t="n">
        <v>4840.09</v>
      </c>
      <c r="I699" s="10" t="inlineStr">
        <is>
          <t>EFECTIVO</t>
        </is>
      </c>
      <c r="J699" s="5" t="inlineStr">
        <is>
          <t>2936 JUAN CARLOS CAPCHA ORELLANA</t>
        </is>
      </c>
    </row>
    <row r="700">
      <c r="A700" s="5" t="inlineStr">
        <is>
          <t>CCAJ-LP01/88/23</t>
        </is>
      </c>
      <c r="B700" s="6" t="n">
        <v>44982.58524434028</v>
      </c>
      <c r="C700" s="5" t="inlineStr">
        <is>
          <t>2936 JUAN CARLOS CAPCHA ORELLANA</t>
        </is>
      </c>
      <c r="D700" s="7" t="n"/>
      <c r="E700" s="8" t="n"/>
      <c r="H700" s="9" t="n">
        <v>151.8</v>
      </c>
      <c r="I700" s="5" t="inlineStr">
        <is>
          <t>TARJETA DE DÉBITO/CRÉDITO</t>
        </is>
      </c>
      <c r="J700" s="5" t="inlineStr">
        <is>
          <t>2936 JUAN CARLOS CAPCHA ORELLANA</t>
        </is>
      </c>
    </row>
    <row r="701">
      <c r="A701" s="11" t="inlineStr">
        <is>
          <t>SAP</t>
        </is>
      </c>
      <c r="B701" s="3" t="n"/>
      <c r="C701" s="3" t="n"/>
      <c r="D701" s="7" t="n"/>
      <c r="E701" s="8" t="n"/>
      <c r="H701" s="9" t="n"/>
      <c r="I701" s="10" t="n"/>
      <c r="J701" s="8" t="n"/>
    </row>
    <row r="702" ht="15.75" customHeight="1">
      <c r="A702" s="13" t="inlineStr">
        <is>
          <t>FECHA</t>
        </is>
      </c>
      <c r="B702" s="13" t="inlineStr">
        <is>
          <t>CIERRE DE CAJA</t>
        </is>
      </c>
      <c r="C702" s="13" t="inlineStr">
        <is>
          <t>IMPORTE</t>
        </is>
      </c>
      <c r="D702" s="49" t="inlineStr">
        <is>
          <t>112835213</t>
        </is>
      </c>
      <c r="E702" s="14" t="n">
        <v>112835345</v>
      </c>
      <c r="H702" s="9" t="n"/>
      <c r="I702" s="10" t="n"/>
      <c r="J702" s="8" t="n"/>
    </row>
    <row r="703">
      <c r="D703" s="57" t="inlineStr">
        <is>
          <t>BOOT</t>
        </is>
      </c>
      <c r="E703" s="8" t="n"/>
    </row>
    <row r="704"/>
    <row r="705">
      <c r="A705" s="1" t="inlineStr">
        <is>
          <t>Cierre Caja</t>
        </is>
      </c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</row>
    <row r="706">
      <c r="A706" s="3" t="inlineStr">
        <is>
          <t>Del 27/02/2023</t>
        </is>
      </c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</row>
    <row r="707">
      <c r="A707" s="74" t="inlineStr">
        <is>
          <t>Cierre Caja</t>
        </is>
      </c>
      <c r="B707" s="74" t="inlineStr">
        <is>
          <t>Fecha</t>
        </is>
      </c>
      <c r="C707" s="74" t="inlineStr">
        <is>
          <t>Cajero</t>
        </is>
      </c>
      <c r="D707" s="74" t="inlineStr">
        <is>
          <t>Nro Voucher</t>
        </is>
      </c>
      <c r="E707" s="74" t="inlineStr">
        <is>
          <t>Nro Cuenta</t>
        </is>
      </c>
      <c r="F707" s="74" t="inlineStr">
        <is>
          <t>Tipo Ingreso</t>
        </is>
      </c>
      <c r="G707" s="75" t="n"/>
      <c r="H707" s="76" t="n"/>
      <c r="I707" s="74" t="inlineStr">
        <is>
          <t>TIPO DE INGRESO</t>
        </is>
      </c>
      <c r="J707" s="74" t="inlineStr">
        <is>
          <t>Cobrador</t>
        </is>
      </c>
    </row>
    <row r="708">
      <c r="A708" s="77" t="n"/>
      <c r="B708" s="77" t="n"/>
      <c r="C708" s="77" t="n"/>
      <c r="D708" s="77" t="n"/>
      <c r="E708" s="77" t="n"/>
      <c r="F708" s="4" t="inlineStr">
        <is>
          <t>EFECTIVO</t>
        </is>
      </c>
      <c r="G708" s="4" t="inlineStr">
        <is>
          <t>CHEQUE</t>
        </is>
      </c>
      <c r="H708" s="4" t="inlineStr">
        <is>
          <t>TRANSFERENCIA</t>
        </is>
      </c>
      <c r="I708" s="77" t="n"/>
      <c r="J708" s="77" t="n"/>
    </row>
    <row r="709">
      <c r="A709" s="5" t="inlineStr">
        <is>
          <t>CCAJ-LP01/89/23</t>
        </is>
      </c>
      <c r="B709" s="6" t="n">
        <v>44984.79420607639</v>
      </c>
      <c r="C709" s="5" t="inlineStr">
        <is>
          <t>2936 JUAN CARLOS CAPCHA ORELLANA</t>
        </is>
      </c>
      <c r="D709" s="7" t="n"/>
      <c r="E709" s="8" t="n"/>
      <c r="F709" s="9" t="n">
        <v>4937.99</v>
      </c>
      <c r="I709" s="10" t="inlineStr">
        <is>
          <t>EFECTIVO</t>
        </is>
      </c>
      <c r="J709" s="5" t="inlineStr">
        <is>
          <t>2936 JUAN CARLOS CAPCHA ORELLANA</t>
        </is>
      </c>
    </row>
    <row r="710">
      <c r="A710" s="5" t="inlineStr">
        <is>
          <t>CCAJ-LP01/89/23</t>
        </is>
      </c>
      <c r="B710" s="6" t="n">
        <v>44984.79420607639</v>
      </c>
      <c r="C710" s="5" t="inlineStr">
        <is>
          <t>2936 JUAN CARLOS CAPCHA ORELLANA</t>
        </is>
      </c>
      <c r="D710" s="7" t="n"/>
      <c r="E710" s="8" t="n"/>
      <c r="H710" s="9" t="n">
        <v>287.27</v>
      </c>
      <c r="I710" s="5" t="inlineStr">
        <is>
          <t>TARJETA DE DÉBITO/CRÉDITO</t>
        </is>
      </c>
      <c r="J710" s="5" t="inlineStr">
        <is>
          <t>2936 JUAN CARLOS CAPCHA ORELLANA</t>
        </is>
      </c>
    </row>
    <row r="711">
      <c r="A711" s="11" t="inlineStr">
        <is>
          <t>SAP</t>
        </is>
      </c>
      <c r="B711" s="3" t="n"/>
      <c r="C711" s="3" t="n"/>
      <c r="D711" s="7" t="n"/>
      <c r="E711" s="8" t="n"/>
      <c r="H711" s="9" t="n"/>
      <c r="I711" s="10" t="n"/>
      <c r="J711" s="8" t="n"/>
    </row>
    <row r="712">
      <c r="A712" s="13" t="inlineStr">
        <is>
          <t>FECHA</t>
        </is>
      </c>
      <c r="B712" s="13" t="inlineStr">
        <is>
          <t>CIERRE DE CAJA</t>
        </is>
      </c>
      <c r="C712" s="13" t="inlineStr">
        <is>
          <t>IMPORTE</t>
        </is>
      </c>
      <c r="D712" s="7" t="inlineStr">
        <is>
          <t>112846575</t>
        </is>
      </c>
      <c r="E712" s="8" t="n"/>
      <c r="H712" s="9" t="n"/>
      <c r="I712" s="10" t="n"/>
      <c r="J712" s="8" t="n"/>
    </row>
    <row r="713">
      <c r="A713" s="5" t="n"/>
      <c r="B713" s="6" t="n"/>
      <c r="C713" s="5" t="n"/>
      <c r="D713" s="7" t="n"/>
      <c r="E713" s="8" t="n"/>
      <c r="G713" s="9" t="n"/>
      <c r="I713" s="10" t="n"/>
      <c r="J713" s="8" t="n"/>
    </row>
    <row r="714">
      <c r="A714" s="5" t="n"/>
      <c r="B714" s="6" t="n"/>
      <c r="C714" s="5" t="n"/>
      <c r="D714" s="7" t="n"/>
      <c r="E714" s="8" t="n"/>
      <c r="G714" s="9" t="n"/>
      <c r="I714" s="10" t="n"/>
      <c r="J714" s="8" t="n"/>
    </row>
    <row r="715">
      <c r="A715" s="5" t="inlineStr">
        <is>
          <t>CCAJ-LP01/90/23</t>
        </is>
      </c>
      <c r="B715" s="6" t="n">
        <v>44984.79484833333</v>
      </c>
      <c r="C715" s="5" t="inlineStr">
        <is>
          <t>3825 ABEL URBANO ALARCON ARROYO</t>
        </is>
      </c>
      <c r="D715" s="7" t="n"/>
      <c r="E715" s="8" t="n"/>
      <c r="F715" s="9" t="n">
        <v>2507.78</v>
      </c>
      <c r="I715" s="10" t="inlineStr">
        <is>
          <t>EFECTIVO</t>
        </is>
      </c>
      <c r="J715" s="5" t="inlineStr">
        <is>
          <t>3825 ABEL URBANO ALARCON ARROYO</t>
        </is>
      </c>
    </row>
    <row r="716">
      <c r="A716" s="11" t="inlineStr">
        <is>
          <t>SAP</t>
        </is>
      </c>
      <c r="B716" s="3" t="n"/>
      <c r="C716" s="3" t="n"/>
      <c r="D716" s="7" t="n"/>
      <c r="E716" s="8" t="n"/>
      <c r="H716" s="9" t="n"/>
      <c r="I716" s="10" t="n"/>
      <c r="J716" s="8" t="n"/>
    </row>
    <row r="717">
      <c r="A717" s="13" t="inlineStr">
        <is>
          <t>FECHA</t>
        </is>
      </c>
      <c r="B717" s="13" t="inlineStr">
        <is>
          <t>CIERRE DE CAJA</t>
        </is>
      </c>
      <c r="C717" s="13" t="inlineStr">
        <is>
          <t>IMPORTE</t>
        </is>
      </c>
      <c r="D717" s="7" t="inlineStr">
        <is>
          <t>112846576</t>
        </is>
      </c>
      <c r="E717" s="8" t="n"/>
      <c r="H717" s="9" t="n"/>
      <c r="I717" s="10" t="n"/>
      <c r="J717" s="8" t="n"/>
    </row>
  </sheetData>
  <mergeCells count="400">
    <mergeCell ref="A707:A708"/>
    <mergeCell ref="B707:B708"/>
    <mergeCell ref="C707:C708"/>
    <mergeCell ref="D707:D708"/>
    <mergeCell ref="E707:E708"/>
    <mergeCell ref="F707:H707"/>
    <mergeCell ref="I707:I708"/>
    <mergeCell ref="J707:J708"/>
    <mergeCell ref="A692:A693"/>
    <mergeCell ref="B692:B693"/>
    <mergeCell ref="C692:C693"/>
    <mergeCell ref="D692:D693"/>
    <mergeCell ref="E692:E693"/>
    <mergeCell ref="F692:H692"/>
    <mergeCell ref="I692:I693"/>
    <mergeCell ref="J692:J693"/>
    <mergeCell ref="A678:A679"/>
    <mergeCell ref="B678:B679"/>
    <mergeCell ref="C678:C679"/>
    <mergeCell ref="D678:D679"/>
    <mergeCell ref="E678:E679"/>
    <mergeCell ref="F678:H678"/>
    <mergeCell ref="I678:I679"/>
    <mergeCell ref="J678:J679"/>
    <mergeCell ref="A543:A544"/>
    <mergeCell ref="B543:B544"/>
    <mergeCell ref="C543:C544"/>
    <mergeCell ref="D543:D544"/>
    <mergeCell ref="E543:E544"/>
    <mergeCell ref="F543:H543"/>
    <mergeCell ref="I543:I544"/>
    <mergeCell ref="J543:J544"/>
    <mergeCell ref="A572:A573"/>
    <mergeCell ref="B572:B573"/>
    <mergeCell ref="C572:C573"/>
    <mergeCell ref="D572:D573"/>
    <mergeCell ref="E572:E573"/>
    <mergeCell ref="F572:H572"/>
    <mergeCell ref="I572:I573"/>
    <mergeCell ref="J572:J573"/>
    <mergeCell ref="A557:A558"/>
    <mergeCell ref="B557:B558"/>
    <mergeCell ref="C557:C558"/>
    <mergeCell ref="D557:D558"/>
    <mergeCell ref="E557:E558"/>
    <mergeCell ref="F557:H557"/>
    <mergeCell ref="I557:I558"/>
    <mergeCell ref="J557:J558"/>
    <mergeCell ref="A527:A528"/>
    <mergeCell ref="B527:B528"/>
    <mergeCell ref="C527:C528"/>
    <mergeCell ref="D527:D528"/>
    <mergeCell ref="E527:E528"/>
    <mergeCell ref="F527:H527"/>
    <mergeCell ref="I527:I528"/>
    <mergeCell ref="J527:J528"/>
    <mergeCell ref="A379:A380"/>
    <mergeCell ref="B379:B380"/>
    <mergeCell ref="C379:C380"/>
    <mergeCell ref="D379:D380"/>
    <mergeCell ref="E379:E380"/>
    <mergeCell ref="F379:H379"/>
    <mergeCell ref="I379:I380"/>
    <mergeCell ref="J379:J380"/>
    <mergeCell ref="I409:I410"/>
    <mergeCell ref="J409:J410"/>
    <mergeCell ref="A409:A410"/>
    <mergeCell ref="B409:B410"/>
    <mergeCell ref="C409:C410"/>
    <mergeCell ref="D409:D410"/>
    <mergeCell ref="E409:E410"/>
    <mergeCell ref="F409:H409"/>
    <mergeCell ref="A302:A303"/>
    <mergeCell ref="B302:B303"/>
    <mergeCell ref="C302:C303"/>
    <mergeCell ref="D302:D303"/>
    <mergeCell ref="E302:E303"/>
    <mergeCell ref="F302:H302"/>
    <mergeCell ref="I302:I303"/>
    <mergeCell ref="J302:J303"/>
    <mergeCell ref="A317:A318"/>
    <mergeCell ref="B317:B318"/>
    <mergeCell ref="C317:C318"/>
    <mergeCell ref="D317:D318"/>
    <mergeCell ref="E317:E318"/>
    <mergeCell ref="F317:H317"/>
    <mergeCell ref="I317:I318"/>
    <mergeCell ref="J317:J318"/>
    <mergeCell ref="A287:A288"/>
    <mergeCell ref="B287:B288"/>
    <mergeCell ref="C287:C288"/>
    <mergeCell ref="D287:D288"/>
    <mergeCell ref="E287:E288"/>
    <mergeCell ref="F287:H287"/>
    <mergeCell ref="I287:I288"/>
    <mergeCell ref="J287:J288"/>
    <mergeCell ref="A203:A204"/>
    <mergeCell ref="B203:B204"/>
    <mergeCell ref="C203:C204"/>
    <mergeCell ref="D203:D204"/>
    <mergeCell ref="E203:E204"/>
    <mergeCell ref="F203:H203"/>
    <mergeCell ref="I203:I204"/>
    <mergeCell ref="J203:J204"/>
    <mergeCell ref="A233:A234"/>
    <mergeCell ref="B233:B234"/>
    <mergeCell ref="C233:C234"/>
    <mergeCell ref="D233:D234"/>
    <mergeCell ref="E233:E234"/>
    <mergeCell ref="F233:H233"/>
    <mergeCell ref="I233:I234"/>
    <mergeCell ref="J233:J234"/>
    <mergeCell ref="A218:A219"/>
    <mergeCell ref="B218:B219"/>
    <mergeCell ref="C218:C219"/>
    <mergeCell ref="D218:D219"/>
    <mergeCell ref="E218:E219"/>
    <mergeCell ref="F218:H218"/>
    <mergeCell ref="I218:I219"/>
    <mergeCell ref="J218:J219"/>
    <mergeCell ref="I160:I161"/>
    <mergeCell ref="J160:J161"/>
    <mergeCell ref="A175:A176"/>
    <mergeCell ref="B175:B176"/>
    <mergeCell ref="C175:C176"/>
    <mergeCell ref="D175:D176"/>
    <mergeCell ref="E175:E176"/>
    <mergeCell ref="F175:H175"/>
    <mergeCell ref="I175:I176"/>
    <mergeCell ref="J175:J176"/>
    <mergeCell ref="A160:A161"/>
    <mergeCell ref="B160:B161"/>
    <mergeCell ref="C160:C161"/>
    <mergeCell ref="D160:D161"/>
    <mergeCell ref="E160:E161"/>
    <mergeCell ref="F160:H160"/>
    <mergeCell ref="F101:H101"/>
    <mergeCell ref="I101:I102"/>
    <mergeCell ref="J101:J102"/>
    <mergeCell ref="A101:A102"/>
    <mergeCell ref="B101:B102"/>
    <mergeCell ref="C101:C102"/>
    <mergeCell ref="D101:D102"/>
    <mergeCell ref="E101:E102"/>
    <mergeCell ref="J115:J116"/>
    <mergeCell ref="A115:A116"/>
    <mergeCell ref="B115:B116"/>
    <mergeCell ref="C115:C116"/>
    <mergeCell ref="D115:D116"/>
    <mergeCell ref="E115:E116"/>
    <mergeCell ref="F115:H115"/>
    <mergeCell ref="I115:I116"/>
    <mergeCell ref="F86:H86"/>
    <mergeCell ref="I86:I87"/>
    <mergeCell ref="J86:J87"/>
    <mergeCell ref="A71:A72"/>
    <mergeCell ref="B71:B72"/>
    <mergeCell ref="C71:C72"/>
    <mergeCell ref="D71:D72"/>
    <mergeCell ref="E71:E72"/>
    <mergeCell ref="F71:H71"/>
    <mergeCell ref="I71:I72"/>
    <mergeCell ref="J71:J72"/>
    <mergeCell ref="A86:A87"/>
    <mergeCell ref="B86:B87"/>
    <mergeCell ref="C86:C87"/>
    <mergeCell ref="D86:D87"/>
    <mergeCell ref="E86:E87"/>
    <mergeCell ref="F56:H56"/>
    <mergeCell ref="I56:I57"/>
    <mergeCell ref="J56:J57"/>
    <mergeCell ref="A56:A57"/>
    <mergeCell ref="B56:B57"/>
    <mergeCell ref="C56:C57"/>
    <mergeCell ref="D56:D57"/>
    <mergeCell ref="E56:E57"/>
    <mergeCell ref="I17:I18"/>
    <mergeCell ref="J17:J18"/>
    <mergeCell ref="A17:A18"/>
    <mergeCell ref="B17:B18"/>
    <mergeCell ref="C17:C18"/>
    <mergeCell ref="D17:D18"/>
    <mergeCell ref="E17:E18"/>
    <mergeCell ref="F17:H17"/>
    <mergeCell ref="F41:H41"/>
    <mergeCell ref="I41:I42"/>
    <mergeCell ref="J41:J42"/>
    <mergeCell ref="A41:A42"/>
    <mergeCell ref="B41:B42"/>
    <mergeCell ref="C41:C42"/>
    <mergeCell ref="D41:D42"/>
    <mergeCell ref="E41:E42"/>
    <mergeCell ref="I3:I4"/>
    <mergeCell ref="J3:J4"/>
    <mergeCell ref="A26:A27"/>
    <mergeCell ref="B26:B27"/>
    <mergeCell ref="C26:C27"/>
    <mergeCell ref="D26:D27"/>
    <mergeCell ref="E26:E27"/>
    <mergeCell ref="F26:H26"/>
    <mergeCell ref="I26:I27"/>
    <mergeCell ref="J26:J27"/>
    <mergeCell ref="A3:A4"/>
    <mergeCell ref="B3:B4"/>
    <mergeCell ref="C3:C4"/>
    <mergeCell ref="D3:D4"/>
    <mergeCell ref="E3:E4"/>
    <mergeCell ref="F3:H3"/>
    <mergeCell ref="F130:H130"/>
    <mergeCell ref="I130:I131"/>
    <mergeCell ref="J130:J131"/>
    <mergeCell ref="A130:A131"/>
    <mergeCell ref="B130:B131"/>
    <mergeCell ref="C130:C131"/>
    <mergeCell ref="D130:D131"/>
    <mergeCell ref="E130:E131"/>
    <mergeCell ref="A189:A190"/>
    <mergeCell ref="B189:B190"/>
    <mergeCell ref="C189:C190"/>
    <mergeCell ref="D189:D190"/>
    <mergeCell ref="E189:E190"/>
    <mergeCell ref="F189:H189"/>
    <mergeCell ref="I189:I190"/>
    <mergeCell ref="J189:J190"/>
    <mergeCell ref="F145:H145"/>
    <mergeCell ref="I145:I146"/>
    <mergeCell ref="J145:J146"/>
    <mergeCell ref="A145:A146"/>
    <mergeCell ref="B145:B146"/>
    <mergeCell ref="C145:C146"/>
    <mergeCell ref="D145:D146"/>
    <mergeCell ref="E145:E146"/>
    <mergeCell ref="I248:I249"/>
    <mergeCell ref="J248:J249"/>
    <mergeCell ref="A248:A249"/>
    <mergeCell ref="B248:B249"/>
    <mergeCell ref="C248:C249"/>
    <mergeCell ref="D248:D249"/>
    <mergeCell ref="E248:E249"/>
    <mergeCell ref="F248:H248"/>
    <mergeCell ref="A278:A279"/>
    <mergeCell ref="B278:B279"/>
    <mergeCell ref="C278:C279"/>
    <mergeCell ref="D278:D279"/>
    <mergeCell ref="E278:E279"/>
    <mergeCell ref="F278:H278"/>
    <mergeCell ref="I278:I279"/>
    <mergeCell ref="J278:J279"/>
    <mergeCell ref="I263:I264"/>
    <mergeCell ref="J263:J264"/>
    <mergeCell ref="A263:A264"/>
    <mergeCell ref="B263:B264"/>
    <mergeCell ref="C263:C264"/>
    <mergeCell ref="D263:D264"/>
    <mergeCell ref="E263:E264"/>
    <mergeCell ref="F263:H263"/>
    <mergeCell ref="I332:I333"/>
    <mergeCell ref="J332:J333"/>
    <mergeCell ref="A347:A348"/>
    <mergeCell ref="B347:B348"/>
    <mergeCell ref="C347:C348"/>
    <mergeCell ref="D347:D348"/>
    <mergeCell ref="E347:E348"/>
    <mergeCell ref="F347:H347"/>
    <mergeCell ref="I347:I348"/>
    <mergeCell ref="J347:J348"/>
    <mergeCell ref="A332:A333"/>
    <mergeCell ref="B332:B333"/>
    <mergeCell ref="C332:C333"/>
    <mergeCell ref="D332:D333"/>
    <mergeCell ref="E332:E333"/>
    <mergeCell ref="F332:H332"/>
    <mergeCell ref="I424:I425"/>
    <mergeCell ref="J424:J425"/>
    <mergeCell ref="A424:A425"/>
    <mergeCell ref="B424:B425"/>
    <mergeCell ref="C424:C425"/>
    <mergeCell ref="D424:D425"/>
    <mergeCell ref="E424:E425"/>
    <mergeCell ref="F424:H424"/>
    <mergeCell ref="A362:A363"/>
    <mergeCell ref="B362:B363"/>
    <mergeCell ref="C362:C363"/>
    <mergeCell ref="D362:D363"/>
    <mergeCell ref="E362:E363"/>
    <mergeCell ref="F362:H362"/>
    <mergeCell ref="I362:I363"/>
    <mergeCell ref="J362:J363"/>
    <mergeCell ref="A394:A395"/>
    <mergeCell ref="B394:B395"/>
    <mergeCell ref="C394:C395"/>
    <mergeCell ref="D394:D395"/>
    <mergeCell ref="E394:E395"/>
    <mergeCell ref="F394:H394"/>
    <mergeCell ref="I394:I395"/>
    <mergeCell ref="J394:J395"/>
    <mergeCell ref="I438:I439"/>
    <mergeCell ref="J438:J439"/>
    <mergeCell ref="A438:A439"/>
    <mergeCell ref="B438:B439"/>
    <mergeCell ref="C438:C439"/>
    <mergeCell ref="D438:D439"/>
    <mergeCell ref="E438:E439"/>
    <mergeCell ref="F438:H438"/>
    <mergeCell ref="A452:A453"/>
    <mergeCell ref="B452:B453"/>
    <mergeCell ref="C452:C453"/>
    <mergeCell ref="D452:D453"/>
    <mergeCell ref="E452:E453"/>
    <mergeCell ref="F452:H452"/>
    <mergeCell ref="I452:I453"/>
    <mergeCell ref="J452:J453"/>
    <mergeCell ref="A467:A468"/>
    <mergeCell ref="B467:B468"/>
    <mergeCell ref="C467:C468"/>
    <mergeCell ref="D467:D468"/>
    <mergeCell ref="E467:E468"/>
    <mergeCell ref="F467:H467"/>
    <mergeCell ref="I467:I468"/>
    <mergeCell ref="J467:J468"/>
    <mergeCell ref="A482:A483"/>
    <mergeCell ref="B482:B483"/>
    <mergeCell ref="C482:C483"/>
    <mergeCell ref="D482:D483"/>
    <mergeCell ref="E482:E483"/>
    <mergeCell ref="F482:H482"/>
    <mergeCell ref="I482:I483"/>
    <mergeCell ref="J482:J483"/>
    <mergeCell ref="A497:A498"/>
    <mergeCell ref="B497:B498"/>
    <mergeCell ref="C497:C498"/>
    <mergeCell ref="D497:D498"/>
    <mergeCell ref="E497:E498"/>
    <mergeCell ref="F497:H497"/>
    <mergeCell ref="I497:I498"/>
    <mergeCell ref="J497:J498"/>
    <mergeCell ref="A512:A513"/>
    <mergeCell ref="B512:B513"/>
    <mergeCell ref="C512:C513"/>
    <mergeCell ref="D512:D513"/>
    <mergeCell ref="E512:E513"/>
    <mergeCell ref="F512:H512"/>
    <mergeCell ref="I512:I513"/>
    <mergeCell ref="J512:J513"/>
    <mergeCell ref="I602:I603"/>
    <mergeCell ref="J602:J603"/>
    <mergeCell ref="A602:A603"/>
    <mergeCell ref="B602:B603"/>
    <mergeCell ref="C602:C603"/>
    <mergeCell ref="D602:D603"/>
    <mergeCell ref="E602:E603"/>
    <mergeCell ref="F602:H602"/>
    <mergeCell ref="A587:A588"/>
    <mergeCell ref="B587:B588"/>
    <mergeCell ref="C587:C588"/>
    <mergeCell ref="D587:D588"/>
    <mergeCell ref="E587:E588"/>
    <mergeCell ref="F587:H587"/>
    <mergeCell ref="I587:I588"/>
    <mergeCell ref="J587:J588"/>
    <mergeCell ref="I617:I618"/>
    <mergeCell ref="J617:J618"/>
    <mergeCell ref="A617:A618"/>
    <mergeCell ref="B617:B618"/>
    <mergeCell ref="C617:C618"/>
    <mergeCell ref="D617:D618"/>
    <mergeCell ref="E617:E618"/>
    <mergeCell ref="F617:H617"/>
    <mergeCell ref="A631:A632"/>
    <mergeCell ref="B631:B632"/>
    <mergeCell ref="C631:C632"/>
    <mergeCell ref="D631:D632"/>
    <mergeCell ref="E631:E632"/>
    <mergeCell ref="F631:H631"/>
    <mergeCell ref="I631:I632"/>
    <mergeCell ref="J631:J632"/>
    <mergeCell ref="A663:A664"/>
    <mergeCell ref="B663:B664"/>
    <mergeCell ref="C663:C664"/>
    <mergeCell ref="D663:D664"/>
    <mergeCell ref="E663:E664"/>
    <mergeCell ref="F663:H663"/>
    <mergeCell ref="I663:I664"/>
    <mergeCell ref="J663:J664"/>
    <mergeCell ref="A639:A640"/>
    <mergeCell ref="B639:B640"/>
    <mergeCell ref="C639:C640"/>
    <mergeCell ref="D639:D640"/>
    <mergeCell ref="E639:E640"/>
    <mergeCell ref="F639:H639"/>
    <mergeCell ref="I639:I640"/>
    <mergeCell ref="J639:J640"/>
    <mergeCell ref="A648:A649"/>
    <mergeCell ref="B648:B649"/>
    <mergeCell ref="C648:C649"/>
    <mergeCell ref="D648:D649"/>
    <mergeCell ref="E648:E649"/>
    <mergeCell ref="F648:H648"/>
    <mergeCell ref="I648:I649"/>
    <mergeCell ref="J648:J649"/>
  </mergeCells>
  <pageMargins left="0.7" right="0.7" top="0.75" bottom="0.75" header="0.3" footer="0.3"/>
  <pageSetup orientation="portrait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494"/>
  <sheetViews>
    <sheetView topLeftCell="A483" workbookViewId="0">
      <selection activeCell="E485" sqref="E485"/>
    </sheetView>
  </sheetViews>
  <sheetFormatPr baseColWidth="10" defaultRowHeight="15"/>
  <cols>
    <col width="14" bestFit="1" customWidth="1" min="1" max="1"/>
    <col width="10.85546875" bestFit="1" customWidth="1" min="2" max="2"/>
    <col width="34" customWidth="1" min="3" max="3"/>
    <col width="12.85546875" bestFit="1" customWidth="1" min="4" max="4"/>
    <col width="14.140625" bestFit="1" customWidth="1" min="5" max="5"/>
    <col width="9" bestFit="1" customWidth="1" min="6" max="6"/>
    <col width="6.28515625" bestFit="1" customWidth="1" min="7" max="7"/>
    <col width="11.28515625" bestFit="1" customWidth="1" min="8" max="8"/>
    <col width="28.140625" bestFit="1" customWidth="1" min="10" max="10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74" t="inlineStr">
        <is>
          <t>Cierre Caja</t>
        </is>
      </c>
      <c r="B3" s="74" t="inlineStr">
        <is>
          <t>Fecha</t>
        </is>
      </c>
      <c r="C3" s="74" t="inlineStr">
        <is>
          <t>Cajero</t>
        </is>
      </c>
      <c r="D3" s="74" t="inlineStr">
        <is>
          <t>Nro Voucher</t>
        </is>
      </c>
      <c r="E3" s="74" t="inlineStr">
        <is>
          <t>Nro Cuenta</t>
        </is>
      </c>
      <c r="F3" s="74" t="inlineStr">
        <is>
          <t>Tipo Ingreso</t>
        </is>
      </c>
      <c r="G3" s="75" t="n"/>
      <c r="H3" s="76" t="n"/>
      <c r="I3" s="74" t="inlineStr">
        <is>
          <t>TIPO DE INGRESO</t>
        </is>
      </c>
      <c r="J3" s="74" t="inlineStr">
        <is>
          <t>Cobrador</t>
        </is>
      </c>
    </row>
    <row r="4">
      <c r="A4" s="77" t="n"/>
      <c r="B4" s="77" t="n"/>
      <c r="C4" s="77" t="n"/>
      <c r="D4" s="77" t="n"/>
      <c r="E4" s="77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77" t="n"/>
      <c r="J4" s="77" t="n"/>
    </row>
    <row r="5">
      <c r="A5" s="5" t="inlineStr">
        <is>
          <t>CCAJ-LP07/301/22</t>
        </is>
      </c>
      <c r="B5" s="6" t="n">
        <v>44926.62994145833</v>
      </c>
      <c r="C5" s="5" t="inlineStr">
        <is>
          <t>312 JHONNY IGNACIO FLORES LOPEZ</t>
        </is>
      </c>
      <c r="D5" s="7" t="n"/>
      <c r="E5" s="8" t="n"/>
      <c r="F5" s="9" t="n">
        <v>4289.1</v>
      </c>
      <c r="I5" s="10" t="inlineStr">
        <is>
          <t>EFECTIVO</t>
        </is>
      </c>
      <c r="J5" s="5" t="inlineStr">
        <is>
          <t>312 JHONNY IGNACIO FLORES LOPEZ</t>
        </is>
      </c>
    </row>
    <row r="6">
      <c r="A6" s="5" t="inlineStr">
        <is>
          <t>CCAJ-LP07/301/22</t>
        </is>
      </c>
      <c r="B6" s="6" t="n">
        <v>44926.62994145833</v>
      </c>
      <c r="C6" s="5" t="inlineStr">
        <is>
          <t>312 JHONNY IGNACIO FLORES LOPEZ</t>
        </is>
      </c>
      <c r="D6" s="7" t="n"/>
      <c r="E6" s="8" t="n"/>
      <c r="H6" s="9" t="n">
        <v>180.1</v>
      </c>
      <c r="I6" s="5" t="inlineStr">
        <is>
          <t>TARJETA DE DÉBITO/CRÉDITO</t>
        </is>
      </c>
      <c r="J6" s="5" t="inlineStr">
        <is>
          <t>312 JHONNY IGNACIO FLORES LOPEZ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24" t="n">
        <v>112517523</v>
      </c>
      <c r="E8" s="14" t="n">
        <v>112517659</v>
      </c>
      <c r="H8" s="9" t="n"/>
      <c r="I8" s="10" t="n"/>
      <c r="J8" s="5" t="n"/>
    </row>
    <row r="11">
      <c r="A11" s="1" t="inlineStr">
        <is>
          <t>Cierre Caja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3" t="inlineStr">
        <is>
          <t>Del 02/01/2022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74" t="inlineStr">
        <is>
          <t>Cierre Caja</t>
        </is>
      </c>
      <c r="B13" s="74" t="inlineStr">
        <is>
          <t>Fecha</t>
        </is>
      </c>
      <c r="C13" s="74" t="inlineStr">
        <is>
          <t>Cajero</t>
        </is>
      </c>
      <c r="D13" s="74" t="inlineStr">
        <is>
          <t>Nro Voucher</t>
        </is>
      </c>
      <c r="E13" s="74" t="inlineStr">
        <is>
          <t>Nro Cuenta</t>
        </is>
      </c>
      <c r="F13" s="74" t="inlineStr">
        <is>
          <t>Tipo Ingreso</t>
        </is>
      </c>
      <c r="G13" s="75" t="n"/>
      <c r="H13" s="76" t="n"/>
      <c r="I13" s="74" t="inlineStr">
        <is>
          <t>TIPO DE INGRESO</t>
        </is>
      </c>
      <c r="J13" s="74" t="inlineStr">
        <is>
          <t>Cobrador</t>
        </is>
      </c>
    </row>
    <row r="14">
      <c r="A14" s="77" t="n"/>
      <c r="B14" s="77" t="n"/>
      <c r="C14" s="77" t="n"/>
      <c r="D14" s="77" t="n"/>
      <c r="E14" s="77" t="n"/>
      <c r="F14" s="4" t="inlineStr">
        <is>
          <t>EFECTIVO</t>
        </is>
      </c>
      <c r="G14" s="4" t="inlineStr">
        <is>
          <t>CHEQUE</t>
        </is>
      </c>
      <c r="H14" s="4" t="inlineStr">
        <is>
          <t>TRANSFERENCIA</t>
        </is>
      </c>
      <c r="I14" s="77" t="n"/>
      <c r="J14" s="77" t="n"/>
    </row>
    <row r="15">
      <c r="A15" s="16" t="inlineStr">
        <is>
          <t>NO HUBO CIERRES DE CAJA, DEBIDO A FERIADO POR AÑO NUEVO</t>
        </is>
      </c>
      <c r="B15" s="26" t="n"/>
      <c r="C15" s="26" t="n"/>
    </row>
    <row r="16">
      <c r="A16" s="11" t="inlineStr">
        <is>
          <t>SAP</t>
        </is>
      </c>
      <c r="B16" s="3" t="n"/>
      <c r="C16" s="3" t="n"/>
    </row>
    <row r="17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</row>
    <row r="18">
      <c r="A18" s="25" t="n"/>
      <c r="B18" s="25" t="n"/>
      <c r="C18" s="25" t="n"/>
    </row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03/01/2022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74" t="inlineStr">
        <is>
          <t>Cierre Caja</t>
        </is>
      </c>
      <c r="B22" s="74" t="inlineStr">
        <is>
          <t>Fecha</t>
        </is>
      </c>
      <c r="C22" s="74" t="inlineStr">
        <is>
          <t>Cajero</t>
        </is>
      </c>
      <c r="D22" s="74" t="inlineStr">
        <is>
          <t>Nro Voucher</t>
        </is>
      </c>
      <c r="E22" s="74" t="inlineStr">
        <is>
          <t>Nro Cuenta</t>
        </is>
      </c>
      <c r="F22" s="74" t="inlineStr">
        <is>
          <t>Tipo Ingreso</t>
        </is>
      </c>
      <c r="G22" s="75" t="n"/>
      <c r="H22" s="76" t="n"/>
      <c r="I22" s="74" t="inlineStr">
        <is>
          <t>TIPO DE INGRESO</t>
        </is>
      </c>
      <c r="J22" s="74" t="inlineStr">
        <is>
          <t>Cobrador</t>
        </is>
      </c>
    </row>
    <row r="23">
      <c r="A23" s="77" t="n"/>
      <c r="B23" s="77" t="n"/>
      <c r="C23" s="77" t="n"/>
      <c r="D23" s="77" t="n"/>
      <c r="E23" s="77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77" t="n"/>
      <c r="J23" s="77" t="n"/>
    </row>
    <row r="24">
      <c r="A24" s="5" t="inlineStr">
        <is>
          <t>CCAJ-LP07/1/23</t>
        </is>
      </c>
      <c r="B24" s="6" t="n">
        <v>44929.79254664352</v>
      </c>
      <c r="C24" s="5" t="inlineStr">
        <is>
          <t>312 JHONNY IGNACIO FLORES LOPEZ</t>
        </is>
      </c>
      <c r="D24" s="7" t="n"/>
      <c r="E24" s="8" t="n"/>
      <c r="F24" s="9" t="n">
        <v>5296.47</v>
      </c>
      <c r="I24" s="10" t="inlineStr">
        <is>
          <t>EFECTIVO</t>
        </is>
      </c>
      <c r="J24" s="5" t="inlineStr">
        <is>
          <t>312 JHONNY IGNACIO FLORES LOPEZ</t>
        </is>
      </c>
    </row>
    <row r="25">
      <c r="A25" s="5" t="inlineStr">
        <is>
          <t>CCAJ-LP07/1/23</t>
        </is>
      </c>
      <c r="B25" s="6" t="n">
        <v>44929.79254664352</v>
      </c>
      <c r="C25" s="5" t="inlineStr">
        <is>
          <t>312 JHONNY IGNACIO FLORES LOPEZ</t>
        </is>
      </c>
      <c r="D25" s="7" t="n"/>
      <c r="E25" s="8" t="n"/>
      <c r="H25" s="9" t="n">
        <v>253.25</v>
      </c>
      <c r="I25" s="5" t="inlineStr">
        <is>
          <t>TARJETA DE DÉBITO/CRÉDITO</t>
        </is>
      </c>
      <c r="J25" s="5" t="inlineStr">
        <is>
          <t>312 JHONNY IGNACIO FLORES LOPEZ</t>
        </is>
      </c>
    </row>
    <row r="26">
      <c r="A26" s="11" t="inlineStr">
        <is>
          <t>SAP</t>
        </is>
      </c>
      <c r="B26" s="3" t="n"/>
      <c r="C26" s="3" t="n"/>
      <c r="D26" s="7" t="n"/>
      <c r="E26" s="8" t="n"/>
      <c r="H26" s="9" t="n"/>
      <c r="I26" s="10" t="n"/>
      <c r="J26" s="8" t="n"/>
    </row>
    <row r="27" ht="15.75" customHeight="1">
      <c r="A27" s="13" t="inlineStr">
        <is>
          <t>FECHA</t>
        </is>
      </c>
      <c r="B27" s="13" t="inlineStr">
        <is>
          <t>CIERRE DE CAJA</t>
        </is>
      </c>
      <c r="C27" s="13" t="inlineStr">
        <is>
          <t>IMPORTE</t>
        </is>
      </c>
      <c r="D27" s="24" t="n">
        <v>112518872</v>
      </c>
      <c r="E27" s="14" t="n">
        <v>112519100</v>
      </c>
      <c r="H27" s="9" t="n"/>
      <c r="I27" s="10" t="n"/>
      <c r="J27" s="8" t="n"/>
    </row>
    <row r="30">
      <c r="A30" s="1" t="inlineStr">
        <is>
          <t>Cierre Caja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3" t="inlineStr">
        <is>
          <t>Del 04/01/2022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</row>
    <row r="32">
      <c r="A32" s="74" t="inlineStr">
        <is>
          <t>Cierre Caja</t>
        </is>
      </c>
      <c r="B32" s="74" t="inlineStr">
        <is>
          <t>Fecha</t>
        </is>
      </c>
      <c r="C32" s="74" t="inlineStr">
        <is>
          <t>Cajero</t>
        </is>
      </c>
      <c r="D32" s="74" t="inlineStr">
        <is>
          <t>Nro Voucher</t>
        </is>
      </c>
      <c r="E32" s="74" t="inlineStr">
        <is>
          <t>Nro Cuenta</t>
        </is>
      </c>
      <c r="F32" s="74" t="inlineStr">
        <is>
          <t>Tipo Ingreso</t>
        </is>
      </c>
      <c r="G32" s="75" t="n"/>
      <c r="H32" s="76" t="n"/>
      <c r="I32" s="74" t="inlineStr">
        <is>
          <t>TIPO DE INGRESO</t>
        </is>
      </c>
      <c r="J32" s="74" t="inlineStr">
        <is>
          <t>Cobrador</t>
        </is>
      </c>
    </row>
    <row r="33">
      <c r="A33" s="77" t="n"/>
      <c r="B33" s="77" t="n"/>
      <c r="C33" s="77" t="n"/>
      <c r="D33" s="77" t="n"/>
      <c r="E33" s="77" t="n"/>
      <c r="F33" s="4" t="inlineStr">
        <is>
          <t>EFECTIVO</t>
        </is>
      </c>
      <c r="G33" s="4" t="inlineStr">
        <is>
          <t>CHEQUE</t>
        </is>
      </c>
      <c r="H33" s="4" t="inlineStr">
        <is>
          <t>TRANSFERENCIA</t>
        </is>
      </c>
      <c r="I33" s="77" t="n"/>
      <c r="J33" s="77" t="n"/>
    </row>
    <row r="34">
      <c r="A34" s="5" t="inlineStr">
        <is>
          <t>CCAJ-LP07/2/23</t>
        </is>
      </c>
      <c r="B34" s="6" t="n">
        <v>44930.79694293981</v>
      </c>
      <c r="C34" s="5" t="inlineStr">
        <is>
          <t>312 JHONNY IGNACIO FLORES LOPEZ</t>
        </is>
      </c>
      <c r="D34" s="7" t="n"/>
      <c r="E34" s="8" t="n"/>
      <c r="F34" s="9" t="n">
        <v>10903.47</v>
      </c>
      <c r="I34" s="10" t="inlineStr">
        <is>
          <t>EFECTIVO</t>
        </is>
      </c>
      <c r="J34" s="5" t="inlineStr">
        <is>
          <t>312 JHONNY IGNACIO FLORES LOPEZ</t>
        </is>
      </c>
    </row>
    <row r="35">
      <c r="A35" s="5" t="inlineStr">
        <is>
          <t>CCAJ-LP07/2/23</t>
        </is>
      </c>
      <c r="B35" s="6" t="n">
        <v>44930.79694293981</v>
      </c>
      <c r="C35" s="5" t="inlineStr">
        <is>
          <t>312 JHONNY IGNACIO FLORES LOPEZ</t>
        </is>
      </c>
      <c r="D35" s="7" t="n"/>
      <c r="E35" s="8" t="n"/>
      <c r="H35" s="9" t="n">
        <v>591.38</v>
      </c>
      <c r="I35" s="5" t="inlineStr">
        <is>
          <t>TARJETA DE DÉBITO/CRÉDITO</t>
        </is>
      </c>
      <c r="J35" s="5" t="inlineStr">
        <is>
          <t>312 JHONNY IGNACIO FLORES LOPEZ</t>
        </is>
      </c>
    </row>
    <row r="36">
      <c r="A36" s="11" t="inlineStr">
        <is>
          <t>SAP</t>
        </is>
      </c>
      <c r="B36" s="3" t="n"/>
      <c r="C36" s="3" t="n"/>
      <c r="D36" s="7" t="n"/>
      <c r="E36" s="8" t="n"/>
      <c r="H36" s="9" t="n"/>
      <c r="I36" s="10" t="n"/>
      <c r="J36" s="8" t="n"/>
    </row>
    <row r="37" ht="15.75" customHeight="1">
      <c r="A37" s="13" t="inlineStr">
        <is>
          <t>FECHA</t>
        </is>
      </c>
      <c r="B37" s="13" t="inlineStr">
        <is>
          <t>CIERRE DE CAJA</t>
        </is>
      </c>
      <c r="C37" s="13" t="inlineStr">
        <is>
          <t>IMPORTE</t>
        </is>
      </c>
      <c r="D37" s="24" t="n">
        <v>112521174</v>
      </c>
      <c r="E37" s="14" t="n">
        <v>112521343</v>
      </c>
      <c r="H37" s="9" t="n"/>
      <c r="I37" s="10" t="n"/>
      <c r="J37" s="8" t="n"/>
    </row>
    <row r="40">
      <c r="A40" s="1" t="inlineStr">
        <is>
          <t>Cierre Caja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3" t="inlineStr">
        <is>
          <t>Del 05/01/2022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74" t="inlineStr">
        <is>
          <t>Cierre Caja</t>
        </is>
      </c>
      <c r="B42" s="74" t="inlineStr">
        <is>
          <t>Fecha</t>
        </is>
      </c>
      <c r="C42" s="74" t="inlineStr">
        <is>
          <t>Cajero</t>
        </is>
      </c>
      <c r="D42" s="74" t="inlineStr">
        <is>
          <t>Nro Voucher</t>
        </is>
      </c>
      <c r="E42" s="74" t="inlineStr">
        <is>
          <t>Nro Cuenta</t>
        </is>
      </c>
      <c r="F42" s="74" t="inlineStr">
        <is>
          <t>Tipo Ingreso</t>
        </is>
      </c>
      <c r="G42" s="75" t="n"/>
      <c r="H42" s="76" t="n"/>
      <c r="I42" s="74" t="inlineStr">
        <is>
          <t>TIPO DE INGRESO</t>
        </is>
      </c>
      <c r="J42" s="74" t="inlineStr">
        <is>
          <t>Cobrador</t>
        </is>
      </c>
    </row>
    <row r="43">
      <c r="A43" s="77" t="n"/>
      <c r="B43" s="77" t="n"/>
      <c r="C43" s="77" t="n"/>
      <c r="D43" s="77" t="n"/>
      <c r="E43" s="77" t="n"/>
      <c r="F43" s="4" t="inlineStr">
        <is>
          <t>EFECTIVO</t>
        </is>
      </c>
      <c r="G43" s="4" t="inlineStr">
        <is>
          <t>CHEQUE</t>
        </is>
      </c>
      <c r="H43" s="4" t="inlineStr">
        <is>
          <t>TRANSFERENCIA</t>
        </is>
      </c>
      <c r="I43" s="77" t="n"/>
      <c r="J43" s="77" t="n"/>
    </row>
    <row r="44">
      <c r="A44" s="5" t="inlineStr">
        <is>
          <t>CCAJ-LP07/3/23</t>
        </is>
      </c>
      <c r="B44" s="6" t="n">
        <v>44931.79700980324</v>
      </c>
      <c r="C44" s="5" t="inlineStr">
        <is>
          <t>312 JHONNY IGNACIO FLORES LOPEZ</t>
        </is>
      </c>
      <c r="D44" s="7" t="n"/>
      <c r="E44" s="8" t="n"/>
      <c r="F44" s="9" t="n">
        <v>7792.17</v>
      </c>
      <c r="I44" s="10" t="inlineStr">
        <is>
          <t>EFECTIVO</t>
        </is>
      </c>
      <c r="J44" s="5" t="inlineStr">
        <is>
          <t>312 JHONNY IGNACIO FLORES LOPEZ</t>
        </is>
      </c>
    </row>
    <row r="45">
      <c r="A45" s="5" t="inlineStr">
        <is>
          <t>CCAJ-LP07/3/23</t>
        </is>
      </c>
      <c r="B45" s="6" t="n">
        <v>44931.79700980324</v>
      </c>
      <c r="C45" s="5" t="inlineStr">
        <is>
          <t>312 JHONNY IGNACIO FLORES LOPEZ</t>
        </is>
      </c>
      <c r="D45" s="7" t="n"/>
      <c r="E45" s="8" t="n"/>
      <c r="H45" s="9" t="n">
        <v>393.38</v>
      </c>
      <c r="I45" s="5" t="inlineStr">
        <is>
          <t>TARJETA DE DÉBITO/CRÉDITO</t>
        </is>
      </c>
      <c r="J45" s="5" t="inlineStr">
        <is>
          <t>312 JHONNY IGNACIO FLORES LOPEZ</t>
        </is>
      </c>
    </row>
    <row r="46">
      <c r="A46" s="11" t="inlineStr">
        <is>
          <t>SAP</t>
        </is>
      </c>
      <c r="B46" s="3" t="n"/>
      <c r="C46" s="3" t="n"/>
      <c r="D46" s="7" t="n"/>
      <c r="E46" s="8" t="n"/>
      <c r="H46" s="9" t="n"/>
      <c r="I46" s="10" t="n"/>
      <c r="J46" s="5" t="n"/>
    </row>
    <row r="47" ht="15.75" customHeight="1">
      <c r="A47" s="13" t="inlineStr">
        <is>
          <t>FECHA</t>
        </is>
      </c>
      <c r="B47" s="13" t="inlineStr">
        <is>
          <t>CIERRE DE CAJA</t>
        </is>
      </c>
      <c r="C47" s="13" t="inlineStr">
        <is>
          <t>IMPORTE</t>
        </is>
      </c>
      <c r="D47" s="24" t="n">
        <v>112535874</v>
      </c>
      <c r="E47" s="14" t="n">
        <v>112556914</v>
      </c>
      <c r="H47" s="9" t="n"/>
      <c r="I47" s="10" t="n"/>
      <c r="J47" s="5" t="n"/>
    </row>
    <row r="50">
      <c r="A50" s="1" t="inlineStr">
        <is>
          <t>Cierre Caja</t>
        </is>
      </c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3" t="inlineStr">
        <is>
          <t>Del 06/01/2022</t>
        </is>
      </c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</row>
    <row r="52">
      <c r="A52" s="74" t="inlineStr">
        <is>
          <t>Cierre Caja</t>
        </is>
      </c>
      <c r="B52" s="74" t="inlineStr">
        <is>
          <t>Fecha</t>
        </is>
      </c>
      <c r="C52" s="74" t="inlineStr">
        <is>
          <t>Cajero</t>
        </is>
      </c>
      <c r="D52" s="74" t="inlineStr">
        <is>
          <t>Nro Voucher</t>
        </is>
      </c>
      <c r="E52" s="74" t="inlineStr">
        <is>
          <t>Nro Cuenta</t>
        </is>
      </c>
      <c r="F52" s="74" t="inlineStr">
        <is>
          <t>Tipo Ingreso</t>
        </is>
      </c>
      <c r="G52" s="75" t="n"/>
      <c r="H52" s="76" t="n"/>
      <c r="I52" s="74" t="inlineStr">
        <is>
          <t>TIPO DE INGRESO</t>
        </is>
      </c>
      <c r="J52" s="74" t="inlineStr">
        <is>
          <t>Cobrador</t>
        </is>
      </c>
    </row>
    <row r="53">
      <c r="A53" s="77" t="n"/>
      <c r="B53" s="77" t="n"/>
      <c r="C53" s="77" t="n"/>
      <c r="D53" s="77" t="n"/>
      <c r="E53" s="77" t="n"/>
      <c r="F53" s="4" t="inlineStr">
        <is>
          <t>EFECTIVO</t>
        </is>
      </c>
      <c r="G53" s="4" t="inlineStr">
        <is>
          <t>CHEQUE</t>
        </is>
      </c>
      <c r="H53" s="4" t="inlineStr">
        <is>
          <t>TRANSFERENCIA</t>
        </is>
      </c>
      <c r="I53" s="77" t="n"/>
      <c r="J53" s="77" t="n"/>
    </row>
    <row r="54">
      <c r="A54" s="5" t="inlineStr">
        <is>
          <t>CCAJ-LP07/4/23</t>
        </is>
      </c>
      <c r="B54" s="6" t="n">
        <v>44932.79558741898</v>
      </c>
      <c r="C54" s="5" t="inlineStr">
        <is>
          <t>312 JHONNY IGNACIO FLORES LOPEZ</t>
        </is>
      </c>
      <c r="D54" s="7" t="n"/>
      <c r="E54" s="8" t="n"/>
      <c r="F54" s="9" t="n">
        <v>13782.03</v>
      </c>
      <c r="I54" s="10" t="inlineStr">
        <is>
          <t>EFECTIVO</t>
        </is>
      </c>
      <c r="J54" s="5" t="inlineStr">
        <is>
          <t>312 JHONNY IGNACIO FLORES LOPEZ</t>
        </is>
      </c>
    </row>
    <row r="55">
      <c r="A55" s="5" t="inlineStr">
        <is>
          <t>CCAJ-LP07/4/23</t>
        </is>
      </c>
      <c r="B55" s="6" t="n">
        <v>44932.79558741898</v>
      </c>
      <c r="C55" s="5" t="inlineStr">
        <is>
          <t>312 JHONNY IGNACIO FLORES LOPEZ</t>
        </is>
      </c>
      <c r="D55" s="7" t="n"/>
      <c r="E55" s="8" t="n"/>
      <c r="H55" s="9" t="n">
        <v>469.88</v>
      </c>
      <c r="I55" s="5" t="inlineStr">
        <is>
          <t>TARJETA DE DÉBITO/CRÉDITO</t>
        </is>
      </c>
      <c r="J55" s="5" t="inlineStr">
        <is>
          <t>312 JHONNY IGNACIO FLORES LOPEZ</t>
        </is>
      </c>
    </row>
    <row r="56">
      <c r="A56" s="11" t="inlineStr">
        <is>
          <t>SAP</t>
        </is>
      </c>
      <c r="B56" s="3" t="n"/>
      <c r="C56" s="3" t="n"/>
      <c r="D56" s="7" t="n"/>
      <c r="E56" s="8" t="n"/>
      <c r="H56" s="9" t="n"/>
      <c r="I56" s="10" t="n"/>
      <c r="J56" s="5" t="n"/>
    </row>
    <row r="57" ht="15.75" customHeight="1">
      <c r="A57" s="13" t="inlineStr">
        <is>
          <t>FECHA</t>
        </is>
      </c>
      <c r="B57" s="13" t="inlineStr">
        <is>
          <t>CIERRE DE CAJA</t>
        </is>
      </c>
      <c r="C57" s="13" t="inlineStr">
        <is>
          <t>IMPORTE</t>
        </is>
      </c>
      <c r="D57" s="24" t="n">
        <v>112536194</v>
      </c>
      <c r="E57" s="14" t="n">
        <v>112556915</v>
      </c>
      <c r="H57" s="9" t="n"/>
      <c r="I57" s="10" t="n"/>
      <c r="J57" s="5" t="n"/>
    </row>
    <row r="58">
      <c r="A58" s="5" t="n"/>
      <c r="B58" s="6" t="n"/>
      <c r="C58" s="5" t="n"/>
      <c r="D58" s="7" t="n"/>
      <c r="E58" s="8" t="n"/>
      <c r="H58" s="9" t="n"/>
      <c r="I58" s="10" t="n"/>
      <c r="J58" s="5" t="n"/>
    </row>
    <row r="59">
      <c r="A59" s="5" t="n"/>
      <c r="B59" s="6" t="n"/>
      <c r="C59" s="5" t="n"/>
      <c r="D59" s="7" t="n"/>
      <c r="E59" s="8" t="n"/>
      <c r="H59" s="9" t="n"/>
      <c r="I59" s="10" t="n"/>
      <c r="J59" s="5" t="n"/>
    </row>
    <row r="60">
      <c r="A60" s="1" t="inlineStr">
        <is>
          <t>Cierre Caja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3" t="inlineStr">
        <is>
          <t>Del 07/01/2022</t>
        </is>
      </c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</row>
    <row r="62">
      <c r="A62" s="74" t="inlineStr">
        <is>
          <t>Cierre Caja</t>
        </is>
      </c>
      <c r="B62" s="74" t="inlineStr">
        <is>
          <t>Fecha</t>
        </is>
      </c>
      <c r="C62" s="74" t="inlineStr">
        <is>
          <t>Cajero</t>
        </is>
      </c>
      <c r="D62" s="74" t="inlineStr">
        <is>
          <t>Nro Voucher</t>
        </is>
      </c>
      <c r="E62" s="74" t="inlineStr">
        <is>
          <t>Nro Cuenta</t>
        </is>
      </c>
      <c r="F62" s="74" t="inlineStr">
        <is>
          <t>Tipo Ingreso</t>
        </is>
      </c>
      <c r="G62" s="75" t="n"/>
      <c r="H62" s="76" t="n"/>
      <c r="I62" s="74" t="inlineStr">
        <is>
          <t>TIPO DE INGRESO</t>
        </is>
      </c>
      <c r="J62" s="74" t="inlineStr">
        <is>
          <t>Cobrador</t>
        </is>
      </c>
    </row>
    <row r="63">
      <c r="A63" s="77" t="n"/>
      <c r="B63" s="77" t="n"/>
      <c r="C63" s="77" t="n"/>
      <c r="D63" s="77" t="n"/>
      <c r="E63" s="77" t="n"/>
      <c r="F63" s="4" t="inlineStr">
        <is>
          <t>EFECTIVO</t>
        </is>
      </c>
      <c r="G63" s="4" t="inlineStr">
        <is>
          <t>CHEQUE</t>
        </is>
      </c>
      <c r="H63" s="4" t="inlineStr">
        <is>
          <t>TRANSFERENCIA</t>
        </is>
      </c>
      <c r="I63" s="77" t="n"/>
      <c r="J63" s="77" t="n"/>
    </row>
    <row r="64">
      <c r="A64" s="5" t="inlineStr">
        <is>
          <t>CCAJ-LP07/5/23</t>
        </is>
      </c>
      <c r="B64" s="6" t="n">
        <v>44933.5479634375</v>
      </c>
      <c r="C64" s="5" t="inlineStr">
        <is>
          <t>312 JHONNY IGNACIO FLORES LOPEZ</t>
        </is>
      </c>
      <c r="D64" s="7" t="n"/>
      <c r="E64" s="8" t="n"/>
      <c r="F64" s="9" t="n">
        <v>5665.11</v>
      </c>
      <c r="I64" s="10" t="inlineStr">
        <is>
          <t>EFECTIVO</t>
        </is>
      </c>
      <c r="J64" s="5" t="inlineStr">
        <is>
          <t>312 JHONNY IGNACIO FLORES LOPEZ</t>
        </is>
      </c>
    </row>
    <row r="65">
      <c r="A65" s="11" t="inlineStr">
        <is>
          <t>SAP</t>
        </is>
      </c>
      <c r="B65" s="3" t="n"/>
      <c r="C65" s="3" t="n"/>
      <c r="D65" s="7" t="n"/>
      <c r="E65" s="8" t="n"/>
      <c r="H65" s="9" t="n"/>
      <c r="I65" s="10" t="n"/>
      <c r="J65" s="5" t="n"/>
    </row>
    <row r="66" ht="15.75" customHeight="1">
      <c r="A66" s="13" t="inlineStr">
        <is>
          <t>FECHA</t>
        </is>
      </c>
      <c r="B66" s="13" t="inlineStr">
        <is>
          <t>CIERRE DE CAJA</t>
        </is>
      </c>
      <c r="C66" s="13" t="inlineStr">
        <is>
          <t>IMPORTE</t>
        </is>
      </c>
      <c r="D66" s="24" t="n">
        <v>112563510</v>
      </c>
      <c r="E66" s="14" t="n">
        <v>112563571</v>
      </c>
      <c r="H66" s="9" t="n"/>
      <c r="I66" s="10" t="n"/>
      <c r="J66" s="5" t="n"/>
    </row>
    <row r="69">
      <c r="A69" s="1" t="inlineStr">
        <is>
          <t>Cierre Caja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3" t="inlineStr">
        <is>
          <t>Del 09/01/2022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74" t="inlineStr">
        <is>
          <t>Cierre Caja</t>
        </is>
      </c>
      <c r="B71" s="74" t="inlineStr">
        <is>
          <t>Fecha</t>
        </is>
      </c>
      <c r="C71" s="74" t="inlineStr">
        <is>
          <t>Cajero</t>
        </is>
      </c>
      <c r="D71" s="74" t="inlineStr">
        <is>
          <t>Nro Voucher</t>
        </is>
      </c>
      <c r="E71" s="74" t="inlineStr">
        <is>
          <t>Nro Cuenta</t>
        </is>
      </c>
      <c r="F71" s="74" t="inlineStr">
        <is>
          <t>Tipo Ingreso</t>
        </is>
      </c>
      <c r="G71" s="75" t="n"/>
      <c r="H71" s="76" t="n"/>
      <c r="I71" s="74" t="inlineStr">
        <is>
          <t>TIPO DE INGRESO</t>
        </is>
      </c>
      <c r="J71" s="74" t="inlineStr">
        <is>
          <t>Cobrador</t>
        </is>
      </c>
    </row>
    <row r="72">
      <c r="A72" s="77" t="n"/>
      <c r="B72" s="77" t="n"/>
      <c r="C72" s="77" t="n"/>
      <c r="D72" s="77" t="n"/>
      <c r="E72" s="77" t="n"/>
      <c r="F72" s="4" t="inlineStr">
        <is>
          <t>EFECTIVO</t>
        </is>
      </c>
      <c r="G72" s="4" t="inlineStr">
        <is>
          <t>CHEQUE</t>
        </is>
      </c>
      <c r="H72" s="4" t="inlineStr">
        <is>
          <t>TRANSFERENCIA</t>
        </is>
      </c>
      <c r="I72" s="77" t="n"/>
      <c r="J72" s="77" t="n"/>
    </row>
    <row r="73">
      <c r="A73" s="5" t="inlineStr">
        <is>
          <t>CCAJ-LP07/6/23</t>
        </is>
      </c>
      <c r="B73" s="6" t="n">
        <v>44935.79242703703</v>
      </c>
      <c r="C73" s="5" t="inlineStr">
        <is>
          <t>312 JHONNY IGNACIO FLORES LOPEZ</t>
        </is>
      </c>
      <c r="D73" s="7" t="n"/>
      <c r="E73" s="8" t="n"/>
      <c r="F73" s="9" t="n">
        <v>7694.74</v>
      </c>
      <c r="I73" s="10" t="inlineStr">
        <is>
          <t>EFECTIVO</t>
        </is>
      </c>
      <c r="J73" s="5" t="inlineStr">
        <is>
          <t>312 JHONNY IGNACIO FLORES LOPEZ</t>
        </is>
      </c>
    </row>
    <row r="74">
      <c r="A74" s="5" t="inlineStr">
        <is>
          <t>CCAJ-LP07/6/23</t>
        </is>
      </c>
      <c r="B74" s="6" t="n">
        <v>44935.79242703703</v>
      </c>
      <c r="C74" s="5" t="inlineStr">
        <is>
          <t>312 JHONNY IGNACIO FLORES LOPEZ</t>
        </is>
      </c>
      <c r="D74" s="7" t="n"/>
      <c r="E74" s="8" t="n"/>
      <c r="H74" s="9" t="n">
        <v>28.8</v>
      </c>
      <c r="I74" s="5" t="inlineStr">
        <is>
          <t>TARJETA DE DÉBITO/CRÉDITO</t>
        </is>
      </c>
      <c r="J74" s="5" t="inlineStr">
        <is>
          <t>312 JHONNY IGNACIO FLORES LOPEZ</t>
        </is>
      </c>
    </row>
    <row r="75">
      <c r="A75" s="11" t="inlineStr">
        <is>
          <t>SAP</t>
        </is>
      </c>
      <c r="B75" s="3" t="n"/>
      <c r="C75" s="3" t="n"/>
      <c r="D75" s="7" t="n"/>
      <c r="E75" s="8" t="n"/>
      <c r="H75" s="9" t="n"/>
      <c r="I75" s="10" t="n"/>
      <c r="J75" s="5" t="n"/>
    </row>
    <row r="76" ht="15.75" customHeight="1">
      <c r="A76" s="13" t="inlineStr">
        <is>
          <t>FECHA</t>
        </is>
      </c>
      <c r="B76" s="13" t="inlineStr">
        <is>
          <t>CIERRE DE CAJA</t>
        </is>
      </c>
      <c r="C76" s="13" t="inlineStr">
        <is>
          <t>IMPORTE</t>
        </is>
      </c>
      <c r="D76" s="24" t="n">
        <v>112569687</v>
      </c>
      <c r="E76" s="14" t="n">
        <v>112569848</v>
      </c>
      <c r="H76" s="9" t="n"/>
      <c r="I76" s="10" t="n"/>
      <c r="J76" s="5" t="n"/>
    </row>
    <row r="79">
      <c r="A79" s="1" t="inlineStr">
        <is>
          <t>Cierre Caja</t>
        </is>
      </c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</row>
    <row r="80">
      <c r="A80" s="3" t="inlineStr">
        <is>
          <t>Del 10/01/2022</t>
        </is>
      </c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</row>
    <row r="81">
      <c r="A81" s="74" t="inlineStr">
        <is>
          <t>Cierre Caja</t>
        </is>
      </c>
      <c r="B81" s="74" t="inlineStr">
        <is>
          <t>Fecha</t>
        </is>
      </c>
      <c r="C81" s="74" t="inlineStr">
        <is>
          <t>Cajero</t>
        </is>
      </c>
      <c r="D81" s="74" t="inlineStr">
        <is>
          <t>Nro Voucher</t>
        </is>
      </c>
      <c r="E81" s="74" t="inlineStr">
        <is>
          <t>Nro Cuenta</t>
        </is>
      </c>
      <c r="F81" s="74" t="inlineStr">
        <is>
          <t>Tipo Ingreso</t>
        </is>
      </c>
      <c r="G81" s="75" t="n"/>
      <c r="H81" s="76" t="n"/>
      <c r="I81" s="74" t="inlineStr">
        <is>
          <t>TIPO DE INGRESO</t>
        </is>
      </c>
      <c r="J81" s="74" t="inlineStr">
        <is>
          <t>Cobrador</t>
        </is>
      </c>
    </row>
    <row r="82">
      <c r="A82" s="77" t="n"/>
      <c r="B82" s="77" t="n"/>
      <c r="C82" s="77" t="n"/>
      <c r="D82" s="77" t="n"/>
      <c r="E82" s="77" t="n"/>
      <c r="F82" s="4" t="inlineStr">
        <is>
          <t>EFECTIVO</t>
        </is>
      </c>
      <c r="G82" s="4" t="inlineStr">
        <is>
          <t>CHEQUE</t>
        </is>
      </c>
      <c r="H82" s="4" t="inlineStr">
        <is>
          <t>TRANSFERENCIA</t>
        </is>
      </c>
      <c r="I82" s="77" t="n"/>
      <c r="J82" s="77" t="n"/>
    </row>
    <row r="83">
      <c r="A83" s="5" t="inlineStr">
        <is>
          <t>CCAJ-LP07/7/23</t>
        </is>
      </c>
      <c r="B83" s="6" t="n">
        <v>44936.79687869213</v>
      </c>
      <c r="C83" s="5" t="inlineStr">
        <is>
          <t>312 JHONNY IGNACIO FLORES LOPEZ</t>
        </is>
      </c>
      <c r="D83" s="7" t="n"/>
      <c r="E83" s="8" t="n"/>
      <c r="F83" s="9" t="n">
        <v>9990.58</v>
      </c>
      <c r="I83" s="10" t="inlineStr">
        <is>
          <t>EFECTIVO</t>
        </is>
      </c>
      <c r="J83" s="5" t="inlineStr">
        <is>
          <t>312 JHONNY IGNACIO FLORES LOPEZ</t>
        </is>
      </c>
    </row>
    <row r="84">
      <c r="A84" s="5" t="inlineStr">
        <is>
          <t>CCAJ-LP07/7/23</t>
        </is>
      </c>
      <c r="B84" s="6" t="n">
        <v>44936.79687869213</v>
      </c>
      <c r="C84" s="5" t="inlineStr">
        <is>
          <t>312 JHONNY IGNACIO FLORES LOPEZ</t>
        </is>
      </c>
      <c r="D84" s="7" t="n"/>
      <c r="E84" s="8" t="n"/>
      <c r="H84" s="9" t="n">
        <v>103.4</v>
      </c>
      <c r="I84" s="5" t="inlineStr">
        <is>
          <t>TARJETA DE DÉBITO/CRÉDITO</t>
        </is>
      </c>
      <c r="J84" s="5" t="inlineStr">
        <is>
          <t>312 JHONNY IGNACIO FLORES LOPEZ</t>
        </is>
      </c>
    </row>
    <row r="85">
      <c r="A85" s="11" t="inlineStr">
        <is>
          <t>SAP</t>
        </is>
      </c>
      <c r="B85" s="3" t="n"/>
      <c r="C85" s="3" t="n"/>
      <c r="D85" s="7" t="n"/>
      <c r="E85" s="8" t="n"/>
      <c r="H85" s="9" t="n"/>
      <c r="I85" s="10" t="n"/>
      <c r="J85" s="5" t="n"/>
    </row>
    <row r="86" ht="15.75" customHeight="1">
      <c r="A86" s="13" t="inlineStr">
        <is>
          <t>FECHA</t>
        </is>
      </c>
      <c r="B86" s="13" t="inlineStr">
        <is>
          <t>CIERRE DE CAJA</t>
        </is>
      </c>
      <c r="C86" s="13" t="inlineStr">
        <is>
          <t>IMPORTE</t>
        </is>
      </c>
      <c r="D86" s="24" t="n">
        <v>112576456</v>
      </c>
      <c r="E86" s="14" t="n">
        <v>112576523</v>
      </c>
      <c r="H86" s="9" t="n"/>
      <c r="I86" s="10" t="n"/>
      <c r="J86" s="5" t="n"/>
    </row>
    <row r="87">
      <c r="A87" s="5" t="n"/>
      <c r="B87" s="6" t="n"/>
      <c r="C87" s="5" t="n"/>
      <c r="D87" s="7" t="n"/>
      <c r="E87" s="8" t="n"/>
      <c r="H87" s="9" t="n"/>
      <c r="I87" s="10" t="n"/>
      <c r="J87" s="5" t="n"/>
    </row>
    <row r="89">
      <c r="A89" s="1" t="inlineStr">
        <is>
          <t>Cierre Caja</t>
        </is>
      </c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</row>
    <row r="90">
      <c r="A90" s="3" t="inlineStr">
        <is>
          <t>Del 11/01/2022</t>
        </is>
      </c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</row>
    <row r="91">
      <c r="A91" s="74" t="inlineStr">
        <is>
          <t>Cierre Caja</t>
        </is>
      </c>
      <c r="B91" s="74" t="inlineStr">
        <is>
          <t>Fecha</t>
        </is>
      </c>
      <c r="C91" s="74" t="inlineStr">
        <is>
          <t>Cajero</t>
        </is>
      </c>
      <c r="D91" s="74" t="inlineStr">
        <is>
          <t>Nro Voucher</t>
        </is>
      </c>
      <c r="E91" s="74" t="inlineStr">
        <is>
          <t>Nro Cuenta</t>
        </is>
      </c>
      <c r="F91" s="74" t="inlineStr">
        <is>
          <t>Tipo Ingreso</t>
        </is>
      </c>
      <c r="G91" s="75" t="n"/>
      <c r="H91" s="76" t="n"/>
      <c r="I91" s="74" t="inlineStr">
        <is>
          <t>TIPO DE INGRESO</t>
        </is>
      </c>
      <c r="J91" s="74" t="inlineStr">
        <is>
          <t>Cobrador</t>
        </is>
      </c>
    </row>
    <row r="92">
      <c r="A92" s="77" t="n"/>
      <c r="B92" s="77" t="n"/>
      <c r="C92" s="77" t="n"/>
      <c r="D92" s="77" t="n"/>
      <c r="E92" s="77" t="n"/>
      <c r="F92" s="4" t="inlineStr">
        <is>
          <t>EFECTIVO</t>
        </is>
      </c>
      <c r="G92" s="4" t="inlineStr">
        <is>
          <t>CHEQUE</t>
        </is>
      </c>
      <c r="H92" s="4" t="inlineStr">
        <is>
          <t>TRANSFERENCIA</t>
        </is>
      </c>
      <c r="I92" s="77" t="n"/>
      <c r="J92" s="77" t="n"/>
    </row>
    <row r="93">
      <c r="A93" s="5" t="inlineStr">
        <is>
          <t>CCAJ-LP07/8/23</t>
        </is>
      </c>
      <c r="B93" s="6" t="n">
        <v>44937.79511952546</v>
      </c>
      <c r="C93" s="5" t="inlineStr">
        <is>
          <t>312 JHONNY IGNACIO FLORES LOPEZ</t>
        </is>
      </c>
      <c r="D93" s="7" t="n"/>
      <c r="E93" s="8" t="n"/>
      <c r="F93" s="9" t="n">
        <v>8059.44</v>
      </c>
      <c r="I93" s="10" t="inlineStr">
        <is>
          <t>EFECTIVO</t>
        </is>
      </c>
      <c r="J93" s="5" t="inlineStr">
        <is>
          <t>312 JHONNY IGNACIO FLORES LOPEZ</t>
        </is>
      </c>
    </row>
    <row r="94">
      <c r="A94" s="5" t="inlineStr">
        <is>
          <t>CCAJ-LP07/8/23</t>
        </is>
      </c>
      <c r="B94" s="6" t="n">
        <v>44937.79511952546</v>
      </c>
      <c r="C94" s="5" t="inlineStr">
        <is>
          <t>312 JHONNY IGNACIO FLORES LOPEZ</t>
        </is>
      </c>
      <c r="D94" s="7" t="n"/>
      <c r="E94" s="8" t="n"/>
      <c r="H94" s="9" t="n">
        <v>597.4</v>
      </c>
      <c r="I94" s="5" t="inlineStr">
        <is>
          <t>TARJETA DE DÉBITO/CRÉDITO</t>
        </is>
      </c>
      <c r="J94" s="5" t="inlineStr">
        <is>
          <t>312 JHONNY IGNACIO FLORES LOPEZ</t>
        </is>
      </c>
    </row>
    <row r="95">
      <c r="A95" s="11" t="inlineStr">
        <is>
          <t>SAP</t>
        </is>
      </c>
      <c r="B95" s="3" t="n"/>
      <c r="C95" s="3" t="n"/>
      <c r="D95" s="7" t="n"/>
      <c r="E95" s="8" t="n"/>
      <c r="H95" s="9" t="n"/>
      <c r="I95" s="10" t="n"/>
      <c r="J95" s="8" t="n"/>
    </row>
    <row r="96" ht="15.75" customHeight="1">
      <c r="A96" s="13" t="inlineStr">
        <is>
          <t>FECHA</t>
        </is>
      </c>
      <c r="B96" s="13" t="inlineStr">
        <is>
          <t>CIERRE DE CAJA</t>
        </is>
      </c>
      <c r="C96" s="13" t="inlineStr">
        <is>
          <t>IMPORTE</t>
        </is>
      </c>
      <c r="D96" s="24" t="n">
        <v>112581098</v>
      </c>
      <c r="E96" s="14" t="n">
        <v>112584152</v>
      </c>
      <c r="H96" s="9" t="n"/>
      <c r="I96" s="10" t="n"/>
      <c r="J96" s="8" t="n"/>
    </row>
    <row r="99">
      <c r="A99" s="1" t="inlineStr">
        <is>
          <t>Cierre Caja</t>
        </is>
      </c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</row>
    <row r="100">
      <c r="A100" s="3" t="inlineStr">
        <is>
          <t>Del 12/01/2022</t>
        </is>
      </c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</row>
    <row r="101">
      <c r="A101" s="74" t="inlineStr">
        <is>
          <t>Cierre Caja</t>
        </is>
      </c>
      <c r="B101" s="74" t="inlineStr">
        <is>
          <t>Fecha</t>
        </is>
      </c>
      <c r="C101" s="74" t="inlineStr">
        <is>
          <t>Cajero</t>
        </is>
      </c>
      <c r="D101" s="74" t="inlineStr">
        <is>
          <t>Nro Voucher</t>
        </is>
      </c>
      <c r="E101" s="74" t="inlineStr">
        <is>
          <t>Nro Cuenta</t>
        </is>
      </c>
      <c r="F101" s="74" t="inlineStr">
        <is>
          <t>Tipo Ingreso</t>
        </is>
      </c>
      <c r="G101" s="75" t="n"/>
      <c r="H101" s="76" t="n"/>
      <c r="I101" s="74" t="inlineStr">
        <is>
          <t>TIPO DE INGRESO</t>
        </is>
      </c>
      <c r="J101" s="74" t="inlineStr">
        <is>
          <t>Cobrador</t>
        </is>
      </c>
    </row>
    <row r="102">
      <c r="A102" s="77" t="n"/>
      <c r="B102" s="77" t="n"/>
      <c r="C102" s="77" t="n"/>
      <c r="D102" s="77" t="n"/>
      <c r="E102" s="77" t="n"/>
      <c r="F102" s="4" t="inlineStr">
        <is>
          <t>EFECTIVO</t>
        </is>
      </c>
      <c r="G102" s="4" t="inlineStr">
        <is>
          <t>CHEQUE</t>
        </is>
      </c>
      <c r="H102" s="4" t="inlineStr">
        <is>
          <t>TRANSFERENCIA</t>
        </is>
      </c>
      <c r="I102" s="77" t="n"/>
      <c r="J102" s="77" t="n"/>
    </row>
    <row r="103">
      <c r="A103" s="5" t="inlineStr">
        <is>
          <t>CCAJ-LP07/9/23</t>
        </is>
      </c>
      <c r="B103" s="6" t="n">
        <v>44938.79240803241</v>
      </c>
      <c r="C103" s="5" t="inlineStr">
        <is>
          <t>312 JHONNY IGNACIO FLORES LOPEZ</t>
        </is>
      </c>
      <c r="D103" s="7" t="n"/>
      <c r="E103" s="8" t="n"/>
      <c r="F103" s="9" t="n">
        <v>7737.1</v>
      </c>
      <c r="I103" s="10" t="inlineStr">
        <is>
          <t>EFECTIVO</t>
        </is>
      </c>
      <c r="J103" s="5" t="inlineStr">
        <is>
          <t>312 JHONNY IGNACIO FLORES LOPEZ</t>
        </is>
      </c>
    </row>
    <row r="104">
      <c r="A104" s="5" t="inlineStr">
        <is>
          <t>CCAJ-LP07/9/23</t>
        </is>
      </c>
      <c r="B104" s="6" t="n">
        <v>44938.79240803241</v>
      </c>
      <c r="C104" s="5" t="inlineStr">
        <is>
          <t>312 JHONNY IGNACIO FLORES LOPEZ</t>
        </is>
      </c>
      <c r="D104" s="7" t="n"/>
      <c r="E104" s="8" t="n"/>
      <c r="H104" s="9" t="n">
        <v>277.08</v>
      </c>
      <c r="I104" s="5" t="inlineStr">
        <is>
          <t>TARJETA DE DÉBITO/CRÉDITO</t>
        </is>
      </c>
      <c r="J104" s="5" t="inlineStr">
        <is>
          <t>312 JHONNY IGNACIO FLORES LOPEZ</t>
        </is>
      </c>
    </row>
    <row r="105">
      <c r="A105" s="11" t="inlineStr">
        <is>
          <t>SAP</t>
        </is>
      </c>
      <c r="B105" s="3" t="n"/>
      <c r="C105" s="3" t="n"/>
      <c r="D105" s="7" t="n"/>
      <c r="E105" s="8" t="n"/>
      <c r="F105" s="9" t="n"/>
      <c r="I105" s="10" t="n"/>
      <c r="J105" s="8" t="n"/>
    </row>
    <row r="106" ht="15.75" customHeight="1">
      <c r="A106" s="13" t="inlineStr">
        <is>
          <t>FECHA</t>
        </is>
      </c>
      <c r="B106" s="13" t="inlineStr">
        <is>
          <t>CIERRE DE CAJA</t>
        </is>
      </c>
      <c r="C106" s="13" t="inlineStr">
        <is>
          <t>IMPORTE</t>
        </is>
      </c>
      <c r="D106" s="24" t="n">
        <v>112587018</v>
      </c>
      <c r="E106" s="14" t="n">
        <v>112587195</v>
      </c>
      <c r="F106" s="9" t="n"/>
      <c r="I106" s="10" t="n"/>
      <c r="J106" s="8" t="n"/>
    </row>
    <row r="109">
      <c r="A109" s="1" t="inlineStr">
        <is>
          <t>Cierre Caja</t>
        </is>
      </c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</row>
    <row r="110">
      <c r="A110" s="3" t="inlineStr">
        <is>
          <t>Del 13/01/2022</t>
        </is>
      </c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</row>
    <row r="111">
      <c r="A111" s="74" t="inlineStr">
        <is>
          <t>Cierre Caja</t>
        </is>
      </c>
      <c r="B111" s="74" t="inlineStr">
        <is>
          <t>Fecha</t>
        </is>
      </c>
      <c r="C111" s="74" t="inlineStr">
        <is>
          <t>Cajero</t>
        </is>
      </c>
      <c r="D111" s="74" t="inlineStr">
        <is>
          <t>Nro Voucher</t>
        </is>
      </c>
      <c r="E111" s="74" t="inlineStr">
        <is>
          <t>Nro Cuenta</t>
        </is>
      </c>
      <c r="F111" s="74" t="inlineStr">
        <is>
          <t>Tipo Ingreso</t>
        </is>
      </c>
      <c r="G111" s="75" t="n"/>
      <c r="H111" s="76" t="n"/>
      <c r="I111" s="74" t="inlineStr">
        <is>
          <t>TIPO DE INGRESO</t>
        </is>
      </c>
      <c r="J111" s="74" t="inlineStr">
        <is>
          <t>Cobrador</t>
        </is>
      </c>
    </row>
    <row r="112">
      <c r="A112" s="77" t="n"/>
      <c r="B112" s="77" t="n"/>
      <c r="C112" s="77" t="n"/>
      <c r="D112" s="77" t="n"/>
      <c r="E112" s="77" t="n"/>
      <c r="F112" s="4" t="inlineStr">
        <is>
          <t>EFECTIVO</t>
        </is>
      </c>
      <c r="G112" s="4" t="inlineStr">
        <is>
          <t>CHEQUE</t>
        </is>
      </c>
      <c r="H112" s="4" t="inlineStr">
        <is>
          <t>TRANSFERENCIA</t>
        </is>
      </c>
      <c r="I112" s="77" t="n"/>
      <c r="J112" s="77" t="n"/>
    </row>
    <row r="113">
      <c r="A113" s="5" t="inlineStr">
        <is>
          <t>CCAJ-LP07/10/23</t>
        </is>
      </c>
      <c r="B113" s="6" t="n">
        <v>44939.79567111111</v>
      </c>
      <c r="C113" s="5" t="inlineStr">
        <is>
          <t>312 JHONNY IGNACIO FLORES LOPEZ</t>
        </is>
      </c>
      <c r="D113" s="7" t="n"/>
      <c r="E113" s="8" t="n"/>
      <c r="F113" s="9" t="n">
        <v>15169.33</v>
      </c>
      <c r="I113" s="10" t="inlineStr">
        <is>
          <t>EFECTIVO</t>
        </is>
      </c>
      <c r="J113" s="5" t="inlineStr">
        <is>
          <t>312 JHONNY IGNACIO FLORES LOPEZ</t>
        </is>
      </c>
    </row>
    <row r="114">
      <c r="A114" s="5" t="inlineStr">
        <is>
          <t>CCAJ-LP07/10/23</t>
        </is>
      </c>
      <c r="B114" s="6" t="n">
        <v>44939.79567111111</v>
      </c>
      <c r="C114" s="5" t="inlineStr">
        <is>
          <t>312 JHONNY IGNACIO FLORES LOPEZ</t>
        </is>
      </c>
      <c r="D114" s="7" t="n"/>
      <c r="E114" s="8" t="n"/>
      <c r="H114" s="9" t="n">
        <v>237.9</v>
      </c>
      <c r="I114" s="5" t="inlineStr">
        <is>
          <t>TARJETA DE DÉBITO/CRÉDITO</t>
        </is>
      </c>
      <c r="J114" s="5" t="inlineStr">
        <is>
          <t>312 JHONNY IGNACIO FLORES LOPEZ</t>
        </is>
      </c>
    </row>
    <row r="115">
      <c r="A115" s="11" t="inlineStr">
        <is>
          <t>SAP</t>
        </is>
      </c>
      <c r="B115" s="3" t="n"/>
      <c r="C115" s="3" t="n"/>
      <c r="D115" s="7" t="n"/>
      <c r="E115" s="8" t="n"/>
      <c r="H115" s="9" t="n"/>
      <c r="I115" s="5" t="n"/>
      <c r="J115" s="8" t="n"/>
    </row>
    <row r="116" ht="15.75" customHeight="1">
      <c r="A116" s="13" t="inlineStr">
        <is>
          <t>FECHA</t>
        </is>
      </c>
      <c r="B116" s="13" t="inlineStr">
        <is>
          <t>CIERRE DE CAJA</t>
        </is>
      </c>
      <c r="C116" s="13" t="inlineStr">
        <is>
          <t>IMPORTE</t>
        </is>
      </c>
      <c r="D116" s="24" t="n">
        <v>112587020</v>
      </c>
      <c r="E116" s="14" t="n">
        <v>112587197</v>
      </c>
      <c r="H116" s="9" t="n"/>
      <c r="I116" s="5" t="n"/>
      <c r="J116" s="8" t="n"/>
    </row>
    <row r="117">
      <c r="A117" s="5" t="n"/>
      <c r="B117" s="6" t="n"/>
      <c r="C117" s="5" t="n"/>
      <c r="D117" s="7" t="n"/>
      <c r="E117" s="8" t="n"/>
      <c r="H117" s="9" t="n"/>
      <c r="I117" s="5" t="n"/>
      <c r="J117" s="8" t="n"/>
    </row>
    <row r="118">
      <c r="A118" s="5" t="n"/>
      <c r="B118" s="6" t="n"/>
      <c r="C118" s="5" t="n"/>
      <c r="D118" s="7" t="n"/>
      <c r="E118" s="8" t="n"/>
      <c r="H118" s="9" t="n"/>
      <c r="I118" s="5" t="n"/>
      <c r="J118" s="8" t="n"/>
    </row>
    <row r="119">
      <c r="A119" s="1" t="inlineStr">
        <is>
          <t>Cierre Caja</t>
        </is>
      </c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</row>
    <row r="120">
      <c r="A120" s="3" t="inlineStr">
        <is>
          <t>Del 14/01/2022</t>
        </is>
      </c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</row>
    <row r="121">
      <c r="A121" s="74" t="inlineStr">
        <is>
          <t>Cierre Caja</t>
        </is>
      </c>
      <c r="B121" s="74" t="inlineStr">
        <is>
          <t>Fecha</t>
        </is>
      </c>
      <c r="C121" s="74" t="inlineStr">
        <is>
          <t>Cajero</t>
        </is>
      </c>
      <c r="D121" s="74" t="inlineStr">
        <is>
          <t>Nro Voucher</t>
        </is>
      </c>
      <c r="E121" s="74" t="inlineStr">
        <is>
          <t>Nro Cuenta</t>
        </is>
      </c>
      <c r="F121" s="74" t="inlineStr">
        <is>
          <t>Tipo Ingreso</t>
        </is>
      </c>
      <c r="G121" s="75" t="n"/>
      <c r="H121" s="76" t="n"/>
      <c r="I121" s="74" t="inlineStr">
        <is>
          <t>TIPO DE INGRESO</t>
        </is>
      </c>
      <c r="J121" s="74" t="inlineStr">
        <is>
          <t>Cobrador</t>
        </is>
      </c>
    </row>
    <row r="122">
      <c r="A122" s="77" t="n"/>
      <c r="B122" s="77" t="n"/>
      <c r="C122" s="77" t="n"/>
      <c r="D122" s="77" t="n"/>
      <c r="E122" s="77" t="n"/>
      <c r="F122" s="4" t="inlineStr">
        <is>
          <t>EFECTIVO</t>
        </is>
      </c>
      <c r="G122" s="4" t="inlineStr">
        <is>
          <t>CHEQUE</t>
        </is>
      </c>
      <c r="H122" s="4" t="inlineStr">
        <is>
          <t>TRANSFERENCIA</t>
        </is>
      </c>
      <c r="I122" s="77" t="n"/>
      <c r="J122" s="77" t="n"/>
    </row>
    <row r="123">
      <c r="A123" s="5" t="inlineStr">
        <is>
          <t>CCAJ-LP07/11/23</t>
        </is>
      </c>
      <c r="B123" s="6" t="n">
        <v>44940.54481241898</v>
      </c>
      <c r="C123" s="5" t="inlineStr">
        <is>
          <t>312 JHONNY IGNACIO FLORES LOPEZ</t>
        </is>
      </c>
      <c r="D123" s="7" t="n"/>
      <c r="E123" s="8" t="n"/>
      <c r="F123" s="9" t="n">
        <v>5121.91</v>
      </c>
      <c r="I123" s="10" t="inlineStr">
        <is>
          <t>EFECTIVO</t>
        </is>
      </c>
      <c r="J123" s="5" t="inlineStr">
        <is>
          <t>312 JHONNY IGNACIO FLORES LOPEZ</t>
        </is>
      </c>
    </row>
    <row r="124">
      <c r="A124" s="5" t="inlineStr">
        <is>
          <t>CCAJ-LP07/11/23</t>
        </is>
      </c>
      <c r="B124" s="6" t="n">
        <v>44940.54481241898</v>
      </c>
      <c r="C124" s="5" t="inlineStr">
        <is>
          <t>312 JHONNY IGNACIO FLORES LOPEZ</t>
        </is>
      </c>
      <c r="D124" s="7" t="n"/>
      <c r="E124" s="8" t="n"/>
      <c r="H124" s="9" t="n">
        <v>100</v>
      </c>
      <c r="I124" s="5" t="inlineStr">
        <is>
          <t>TARJETA DE DÉBITO/CRÉDITO</t>
        </is>
      </c>
      <c r="J124" s="5" t="inlineStr">
        <is>
          <t>312 JHONNY IGNACIO FLORES LOPEZ</t>
        </is>
      </c>
    </row>
    <row r="125">
      <c r="A125" s="11" t="inlineStr">
        <is>
          <t>SAP</t>
        </is>
      </c>
      <c r="B125" s="3" t="n"/>
      <c r="C125" s="3" t="n"/>
      <c r="D125" s="7" t="n"/>
      <c r="E125" s="8" t="n"/>
      <c r="H125" s="9" t="n"/>
      <c r="I125" s="5" t="n"/>
      <c r="J125" s="8" t="n"/>
    </row>
    <row r="126" ht="15.75" customHeight="1">
      <c r="A126" s="13" t="inlineStr">
        <is>
          <t>FECHA</t>
        </is>
      </c>
      <c r="B126" s="13" t="inlineStr">
        <is>
          <t>CIERRE DE CAJA</t>
        </is>
      </c>
      <c r="C126" s="13" t="inlineStr">
        <is>
          <t>IMPORTE</t>
        </is>
      </c>
      <c r="D126" s="24" t="n">
        <v>112595417</v>
      </c>
      <c r="E126" s="14" t="n">
        <v>112603442</v>
      </c>
      <c r="H126" s="9" t="n"/>
      <c r="I126" s="5" t="n"/>
      <c r="J126" s="8" t="n"/>
    </row>
    <row r="129">
      <c r="A129" s="1" t="inlineStr">
        <is>
          <t>Cierre Caja</t>
        </is>
      </c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</row>
    <row r="130">
      <c r="A130" s="3" t="inlineStr">
        <is>
          <t>Del 16/01/2022</t>
        </is>
      </c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</row>
    <row r="131">
      <c r="A131" s="74" t="inlineStr">
        <is>
          <t>Cierre Caja</t>
        </is>
      </c>
      <c r="B131" s="74" t="inlineStr">
        <is>
          <t>Fecha</t>
        </is>
      </c>
      <c r="C131" s="74" t="inlineStr">
        <is>
          <t>Cajero</t>
        </is>
      </c>
      <c r="D131" s="74" t="inlineStr">
        <is>
          <t>Nro Voucher</t>
        </is>
      </c>
      <c r="E131" s="74" t="inlineStr">
        <is>
          <t>Nro Cuenta</t>
        </is>
      </c>
      <c r="F131" s="74" t="inlineStr">
        <is>
          <t>Tipo Ingreso</t>
        </is>
      </c>
      <c r="G131" s="75" t="n"/>
      <c r="H131" s="76" t="n"/>
      <c r="I131" s="74" t="inlineStr">
        <is>
          <t>TIPO DE INGRESO</t>
        </is>
      </c>
      <c r="J131" s="74" t="inlineStr">
        <is>
          <t>Cobrador</t>
        </is>
      </c>
    </row>
    <row r="132">
      <c r="A132" s="77" t="n"/>
      <c r="B132" s="77" t="n"/>
      <c r="C132" s="77" t="n"/>
      <c r="D132" s="77" t="n"/>
      <c r="E132" s="77" t="n"/>
      <c r="F132" s="4" t="inlineStr">
        <is>
          <t>EFECTIVO</t>
        </is>
      </c>
      <c r="G132" s="4" t="inlineStr">
        <is>
          <t>CHEQUE</t>
        </is>
      </c>
      <c r="H132" s="4" t="inlineStr">
        <is>
          <t>TRANSFERENCIA</t>
        </is>
      </c>
      <c r="I132" s="77" t="n"/>
      <c r="J132" s="77" t="n"/>
    </row>
    <row r="133">
      <c r="A133" s="5" t="inlineStr">
        <is>
          <t>CCAJ-LP07/12/23</t>
        </is>
      </c>
      <c r="B133" s="6" t="n">
        <v>44942.79276125</v>
      </c>
      <c r="C133" s="5" t="inlineStr">
        <is>
          <t>312 JHONNY IGNACIO FLORES LOPEZ</t>
        </is>
      </c>
      <c r="D133" s="7" t="n"/>
      <c r="E133" s="8" t="n"/>
      <c r="F133" s="9" t="n">
        <v>12347.13</v>
      </c>
      <c r="I133" s="10" t="inlineStr">
        <is>
          <t>EFECTIVO</t>
        </is>
      </c>
      <c r="J133" s="5" t="inlineStr">
        <is>
          <t>312 JHONNY IGNACIO FLORES LOPEZ</t>
        </is>
      </c>
    </row>
    <row r="134">
      <c r="A134" s="5" t="inlineStr">
        <is>
          <t>CCAJ-LP07/12/23</t>
        </is>
      </c>
      <c r="B134" s="6" t="n">
        <v>44942.79276125</v>
      </c>
      <c r="C134" s="5" t="inlineStr">
        <is>
          <t>312 JHONNY IGNACIO FLORES LOPEZ</t>
        </is>
      </c>
      <c r="D134" s="7" t="n"/>
      <c r="E134" s="8" t="n"/>
      <c r="H134" s="9" t="n">
        <v>24.8</v>
      </c>
      <c r="I134" s="5" t="inlineStr">
        <is>
          <t>TARJETA DE DÉBITO/CRÉDITO</t>
        </is>
      </c>
      <c r="J134" s="5" t="inlineStr">
        <is>
          <t>312 JHONNY IGNACIO FLORES LOPEZ</t>
        </is>
      </c>
    </row>
    <row r="135">
      <c r="A135" s="11" t="inlineStr">
        <is>
          <t>SAP</t>
        </is>
      </c>
      <c r="B135" s="3" t="n"/>
      <c r="C135" s="3" t="n"/>
      <c r="D135" s="7" t="n"/>
      <c r="E135" s="8" t="n"/>
      <c r="H135" s="9" t="n"/>
      <c r="I135" s="10" t="n"/>
      <c r="J135" s="5" t="n"/>
    </row>
    <row r="136" ht="15.75" customHeight="1">
      <c r="A136" s="13" t="inlineStr">
        <is>
          <t>FECHA</t>
        </is>
      </c>
      <c r="B136" s="13" t="inlineStr">
        <is>
          <t>CIERRE DE CAJA</t>
        </is>
      </c>
      <c r="C136" s="13" t="inlineStr">
        <is>
          <t>IMPORTE</t>
        </is>
      </c>
      <c r="D136" s="24" t="n">
        <v>112609948</v>
      </c>
      <c r="E136" s="14" t="n">
        <v>112610071</v>
      </c>
      <c r="H136" s="9" t="n"/>
      <c r="I136" s="10" t="n"/>
      <c r="J136" s="5" t="n"/>
    </row>
    <row r="137">
      <c r="A137" s="5" t="n"/>
      <c r="B137" s="6" t="n"/>
      <c r="C137" s="5" t="n"/>
      <c r="D137" s="7" t="n"/>
      <c r="E137" s="8" t="n"/>
      <c r="H137" s="9" t="n"/>
      <c r="I137" s="10" t="n"/>
      <c r="J137" s="5" t="n"/>
    </row>
    <row r="139">
      <c r="A139" s="1" t="inlineStr">
        <is>
          <t>Cierre Caja</t>
        </is>
      </c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</row>
    <row r="140">
      <c r="A140" s="3" t="inlineStr">
        <is>
          <t>Del 17/01/2022</t>
        </is>
      </c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</row>
    <row r="141">
      <c r="A141" s="74" t="inlineStr">
        <is>
          <t>Cierre Caja</t>
        </is>
      </c>
      <c r="B141" s="74" t="inlineStr">
        <is>
          <t>Fecha</t>
        </is>
      </c>
      <c r="C141" s="74" t="inlineStr">
        <is>
          <t>Cajero</t>
        </is>
      </c>
      <c r="D141" s="74" t="inlineStr">
        <is>
          <t>Nro Voucher</t>
        </is>
      </c>
      <c r="E141" s="74" t="inlineStr">
        <is>
          <t>Nro Cuenta</t>
        </is>
      </c>
      <c r="F141" s="74" t="inlineStr">
        <is>
          <t>Tipo Ingreso</t>
        </is>
      </c>
      <c r="G141" s="75" t="n"/>
      <c r="H141" s="76" t="n"/>
      <c r="I141" s="74" t="inlineStr">
        <is>
          <t>TIPO DE INGRESO</t>
        </is>
      </c>
      <c r="J141" s="74" t="inlineStr">
        <is>
          <t>Cobrador</t>
        </is>
      </c>
    </row>
    <row r="142">
      <c r="A142" s="77" t="n"/>
      <c r="B142" s="77" t="n"/>
      <c r="C142" s="77" t="n"/>
      <c r="D142" s="77" t="n"/>
      <c r="E142" s="77" t="n"/>
      <c r="F142" s="4" t="inlineStr">
        <is>
          <t>EFECTIVO</t>
        </is>
      </c>
      <c r="G142" s="4" t="inlineStr">
        <is>
          <t>CHEQUE</t>
        </is>
      </c>
      <c r="H142" s="4" t="inlineStr">
        <is>
          <t>TRANSFERENCIA</t>
        </is>
      </c>
      <c r="I142" s="77" t="n"/>
      <c r="J142" s="77" t="n"/>
    </row>
    <row r="143">
      <c r="A143" s="5" t="inlineStr">
        <is>
          <t>CCAJ-LP07/13/23</t>
        </is>
      </c>
      <c r="B143" s="6" t="n">
        <v>44943.79894953703</v>
      </c>
      <c r="C143" s="5" t="inlineStr">
        <is>
          <t>312 JHONNY IGNACIO FLORES LOPEZ</t>
        </is>
      </c>
      <c r="D143" s="7" t="n"/>
      <c r="E143" s="8" t="n"/>
      <c r="F143" s="9" t="n">
        <v>9714.049999999999</v>
      </c>
      <c r="I143" s="10" t="inlineStr">
        <is>
          <t>EFECTIVO</t>
        </is>
      </c>
      <c r="J143" s="5" t="inlineStr">
        <is>
          <t>312 JHONNY IGNACIO FLORES LOPEZ</t>
        </is>
      </c>
    </row>
    <row r="144">
      <c r="A144" s="5" t="inlineStr">
        <is>
          <t>CCAJ-LP07/13/23</t>
        </is>
      </c>
      <c r="B144" s="6" t="n">
        <v>44943.79894953703</v>
      </c>
      <c r="C144" s="5" t="inlineStr">
        <is>
          <t>312 JHONNY IGNACIO FLORES LOPEZ</t>
        </is>
      </c>
      <c r="D144" s="7" t="n"/>
      <c r="E144" s="8" t="n"/>
      <c r="H144" s="9" t="n">
        <v>198.02</v>
      </c>
      <c r="I144" s="5" t="inlineStr">
        <is>
          <t>TARJETA DE DÉBITO/CRÉDITO</t>
        </is>
      </c>
      <c r="J144" s="5" t="inlineStr">
        <is>
          <t>312 JHONNY IGNACIO FLORES LOPEZ</t>
        </is>
      </c>
    </row>
    <row r="145">
      <c r="A145" s="11" t="inlineStr">
        <is>
          <t>SAP</t>
        </is>
      </c>
      <c r="B145" s="3" t="n"/>
      <c r="C145" s="3" t="n"/>
      <c r="D145" s="7" t="n"/>
      <c r="E145" s="8" t="n"/>
      <c r="G145" s="9" t="n"/>
      <c r="I145" s="10" t="n"/>
      <c r="J145" s="5" t="n"/>
    </row>
    <row r="146" ht="15.75" customHeight="1">
      <c r="A146" s="13" t="inlineStr">
        <is>
          <t>FECHA</t>
        </is>
      </c>
      <c r="B146" s="13" t="inlineStr">
        <is>
          <t>CIERRE DE CAJA</t>
        </is>
      </c>
      <c r="C146" s="13" t="inlineStr">
        <is>
          <t>IMPORTE</t>
        </is>
      </c>
      <c r="D146" s="24" t="n">
        <v>112617107</v>
      </c>
      <c r="E146" s="14" t="n">
        <v>112617415</v>
      </c>
      <c r="G146" s="9" t="n"/>
      <c r="I146" s="10" t="n"/>
      <c r="J146" s="5" t="n"/>
    </row>
    <row r="147">
      <c r="A147" s="5" t="n"/>
      <c r="B147" s="6" t="n"/>
      <c r="C147" s="5" t="n"/>
      <c r="D147" s="7" t="n"/>
      <c r="E147" s="8" t="n"/>
      <c r="G147" s="9" t="n"/>
      <c r="I147" s="10" t="n"/>
      <c r="J147" s="5" t="n"/>
    </row>
    <row r="149">
      <c r="A149" s="1" t="inlineStr">
        <is>
          <t>Cierre Caja</t>
        </is>
      </c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</row>
    <row r="150">
      <c r="A150" s="3" t="inlineStr">
        <is>
          <t>Del 18/01/2022</t>
        </is>
      </c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</row>
    <row r="151">
      <c r="A151" s="74" t="inlineStr">
        <is>
          <t>Cierre Caja</t>
        </is>
      </c>
      <c r="B151" s="74" t="inlineStr">
        <is>
          <t>Fecha</t>
        </is>
      </c>
      <c r="C151" s="74" t="inlineStr">
        <is>
          <t>Cajero</t>
        </is>
      </c>
      <c r="D151" s="74" t="inlineStr">
        <is>
          <t>Nro Voucher</t>
        </is>
      </c>
      <c r="E151" s="74" t="inlineStr">
        <is>
          <t>Nro Cuenta</t>
        </is>
      </c>
      <c r="F151" s="74" t="inlineStr">
        <is>
          <t>Tipo Ingreso</t>
        </is>
      </c>
      <c r="G151" s="75" t="n"/>
      <c r="H151" s="76" t="n"/>
      <c r="I151" s="74" t="inlineStr">
        <is>
          <t>TIPO DE INGRESO</t>
        </is>
      </c>
      <c r="J151" s="74" t="inlineStr">
        <is>
          <t>Cobrador</t>
        </is>
      </c>
    </row>
    <row r="152">
      <c r="A152" s="77" t="n"/>
      <c r="B152" s="77" t="n"/>
      <c r="C152" s="77" t="n"/>
      <c r="D152" s="77" t="n"/>
      <c r="E152" s="77" t="n"/>
      <c r="F152" s="4" t="inlineStr">
        <is>
          <t>EFECTIVO</t>
        </is>
      </c>
      <c r="G152" s="4" t="inlineStr">
        <is>
          <t>CHEQUE</t>
        </is>
      </c>
      <c r="H152" s="4" t="inlineStr">
        <is>
          <t>TRANSFERENCIA</t>
        </is>
      </c>
      <c r="I152" s="77" t="n"/>
      <c r="J152" s="77" t="n"/>
    </row>
    <row r="153">
      <c r="A153" s="5" t="inlineStr">
        <is>
          <t>CCAJ-LP07/14/23</t>
        </is>
      </c>
      <c r="B153" s="6" t="n">
        <v>44944.79492049768</v>
      </c>
      <c r="C153" s="5" t="inlineStr">
        <is>
          <t>312 JHONNY IGNACIO FLORES LOPEZ</t>
        </is>
      </c>
      <c r="D153" s="7" t="n"/>
      <c r="E153" s="8" t="n"/>
      <c r="F153" s="9" t="n">
        <v>8926.530000000001</v>
      </c>
      <c r="I153" s="10" t="inlineStr">
        <is>
          <t>EFECTIVO</t>
        </is>
      </c>
      <c r="J153" s="5" t="inlineStr">
        <is>
          <t>312 JHONNY IGNACIO FLORES LOPEZ</t>
        </is>
      </c>
    </row>
    <row r="154">
      <c r="A154" s="5" t="inlineStr">
        <is>
          <t>CCAJ-LP07/14/23</t>
        </is>
      </c>
      <c r="B154" s="6" t="n">
        <v>44944.79492049768</v>
      </c>
      <c r="C154" s="5" t="inlineStr">
        <is>
          <t>312 JHONNY IGNACIO FLORES LOPEZ</t>
        </is>
      </c>
      <c r="D154" s="7" t="n"/>
      <c r="E154" s="8" t="n"/>
      <c r="H154" s="9" t="n">
        <v>57.1</v>
      </c>
      <c r="I154" s="5" t="inlineStr">
        <is>
          <t>TARJETA DE DÉBITO/CRÉDITO</t>
        </is>
      </c>
      <c r="J154" s="5" t="inlineStr">
        <is>
          <t>312 JHONNY IGNACIO FLORES LOPEZ</t>
        </is>
      </c>
    </row>
    <row r="155">
      <c r="A155" s="11" t="inlineStr">
        <is>
          <t>SAP</t>
        </is>
      </c>
      <c r="B155" s="3" t="n"/>
      <c r="C155" s="3" t="n"/>
      <c r="D155" s="7" t="n"/>
      <c r="E155" s="8" t="n"/>
      <c r="F155" s="9" t="n"/>
      <c r="I155" s="10" t="n"/>
      <c r="J155" s="5" t="n"/>
    </row>
    <row r="156" ht="15.75" customHeight="1">
      <c r="A156" s="13" t="inlineStr">
        <is>
          <t>FECHA</t>
        </is>
      </c>
      <c r="B156" s="13" t="inlineStr">
        <is>
          <t>CIERRE DE CAJA</t>
        </is>
      </c>
      <c r="C156" s="13" t="inlineStr">
        <is>
          <t>IMPORTE</t>
        </is>
      </c>
      <c r="D156" s="41" t="n">
        <v>112624844</v>
      </c>
      <c r="E156" s="14" t="n">
        <v>112625136</v>
      </c>
      <c r="F156" s="9" t="n"/>
      <c r="I156" s="10" t="n"/>
      <c r="J156" s="5" t="n"/>
    </row>
    <row r="157">
      <c r="D157" s="42" t="inlineStr">
        <is>
          <t>BOOT</t>
        </is>
      </c>
    </row>
    <row r="159">
      <c r="A159" s="1" t="inlineStr">
        <is>
          <t>Cierre Caja</t>
        </is>
      </c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</row>
    <row r="160">
      <c r="A160" s="3" t="inlineStr">
        <is>
          <t>Del 19/01/2022</t>
        </is>
      </c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</row>
    <row r="161">
      <c r="A161" s="74" t="inlineStr">
        <is>
          <t>Cierre Caja</t>
        </is>
      </c>
      <c r="B161" s="74" t="inlineStr">
        <is>
          <t>Fecha</t>
        </is>
      </c>
      <c r="C161" s="74" t="inlineStr">
        <is>
          <t>Cajero</t>
        </is>
      </c>
      <c r="D161" s="74" t="inlineStr">
        <is>
          <t>Nro Voucher</t>
        </is>
      </c>
      <c r="E161" s="74" t="inlineStr">
        <is>
          <t>Nro Cuenta</t>
        </is>
      </c>
      <c r="F161" s="74" t="inlineStr">
        <is>
          <t>Tipo Ingreso</t>
        </is>
      </c>
      <c r="G161" s="75" t="n"/>
      <c r="H161" s="76" t="n"/>
      <c r="I161" s="74" t="inlineStr">
        <is>
          <t>TIPO DE INGRESO</t>
        </is>
      </c>
      <c r="J161" s="74" t="inlineStr">
        <is>
          <t>Cobrador</t>
        </is>
      </c>
    </row>
    <row r="162">
      <c r="A162" s="77" t="n"/>
      <c r="B162" s="77" t="n"/>
      <c r="C162" s="77" t="n"/>
      <c r="D162" s="77" t="n"/>
      <c r="E162" s="77" t="n"/>
      <c r="F162" s="4" t="inlineStr">
        <is>
          <t>EFECTIVO</t>
        </is>
      </c>
      <c r="G162" s="4" t="inlineStr">
        <is>
          <t>CHEQUE</t>
        </is>
      </c>
      <c r="H162" s="4" t="inlineStr">
        <is>
          <t>TRANSFERENCIA</t>
        </is>
      </c>
      <c r="I162" s="77" t="n"/>
      <c r="J162" s="77" t="n"/>
    </row>
    <row r="163">
      <c r="A163" s="5" t="inlineStr">
        <is>
          <t>CCAJ-LP07/15/23</t>
        </is>
      </c>
      <c r="B163" s="6" t="n">
        <v>44945.80478511574</v>
      </c>
      <c r="C163" s="5" t="inlineStr">
        <is>
          <t>312 JHONNY IGNACIO FLORES LOPEZ</t>
        </is>
      </c>
      <c r="D163" s="7" t="n"/>
      <c r="E163" s="8" t="n"/>
      <c r="F163" s="9" t="n">
        <v>6974.99</v>
      </c>
      <c r="I163" s="10" t="inlineStr">
        <is>
          <t>EFECTIVO</t>
        </is>
      </c>
      <c r="J163" s="5" t="inlineStr">
        <is>
          <t>312 JHONNY IGNACIO FLORES LOPEZ</t>
        </is>
      </c>
    </row>
    <row r="164">
      <c r="A164" s="5" t="inlineStr">
        <is>
          <t>CCAJ-LP07/15/23</t>
        </is>
      </c>
      <c r="B164" s="6" t="n">
        <v>44945.80478511574</v>
      </c>
      <c r="C164" s="5" t="inlineStr">
        <is>
          <t>312 JHONNY IGNACIO FLORES LOPEZ</t>
        </is>
      </c>
      <c r="D164" s="7" t="n"/>
      <c r="E164" s="8" t="n"/>
      <c r="H164" s="9" t="n">
        <v>131.4</v>
      </c>
      <c r="I164" s="5" t="inlineStr">
        <is>
          <t>TARJETA DE DÉBITO/CRÉDITO</t>
        </is>
      </c>
      <c r="J164" s="5" t="inlineStr">
        <is>
          <t>312 JHONNY IGNACIO FLORES LOPEZ</t>
        </is>
      </c>
    </row>
    <row r="165">
      <c r="A165" s="11" t="inlineStr">
        <is>
          <t>SAP</t>
        </is>
      </c>
      <c r="B165" s="3" t="n"/>
      <c r="C165" s="3" t="n"/>
      <c r="D165" s="7" t="n"/>
      <c r="E165" s="8" t="n"/>
      <c r="H165" s="9" t="n"/>
      <c r="I165" s="10" t="n"/>
      <c r="J165" s="5" t="n"/>
    </row>
    <row r="166" ht="15.75" customHeight="1">
      <c r="A166" s="13" t="inlineStr">
        <is>
          <t>FECHA</t>
        </is>
      </c>
      <c r="B166" s="13" t="inlineStr">
        <is>
          <t>CIERRE DE CAJA</t>
        </is>
      </c>
      <c r="C166" s="13" t="inlineStr">
        <is>
          <t>IMPORTE</t>
        </is>
      </c>
      <c r="D166" s="41" t="n">
        <v>112626647</v>
      </c>
      <c r="E166" s="14" t="n">
        <v>112636285</v>
      </c>
      <c r="H166" s="9" t="n"/>
      <c r="I166" s="10" t="n"/>
      <c r="J166" s="5" t="n"/>
    </row>
    <row r="167">
      <c r="D167" s="42" t="inlineStr">
        <is>
          <t>BOOT</t>
        </is>
      </c>
    </row>
    <row r="169">
      <c r="A169" s="1" t="inlineStr">
        <is>
          <t>Cierre Caja</t>
        </is>
      </c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</row>
    <row r="170">
      <c r="A170" s="3" t="inlineStr">
        <is>
          <t>Del 20/01/2023</t>
        </is>
      </c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</row>
    <row r="171">
      <c r="A171" s="74" t="inlineStr">
        <is>
          <t>Cierre Caja</t>
        </is>
      </c>
      <c r="B171" s="74" t="inlineStr">
        <is>
          <t>Fecha</t>
        </is>
      </c>
      <c r="C171" s="74" t="inlineStr">
        <is>
          <t>Cajero</t>
        </is>
      </c>
      <c r="D171" s="74" t="inlineStr">
        <is>
          <t>Nro Voucher</t>
        </is>
      </c>
      <c r="E171" s="74" t="inlineStr">
        <is>
          <t>Nro Cuenta</t>
        </is>
      </c>
      <c r="F171" s="74" t="inlineStr">
        <is>
          <t>Tipo Ingreso</t>
        </is>
      </c>
      <c r="G171" s="75" t="n"/>
      <c r="H171" s="76" t="n"/>
      <c r="I171" s="74" t="inlineStr">
        <is>
          <t>TIPO DE INGRESO</t>
        </is>
      </c>
      <c r="J171" s="74" t="inlineStr">
        <is>
          <t>Cobrador</t>
        </is>
      </c>
    </row>
    <row r="172">
      <c r="A172" s="77" t="n"/>
      <c r="B172" s="77" t="n"/>
      <c r="C172" s="77" t="n"/>
      <c r="D172" s="77" t="n"/>
      <c r="E172" s="77" t="n"/>
      <c r="F172" s="4" t="inlineStr">
        <is>
          <t>EFECTIVO</t>
        </is>
      </c>
      <c r="G172" s="4" t="inlineStr">
        <is>
          <t>CHEQUE</t>
        </is>
      </c>
      <c r="H172" s="4" t="inlineStr">
        <is>
          <t>TRANSFERENCIA</t>
        </is>
      </c>
      <c r="I172" s="77" t="n"/>
      <c r="J172" s="77" t="n"/>
    </row>
    <row r="173">
      <c r="A173" s="5" t="inlineStr">
        <is>
          <t>CCAJ-LP07/16/23</t>
        </is>
      </c>
      <c r="B173" s="6" t="n">
        <v>44946.79299829861</v>
      </c>
      <c r="C173" s="5" t="inlineStr">
        <is>
          <t>312 JHONNY IGNACIO FLORES LOPEZ</t>
        </is>
      </c>
      <c r="D173" s="7" t="n"/>
      <c r="E173" s="8" t="n"/>
      <c r="F173" s="9" t="n">
        <v>9136.780000000001</v>
      </c>
      <c r="I173" s="10" t="inlineStr">
        <is>
          <t>EFECTIVO</t>
        </is>
      </c>
      <c r="J173" s="5" t="inlineStr">
        <is>
          <t>312 JHONNY IGNACIO FLORES LOPEZ</t>
        </is>
      </c>
    </row>
    <row r="174">
      <c r="A174" s="5" t="inlineStr">
        <is>
          <t>CCAJ-LP07/16/23</t>
        </is>
      </c>
      <c r="B174" s="6" t="n">
        <v>44946.79299829861</v>
      </c>
      <c r="C174" s="5" t="inlineStr">
        <is>
          <t>312 JHONNY IGNACIO FLORES LOPEZ</t>
        </is>
      </c>
      <c r="D174" s="7" t="n"/>
      <c r="E174" s="8" t="n"/>
      <c r="H174" s="9" t="n">
        <v>170.4</v>
      </c>
      <c r="I174" s="5" t="inlineStr">
        <is>
          <t>TARJETA DE DÉBITO/CRÉDITO</t>
        </is>
      </c>
      <c r="J174" s="5" t="inlineStr">
        <is>
          <t>312 JHONNY IGNACIO FLORES LOPEZ</t>
        </is>
      </c>
    </row>
    <row r="175">
      <c r="A175" s="11" t="inlineStr">
        <is>
          <t>SAP</t>
        </is>
      </c>
      <c r="B175" s="3" t="n"/>
      <c r="C175" s="3" t="n"/>
      <c r="D175" s="10" t="n"/>
      <c r="E175" s="8" t="n"/>
      <c r="H175" s="9" t="n"/>
      <c r="I175" s="10" t="n"/>
      <c r="J175" s="5" t="n"/>
    </row>
    <row r="176" ht="15.75" customHeight="1">
      <c r="A176" s="13" t="inlineStr">
        <is>
          <t>FECHA</t>
        </is>
      </c>
      <c r="B176" s="13" t="inlineStr">
        <is>
          <t>CIERRE DE CAJA</t>
        </is>
      </c>
      <c r="C176" s="13" t="inlineStr">
        <is>
          <t>IMPORTE</t>
        </is>
      </c>
      <c r="D176" s="24" t="n">
        <v>112627061</v>
      </c>
      <c r="E176" s="14" t="n">
        <v>112636286</v>
      </c>
      <c r="H176" s="9" t="n"/>
      <c r="I176" s="10" t="n"/>
      <c r="J176" s="5" t="n"/>
    </row>
    <row r="177">
      <c r="A177" s="5" t="n"/>
      <c r="B177" s="6" t="n"/>
      <c r="C177" s="5" t="n"/>
      <c r="D177" s="7" t="n"/>
      <c r="E177" s="8" t="n"/>
      <c r="H177" s="9" t="n"/>
      <c r="I177" s="10" t="n"/>
      <c r="J177" s="5" t="n"/>
    </row>
    <row r="178">
      <c r="A178" s="5" t="n"/>
      <c r="B178" s="6" t="n"/>
      <c r="C178" s="5" t="n"/>
      <c r="D178" s="7" t="n"/>
      <c r="E178" s="8" t="n"/>
      <c r="H178" s="9" t="n"/>
      <c r="I178" s="10" t="n"/>
      <c r="J178" s="5" t="n"/>
    </row>
    <row r="179">
      <c r="A179" s="1" t="inlineStr">
        <is>
          <t>Cierre Caja</t>
        </is>
      </c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</row>
    <row r="180">
      <c r="A180" s="3" t="inlineStr">
        <is>
          <t>Del 21/01/2023</t>
        </is>
      </c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</row>
    <row r="181">
      <c r="A181" s="74" t="inlineStr">
        <is>
          <t>Cierre Caja</t>
        </is>
      </c>
      <c r="B181" s="74" t="inlineStr">
        <is>
          <t>Fecha</t>
        </is>
      </c>
      <c r="C181" s="74" t="inlineStr">
        <is>
          <t>Cajero</t>
        </is>
      </c>
      <c r="D181" s="74" t="inlineStr">
        <is>
          <t>Nro Voucher</t>
        </is>
      </c>
      <c r="E181" s="74" t="inlineStr">
        <is>
          <t>Nro Cuenta</t>
        </is>
      </c>
      <c r="F181" s="74" t="inlineStr">
        <is>
          <t>Tipo Ingreso</t>
        </is>
      </c>
      <c r="G181" s="75" t="n"/>
      <c r="H181" s="76" t="n"/>
      <c r="I181" s="74" t="inlineStr">
        <is>
          <t>TIPO DE INGRESO</t>
        </is>
      </c>
      <c r="J181" s="74" t="inlineStr">
        <is>
          <t>Cobrador</t>
        </is>
      </c>
    </row>
    <row r="182">
      <c r="A182" s="77" t="n"/>
      <c r="B182" s="77" t="n"/>
      <c r="C182" s="77" t="n"/>
      <c r="D182" s="77" t="n"/>
      <c r="E182" s="77" t="n"/>
      <c r="F182" s="4" t="inlineStr">
        <is>
          <t>EFECTIVO</t>
        </is>
      </c>
      <c r="G182" s="4" t="inlineStr">
        <is>
          <t>CHEQUE</t>
        </is>
      </c>
      <c r="H182" s="4" t="inlineStr">
        <is>
          <t>TRANSFERENCIA</t>
        </is>
      </c>
      <c r="I182" s="77" t="n"/>
      <c r="J182" s="77" t="n"/>
    </row>
    <row r="183">
      <c r="A183" s="5" t="inlineStr">
        <is>
          <t>CCAJ-LP07/17/23</t>
        </is>
      </c>
      <c r="B183" s="6" t="n">
        <v>44947.54602372685</v>
      </c>
      <c r="C183" s="5" t="inlineStr">
        <is>
          <t>312 JHONNY IGNACIO FLORES LOPEZ</t>
        </is>
      </c>
      <c r="D183" s="7" t="n"/>
      <c r="E183" s="8" t="n"/>
      <c r="F183" s="9" t="n">
        <v>6210.34</v>
      </c>
      <c r="I183" s="10" t="inlineStr">
        <is>
          <t>EFECTIVO</t>
        </is>
      </c>
      <c r="J183" s="5" t="inlineStr">
        <is>
          <t>312 JHONNY IGNACIO FLORES LOPEZ</t>
        </is>
      </c>
    </row>
    <row r="184">
      <c r="A184" s="5" t="inlineStr">
        <is>
          <t>CCAJ-LP07/17/23</t>
        </is>
      </c>
      <c r="B184" s="6" t="n">
        <v>44947.54602372685</v>
      </c>
      <c r="C184" s="5" t="inlineStr">
        <is>
          <t>312 JHONNY IGNACIO FLORES LOPEZ</t>
        </is>
      </c>
      <c r="D184" s="7" t="n"/>
      <c r="E184" s="8" t="n"/>
      <c r="H184" s="9" t="n">
        <v>158.3</v>
      </c>
      <c r="I184" s="5" t="inlineStr">
        <is>
          <t>TARJETA DE DÉBITO/CRÉDITO</t>
        </is>
      </c>
      <c r="J184" s="5" t="inlineStr">
        <is>
          <t>312 JHONNY IGNACIO FLORES LOPEZ</t>
        </is>
      </c>
    </row>
    <row r="185">
      <c r="A185" s="11" t="inlineStr">
        <is>
          <t>SAP</t>
        </is>
      </c>
      <c r="B185" s="3" t="n"/>
      <c r="C185" s="3" t="n"/>
      <c r="D185" s="10" t="n"/>
      <c r="E185" s="8" t="n"/>
      <c r="H185" s="9" t="n"/>
      <c r="I185" s="10" t="n"/>
      <c r="J185" s="5" t="n"/>
    </row>
    <row r="186" ht="15.75" customHeight="1">
      <c r="A186" s="13" t="inlineStr">
        <is>
          <t>FECHA</t>
        </is>
      </c>
      <c r="B186" s="13" t="inlineStr">
        <is>
          <t>CIERRE DE CAJA</t>
        </is>
      </c>
      <c r="C186" s="13" t="inlineStr">
        <is>
          <t>IMPORTE</t>
        </is>
      </c>
      <c r="D186" s="49" t="n">
        <v>112644374</v>
      </c>
      <c r="E186" s="14" t="n">
        <v>112644415</v>
      </c>
      <c r="H186" s="9" t="n"/>
      <c r="I186" s="10" t="n"/>
      <c r="J186" s="5" t="n"/>
    </row>
    <row r="187">
      <c r="A187" s="5" t="n"/>
      <c r="B187" s="6" t="n"/>
      <c r="C187" s="5" t="n"/>
      <c r="D187" s="29" t="inlineStr">
        <is>
          <t>BOOT</t>
        </is>
      </c>
      <c r="E187" s="8" t="n"/>
      <c r="H187" s="9" t="n"/>
      <c r="I187" s="10" t="n"/>
      <c r="J187" s="5" t="n"/>
    </row>
    <row r="189">
      <c r="A189" s="1" t="inlineStr">
        <is>
          <t>Cierre Caja</t>
        </is>
      </c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</row>
    <row r="190">
      <c r="A190" s="3" t="inlineStr">
        <is>
          <t>Del 23/01/2023</t>
        </is>
      </c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</row>
    <row r="191">
      <c r="A191" s="74" t="inlineStr">
        <is>
          <t>Cierre Caja</t>
        </is>
      </c>
      <c r="B191" s="74" t="inlineStr">
        <is>
          <t>Fecha</t>
        </is>
      </c>
      <c r="C191" s="74" t="inlineStr">
        <is>
          <t>Cajero</t>
        </is>
      </c>
      <c r="D191" s="74" t="inlineStr">
        <is>
          <t>Nro Voucher</t>
        </is>
      </c>
      <c r="E191" s="74" t="inlineStr">
        <is>
          <t>Nro Cuenta</t>
        </is>
      </c>
      <c r="F191" s="74" t="inlineStr">
        <is>
          <t>Tipo Ingreso</t>
        </is>
      </c>
      <c r="G191" s="75" t="n"/>
      <c r="H191" s="76" t="n"/>
      <c r="I191" s="74" t="inlineStr">
        <is>
          <t>TIPO DE INGRESO</t>
        </is>
      </c>
      <c r="J191" s="74" t="inlineStr">
        <is>
          <t>Cobrador</t>
        </is>
      </c>
    </row>
    <row r="192">
      <c r="A192" s="77" t="n"/>
      <c r="B192" s="77" t="n"/>
      <c r="C192" s="77" t="n"/>
      <c r="D192" s="77" t="n"/>
      <c r="E192" s="77" t="n"/>
      <c r="F192" s="4" t="inlineStr">
        <is>
          <t>EFECTIVO</t>
        </is>
      </c>
      <c r="G192" s="4" t="inlineStr">
        <is>
          <t>CHEQUE</t>
        </is>
      </c>
      <c r="H192" s="4" t="inlineStr">
        <is>
          <t>TRANSFERENCIA</t>
        </is>
      </c>
      <c r="I192" s="77" t="n"/>
      <c r="J192" s="77" t="n"/>
    </row>
    <row r="193">
      <c r="A193" s="34" t="inlineStr">
        <is>
          <t>NO HUBO CIERRES DE CAJA DEBIDO A FERIADO NACIONAL POR EL DIA DEL ESTADO PLURINACIONAL</t>
        </is>
      </c>
      <c r="B193" s="35" t="n"/>
      <c r="C193" s="36" t="n"/>
      <c r="D193" s="50" t="n"/>
      <c r="E193" s="51" t="n"/>
      <c r="F193" s="9" t="n"/>
      <c r="I193" s="10" t="n"/>
      <c r="J193" s="5" t="n"/>
    </row>
    <row r="194">
      <c r="A194" s="11" t="inlineStr">
        <is>
          <t>SAP</t>
        </is>
      </c>
      <c r="B194" s="3" t="n"/>
      <c r="C194" s="3" t="n"/>
      <c r="D194" s="7" t="n"/>
      <c r="E194" s="8" t="n"/>
      <c r="H194" s="9" t="n"/>
      <c r="I194" s="10" t="n"/>
      <c r="J194" s="5" t="n"/>
    </row>
    <row r="195" ht="15.75" customHeight="1">
      <c r="A195" s="13" t="inlineStr">
        <is>
          <t>FECHA</t>
        </is>
      </c>
      <c r="B195" s="13" t="inlineStr">
        <is>
          <t>CIERRE DE CAJA</t>
        </is>
      </c>
      <c r="C195" s="13" t="inlineStr">
        <is>
          <t>IMPORTE</t>
        </is>
      </c>
      <c r="D195" s="24" t="n"/>
      <c r="E195" s="14" t="n"/>
      <c r="H195" s="9" t="n"/>
      <c r="I195" s="10" t="n"/>
      <c r="J195" s="5" t="n"/>
    </row>
    <row r="198">
      <c r="A198" s="1" t="inlineStr">
        <is>
          <t>Cierre Caja</t>
        </is>
      </c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</row>
    <row r="199">
      <c r="A199" s="3" t="inlineStr">
        <is>
          <t>Del 24/01/2023</t>
        </is>
      </c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</row>
    <row r="200">
      <c r="A200" s="74" t="inlineStr">
        <is>
          <t>Cierre Caja</t>
        </is>
      </c>
      <c r="B200" s="74" t="inlineStr">
        <is>
          <t>Fecha</t>
        </is>
      </c>
      <c r="C200" s="74" t="inlineStr">
        <is>
          <t>Cajero</t>
        </is>
      </c>
      <c r="D200" s="74" t="inlineStr">
        <is>
          <t>Nro Voucher</t>
        </is>
      </c>
      <c r="E200" s="74" t="inlineStr">
        <is>
          <t>Nro Cuenta</t>
        </is>
      </c>
      <c r="F200" s="74" t="inlineStr">
        <is>
          <t>Tipo Ingreso</t>
        </is>
      </c>
      <c r="G200" s="75" t="n"/>
      <c r="H200" s="76" t="n"/>
      <c r="I200" s="74" t="inlineStr">
        <is>
          <t>TIPO DE INGRESO</t>
        </is>
      </c>
      <c r="J200" s="74" t="inlineStr">
        <is>
          <t>Cobrador</t>
        </is>
      </c>
    </row>
    <row r="201">
      <c r="A201" s="77" t="n"/>
      <c r="B201" s="77" t="n"/>
      <c r="C201" s="77" t="n"/>
      <c r="D201" s="77" t="n"/>
      <c r="E201" s="77" t="n"/>
      <c r="F201" s="4" t="inlineStr">
        <is>
          <t>EFECTIVO</t>
        </is>
      </c>
      <c r="G201" s="4" t="inlineStr">
        <is>
          <t>CHEQUE</t>
        </is>
      </c>
      <c r="H201" s="4" t="inlineStr">
        <is>
          <t>TRANSFERENCIA</t>
        </is>
      </c>
      <c r="I201" s="77" t="n"/>
      <c r="J201" s="77" t="n"/>
    </row>
    <row r="202">
      <c r="A202" s="5" t="inlineStr">
        <is>
          <t>CCAJ-LP07/18/23</t>
        </is>
      </c>
      <c r="B202" s="6" t="n">
        <v>44950.79320351851</v>
      </c>
      <c r="C202" s="5" t="inlineStr">
        <is>
          <t>312 JHONNY IGNACIO FLORES LOPEZ</t>
        </is>
      </c>
      <c r="D202" s="7" t="n"/>
      <c r="E202" s="8" t="n"/>
      <c r="F202" s="9" t="n">
        <v>9685.84</v>
      </c>
      <c r="I202" s="10" t="inlineStr">
        <is>
          <t>EFECTIVO</t>
        </is>
      </c>
      <c r="J202" s="5" t="inlineStr">
        <is>
          <t>312 JHONNY IGNACIO FLORES LOPEZ</t>
        </is>
      </c>
    </row>
    <row r="203">
      <c r="A203" s="5" t="inlineStr">
        <is>
          <t>CCAJ-LP07/18/23</t>
        </is>
      </c>
      <c r="B203" s="6" t="n">
        <v>44950.79320351851</v>
      </c>
      <c r="C203" s="5" t="inlineStr">
        <is>
          <t>312 JHONNY IGNACIO FLORES LOPEZ</t>
        </is>
      </c>
      <c r="D203" s="7" t="n"/>
      <c r="E203" s="8" t="n"/>
      <c r="H203" s="9" t="n">
        <v>349.77</v>
      </c>
      <c r="I203" s="5" t="inlineStr">
        <is>
          <t>TARJETA DE DÉBITO/CRÉDITO</t>
        </is>
      </c>
      <c r="J203" s="5" t="inlineStr">
        <is>
          <t>312 JHONNY IGNACIO FLORES LOPEZ</t>
        </is>
      </c>
    </row>
    <row r="204">
      <c r="A204" s="11" t="inlineStr">
        <is>
          <t>SAP</t>
        </is>
      </c>
      <c r="B204" s="3" t="n"/>
      <c r="C204" s="3" t="n"/>
      <c r="D204" s="7" t="n"/>
      <c r="E204" s="8" t="n"/>
      <c r="H204" s="9" t="n"/>
      <c r="I204" s="10" t="n"/>
      <c r="J204" s="5" t="n"/>
    </row>
    <row r="205" ht="15.75" customHeight="1">
      <c r="A205" s="13" t="inlineStr">
        <is>
          <t>FECHA</t>
        </is>
      </c>
      <c r="B205" s="13" t="inlineStr">
        <is>
          <t>CIERRE DE CAJA</t>
        </is>
      </c>
      <c r="C205" s="13" t="inlineStr">
        <is>
          <t>IMPORTE</t>
        </is>
      </c>
      <c r="D205" s="49" t="n">
        <v>112648969</v>
      </c>
      <c r="E205" s="14" t="n">
        <v>112651335</v>
      </c>
      <c r="H205" s="9" t="n"/>
      <c r="I205" s="10" t="n"/>
      <c r="J205" s="5" t="n"/>
    </row>
    <row r="206">
      <c r="D206" s="29" t="inlineStr">
        <is>
          <t>BOOT</t>
        </is>
      </c>
    </row>
    <row r="208">
      <c r="A208" s="1" t="inlineStr">
        <is>
          <t>Cierre Caja</t>
        </is>
      </c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</row>
    <row r="209">
      <c r="A209" s="3" t="inlineStr">
        <is>
          <t>Del 25/01/2023</t>
        </is>
      </c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</row>
    <row r="210">
      <c r="A210" s="74" t="inlineStr">
        <is>
          <t>Cierre Caja</t>
        </is>
      </c>
      <c r="B210" s="74" t="inlineStr">
        <is>
          <t>Fecha</t>
        </is>
      </c>
      <c r="C210" s="74" t="inlineStr">
        <is>
          <t>Cajero</t>
        </is>
      </c>
      <c r="D210" s="74" t="inlineStr">
        <is>
          <t>Nro Voucher</t>
        </is>
      </c>
      <c r="E210" s="74" t="inlineStr">
        <is>
          <t>Nro Cuenta</t>
        </is>
      </c>
      <c r="F210" s="74" t="inlineStr">
        <is>
          <t>Tipo Ingreso</t>
        </is>
      </c>
      <c r="G210" s="75" t="n"/>
      <c r="H210" s="76" t="n"/>
      <c r="I210" s="74" t="inlineStr">
        <is>
          <t>TIPO DE INGRESO</t>
        </is>
      </c>
      <c r="J210" s="74" t="inlineStr">
        <is>
          <t>Cobrador</t>
        </is>
      </c>
    </row>
    <row r="211">
      <c r="A211" s="77" t="n"/>
      <c r="B211" s="77" t="n"/>
      <c r="C211" s="77" t="n"/>
      <c r="D211" s="77" t="n"/>
      <c r="E211" s="77" t="n"/>
      <c r="F211" s="4" t="inlineStr">
        <is>
          <t>EFECTIVO</t>
        </is>
      </c>
      <c r="G211" s="4" t="inlineStr">
        <is>
          <t>CHEQUE</t>
        </is>
      </c>
      <c r="H211" s="4" t="inlineStr">
        <is>
          <t>TRANSFERENCIA</t>
        </is>
      </c>
      <c r="I211" s="77" t="n"/>
      <c r="J211" s="77" t="n"/>
    </row>
    <row r="212">
      <c r="A212" s="5" t="inlineStr">
        <is>
          <t>CCAJ-LP07/19/23</t>
        </is>
      </c>
      <c r="B212" s="6" t="n">
        <v>44951.79465228009</v>
      </c>
      <c r="C212" s="5" t="inlineStr">
        <is>
          <t>312 JHONNY IGNACIO FLORES LOPEZ</t>
        </is>
      </c>
      <c r="D212" s="7" t="n"/>
      <c r="E212" s="8" t="n"/>
      <c r="F212" s="9" t="n">
        <v>9914.26</v>
      </c>
      <c r="I212" s="10" t="inlineStr">
        <is>
          <t>EFECTIVO</t>
        </is>
      </c>
      <c r="J212" s="5" t="inlineStr">
        <is>
          <t>312 JHONNY IGNACIO FLORES LOPEZ</t>
        </is>
      </c>
    </row>
    <row r="213">
      <c r="A213" s="5" t="inlineStr">
        <is>
          <t>CCAJ-LP07/19/23</t>
        </is>
      </c>
      <c r="B213" s="6" t="n">
        <v>44951.79465228009</v>
      </c>
      <c r="C213" s="5" t="inlineStr">
        <is>
          <t>312 JHONNY IGNACIO FLORES LOPEZ</t>
        </is>
      </c>
      <c r="D213" s="7" t="n"/>
      <c r="E213" s="8" t="n"/>
      <c r="H213" s="9" t="n">
        <v>178.84</v>
      </c>
      <c r="I213" s="5" t="inlineStr">
        <is>
          <t>TARJETA DE DÉBITO/CRÉDITO</t>
        </is>
      </c>
      <c r="J213" s="5" t="inlineStr">
        <is>
          <t>312 JHONNY IGNACIO FLORES LOPEZ</t>
        </is>
      </c>
    </row>
    <row r="214">
      <c r="A214" s="11" t="inlineStr">
        <is>
          <t>SAP</t>
        </is>
      </c>
      <c r="B214" s="3" t="n"/>
      <c r="C214" s="3" t="n"/>
      <c r="D214" s="7" t="n"/>
      <c r="E214" s="8" t="n"/>
      <c r="H214" s="9" t="n"/>
      <c r="I214" s="10" t="n"/>
      <c r="J214" s="5" t="n"/>
    </row>
    <row r="215" ht="15.75" customHeight="1">
      <c r="A215" s="13" t="inlineStr">
        <is>
          <t>FECHA</t>
        </is>
      </c>
      <c r="B215" s="13" t="inlineStr">
        <is>
          <t>CIERRE DE CAJA</t>
        </is>
      </c>
      <c r="C215" s="13" t="inlineStr">
        <is>
          <t>IMPORTE</t>
        </is>
      </c>
      <c r="D215" s="49" t="n">
        <v>112648969</v>
      </c>
      <c r="E215" s="14" t="n">
        <v>112659532</v>
      </c>
      <c r="H215" s="9" t="n"/>
      <c r="I215" s="10" t="n"/>
      <c r="J215" s="5" t="n"/>
    </row>
    <row r="216">
      <c r="D216" s="29" t="inlineStr">
        <is>
          <t>BOOT</t>
        </is>
      </c>
    </row>
    <row r="218">
      <c r="A218" s="1" t="inlineStr">
        <is>
          <t>Cierre Caja</t>
        </is>
      </c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</row>
    <row r="219">
      <c r="A219" s="3" t="inlineStr">
        <is>
          <t>Del 26/01/2023</t>
        </is>
      </c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</row>
    <row r="220">
      <c r="A220" s="74" t="inlineStr">
        <is>
          <t>Cierre Caja</t>
        </is>
      </c>
      <c r="B220" s="74" t="inlineStr">
        <is>
          <t>Fecha</t>
        </is>
      </c>
      <c r="C220" s="74" t="inlineStr">
        <is>
          <t>Cajero</t>
        </is>
      </c>
      <c r="D220" s="74" t="inlineStr">
        <is>
          <t>Nro Voucher</t>
        </is>
      </c>
      <c r="E220" s="74" t="inlineStr">
        <is>
          <t>Nro Cuenta</t>
        </is>
      </c>
      <c r="F220" s="74" t="inlineStr">
        <is>
          <t>Tipo Ingreso</t>
        </is>
      </c>
      <c r="G220" s="75" t="n"/>
      <c r="H220" s="76" t="n"/>
      <c r="I220" s="74" t="inlineStr">
        <is>
          <t>TIPO DE INGRESO</t>
        </is>
      </c>
      <c r="J220" s="74" t="inlineStr">
        <is>
          <t>Cobrador</t>
        </is>
      </c>
    </row>
    <row r="221">
      <c r="A221" s="77" t="n"/>
      <c r="B221" s="77" t="n"/>
      <c r="C221" s="77" t="n"/>
      <c r="D221" s="77" t="n"/>
      <c r="E221" s="77" t="n"/>
      <c r="F221" s="4" t="inlineStr">
        <is>
          <t>EFECTIVO</t>
        </is>
      </c>
      <c r="G221" s="4" t="inlineStr">
        <is>
          <t>CHEQUE</t>
        </is>
      </c>
      <c r="H221" s="4" t="inlineStr">
        <is>
          <t>TRANSFERENCIA</t>
        </is>
      </c>
      <c r="I221" s="77" t="n"/>
      <c r="J221" s="77" t="n"/>
    </row>
    <row r="222">
      <c r="A222" s="5" t="inlineStr">
        <is>
          <t>CCAJ-LP07/20/23</t>
        </is>
      </c>
      <c r="B222" s="6" t="n">
        <v>44952.79269810185</v>
      </c>
      <c r="C222" s="5" t="inlineStr">
        <is>
          <t>312 JHONNY IGNACIO FLORES LOPEZ</t>
        </is>
      </c>
      <c r="D222" s="7" t="n"/>
      <c r="E222" s="8" t="n"/>
      <c r="F222" s="9" t="n">
        <v>8556.08</v>
      </c>
      <c r="I222" s="10" t="inlineStr">
        <is>
          <t>EFECTIVO</t>
        </is>
      </c>
      <c r="J222" s="5" t="inlineStr">
        <is>
          <t>312 JHONNY IGNACIO FLORES LOPEZ</t>
        </is>
      </c>
    </row>
    <row r="223">
      <c r="A223" s="5" t="inlineStr">
        <is>
          <t>CCAJ-LP07/20/23</t>
        </is>
      </c>
      <c r="B223" s="6" t="n">
        <v>44952.79269810185</v>
      </c>
      <c r="C223" s="5" t="inlineStr">
        <is>
          <t>312 JHONNY IGNACIO FLORES LOPEZ</t>
        </is>
      </c>
      <c r="D223" s="7" t="n"/>
      <c r="E223" s="8" t="n"/>
      <c r="H223" s="9" t="n">
        <v>118.3</v>
      </c>
      <c r="I223" s="5" t="inlineStr">
        <is>
          <t>TARJETA DE DÉBITO/CRÉDITO</t>
        </is>
      </c>
      <c r="J223" s="5" t="inlineStr">
        <is>
          <t>312 JHONNY IGNACIO FLORES LOPEZ</t>
        </is>
      </c>
    </row>
    <row r="224">
      <c r="A224" s="11" t="inlineStr">
        <is>
          <t>SAP</t>
        </is>
      </c>
      <c r="B224" s="3" t="n"/>
      <c r="C224" s="3" t="n"/>
      <c r="D224" s="7" t="n"/>
      <c r="E224" s="8" t="n"/>
      <c r="H224" s="9" t="n"/>
      <c r="I224" s="10" t="n"/>
      <c r="J224" s="5" t="n"/>
    </row>
    <row r="225" ht="15.75" customHeight="1">
      <c r="A225" s="13" t="inlineStr">
        <is>
          <t>FECHA</t>
        </is>
      </c>
      <c r="B225" s="13" t="inlineStr">
        <is>
          <t>CIERRE DE CAJA</t>
        </is>
      </c>
      <c r="C225" s="13" t="inlineStr">
        <is>
          <t>IMPORTE</t>
        </is>
      </c>
      <c r="D225" s="24" t="n">
        <v>112672288</v>
      </c>
      <c r="E225" s="14" t="n">
        <v>112672342</v>
      </c>
      <c r="H225" s="9" t="n"/>
      <c r="I225" s="10" t="n"/>
      <c r="J225" s="5" t="n"/>
    </row>
    <row r="228">
      <c r="A228" s="1" t="inlineStr">
        <is>
          <t>Cierre Caja</t>
        </is>
      </c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</row>
    <row r="229">
      <c r="A229" s="3" t="inlineStr">
        <is>
          <t>Del 27/01/2023</t>
        </is>
      </c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</row>
    <row r="230">
      <c r="A230" s="74" t="inlineStr">
        <is>
          <t>Cierre Caja</t>
        </is>
      </c>
      <c r="B230" s="74" t="inlineStr">
        <is>
          <t>Fecha</t>
        </is>
      </c>
      <c r="C230" s="74" t="inlineStr">
        <is>
          <t>Cajero</t>
        </is>
      </c>
      <c r="D230" s="74" t="inlineStr">
        <is>
          <t>Nro Voucher</t>
        </is>
      </c>
      <c r="E230" s="74" t="inlineStr">
        <is>
          <t>Nro Cuenta</t>
        </is>
      </c>
      <c r="F230" s="74" t="inlineStr">
        <is>
          <t>Tipo Ingreso</t>
        </is>
      </c>
      <c r="G230" s="75" t="n"/>
      <c r="H230" s="76" t="n"/>
      <c r="I230" s="74" t="inlineStr">
        <is>
          <t>TIPO DE INGRESO</t>
        </is>
      </c>
      <c r="J230" s="74" t="inlineStr">
        <is>
          <t>Cobrador</t>
        </is>
      </c>
    </row>
    <row r="231">
      <c r="A231" s="77" t="n"/>
      <c r="B231" s="77" t="n"/>
      <c r="C231" s="77" t="n"/>
      <c r="D231" s="77" t="n"/>
      <c r="E231" s="77" t="n"/>
      <c r="F231" s="4" t="inlineStr">
        <is>
          <t>EFECTIVO</t>
        </is>
      </c>
      <c r="G231" s="4" t="inlineStr">
        <is>
          <t>CHEQUE</t>
        </is>
      </c>
      <c r="H231" s="4" t="inlineStr">
        <is>
          <t>TRANSFERENCIA</t>
        </is>
      </c>
      <c r="I231" s="77" t="n"/>
      <c r="J231" s="77" t="n"/>
    </row>
    <row r="232">
      <c r="A232" s="5" t="inlineStr">
        <is>
          <t>CCAJ-LP07/21/23</t>
        </is>
      </c>
      <c r="B232" s="6" t="n">
        <v>44953.79375099537</v>
      </c>
      <c r="C232" s="5" t="inlineStr">
        <is>
          <t>312 JHONNY IGNACIO FLORES LOPEZ</t>
        </is>
      </c>
      <c r="D232" s="7" t="n"/>
      <c r="E232" s="8" t="n"/>
      <c r="F232" s="9" t="n">
        <v>7151.63</v>
      </c>
      <c r="I232" s="10" t="inlineStr">
        <is>
          <t>EFECTIVO</t>
        </is>
      </c>
      <c r="J232" s="5" t="inlineStr">
        <is>
          <t>312 JHONNY IGNACIO FLORES LOPEZ</t>
        </is>
      </c>
    </row>
    <row r="233">
      <c r="A233" s="5" t="inlineStr">
        <is>
          <t>CCAJ-LP07/21/23</t>
        </is>
      </c>
      <c r="B233" s="6" t="n">
        <v>44953.79375099537</v>
      </c>
      <c r="C233" s="5" t="inlineStr">
        <is>
          <t>312 JHONNY IGNACIO FLORES LOPEZ</t>
        </is>
      </c>
      <c r="D233" s="7" t="n"/>
      <c r="E233" s="8" t="n"/>
      <c r="H233" s="9" t="n">
        <v>207.39</v>
      </c>
      <c r="I233" s="5" t="inlineStr">
        <is>
          <t>TARJETA DE DÉBITO/CRÉDITO</t>
        </is>
      </c>
      <c r="J233" s="5" t="inlineStr">
        <is>
          <t>312 JHONNY IGNACIO FLORES LOPEZ</t>
        </is>
      </c>
    </row>
    <row r="234">
      <c r="A234" s="11" t="inlineStr">
        <is>
          <t>SAP</t>
        </is>
      </c>
      <c r="B234" s="3" t="n"/>
      <c r="C234" s="3" t="n"/>
      <c r="D234" s="7" t="n"/>
      <c r="E234" s="8" t="n"/>
      <c r="H234" s="9" t="n"/>
      <c r="I234" s="5" t="n"/>
      <c r="J234" s="8" t="n"/>
    </row>
    <row r="235" ht="15.75" customHeight="1">
      <c r="A235" s="13" t="inlineStr">
        <is>
          <t>FECHA</t>
        </is>
      </c>
      <c r="B235" s="13" t="inlineStr">
        <is>
          <t>CIERRE DE CAJA</t>
        </is>
      </c>
      <c r="C235" s="13" t="inlineStr">
        <is>
          <t>IMPORTE</t>
        </is>
      </c>
      <c r="D235" s="24" t="n">
        <v>112672291</v>
      </c>
      <c r="E235" s="14" t="n">
        <v>112672343</v>
      </c>
      <c r="H235" s="9" t="n"/>
      <c r="I235" s="5" t="n"/>
      <c r="J235" s="8" t="n"/>
    </row>
    <row r="236">
      <c r="A236" s="5" t="n"/>
      <c r="B236" s="6" t="n"/>
      <c r="C236" s="5" t="n"/>
      <c r="D236" s="7" t="n"/>
      <c r="E236" s="8" t="n"/>
      <c r="H236" s="9" t="n"/>
      <c r="I236" s="5" t="n"/>
      <c r="J236" s="8" t="n"/>
    </row>
    <row r="237">
      <c r="A237" s="5" t="n"/>
      <c r="B237" s="6" t="n"/>
      <c r="C237" s="5" t="n"/>
      <c r="D237" s="7" t="n"/>
      <c r="E237" s="8" t="n"/>
      <c r="H237" s="9" t="n"/>
      <c r="I237" s="5" t="n"/>
      <c r="J237" s="8" t="n"/>
    </row>
    <row r="238">
      <c r="A238" s="1" t="inlineStr">
        <is>
          <t>Cierre Caja</t>
        </is>
      </c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</row>
    <row r="239">
      <c r="A239" s="3" t="inlineStr">
        <is>
          <t>Del 28/01/2023</t>
        </is>
      </c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</row>
    <row r="240">
      <c r="A240" s="74" t="inlineStr">
        <is>
          <t>Cierre Caja</t>
        </is>
      </c>
      <c r="B240" s="74" t="inlineStr">
        <is>
          <t>Fecha</t>
        </is>
      </c>
      <c r="C240" s="74" t="inlineStr">
        <is>
          <t>Cajero</t>
        </is>
      </c>
      <c r="D240" s="74" t="inlineStr">
        <is>
          <t>Nro Voucher</t>
        </is>
      </c>
      <c r="E240" s="74" t="inlineStr">
        <is>
          <t>Nro Cuenta</t>
        </is>
      </c>
      <c r="F240" s="74" t="inlineStr">
        <is>
          <t>Tipo Ingreso</t>
        </is>
      </c>
      <c r="G240" s="75" t="n"/>
      <c r="H240" s="76" t="n"/>
      <c r="I240" s="74" t="inlineStr">
        <is>
          <t>TIPO DE INGRESO</t>
        </is>
      </c>
      <c r="J240" s="74" t="inlineStr">
        <is>
          <t>Cobrador</t>
        </is>
      </c>
    </row>
    <row r="241">
      <c r="A241" s="77" t="n"/>
      <c r="B241" s="77" t="n"/>
      <c r="C241" s="77" t="n"/>
      <c r="D241" s="77" t="n"/>
      <c r="E241" s="77" t="n"/>
      <c r="F241" s="4" t="inlineStr">
        <is>
          <t>EFECTIVO</t>
        </is>
      </c>
      <c r="G241" s="4" t="inlineStr">
        <is>
          <t>CHEQUE</t>
        </is>
      </c>
      <c r="H241" s="4" t="inlineStr">
        <is>
          <t>TRANSFERENCIA</t>
        </is>
      </c>
      <c r="I241" s="77" t="n"/>
      <c r="J241" s="77" t="n"/>
    </row>
    <row r="242">
      <c r="A242" s="5" t="inlineStr">
        <is>
          <t>CCAJ-LP07/22/23</t>
        </is>
      </c>
      <c r="B242" s="6" t="n">
        <v>44954.56494978009</v>
      </c>
      <c r="C242" s="5" t="inlineStr">
        <is>
          <t>312 JHONNY IGNACIO FLORES LOPEZ</t>
        </is>
      </c>
      <c r="D242" s="7" t="n"/>
      <c r="E242" s="8" t="n"/>
      <c r="F242" s="9" t="n">
        <v>6397.56</v>
      </c>
      <c r="I242" s="10" t="inlineStr">
        <is>
          <t>EFECTIVO</t>
        </is>
      </c>
      <c r="J242" s="5" t="inlineStr">
        <is>
          <t>312 JHONNY IGNACIO FLORES LOPEZ</t>
        </is>
      </c>
    </row>
    <row r="243">
      <c r="A243" s="5" t="inlineStr">
        <is>
          <t>CCAJ-LP07/22/23</t>
        </is>
      </c>
      <c r="B243" s="6" t="n">
        <v>44954.56494978009</v>
      </c>
      <c r="C243" s="5" t="inlineStr">
        <is>
          <t>312 JHONNY IGNACIO FLORES LOPEZ</t>
        </is>
      </c>
      <c r="D243" s="7" t="n"/>
      <c r="E243" s="8" t="n"/>
      <c r="H243" s="9" t="n">
        <v>40</v>
      </c>
      <c r="I243" s="5" t="inlineStr">
        <is>
          <t>TARJETA DE DÉBITO/CRÉDITO</t>
        </is>
      </c>
      <c r="J243" s="5" t="inlineStr">
        <is>
          <t>312 JHONNY IGNACIO FLORES LOPEZ</t>
        </is>
      </c>
    </row>
    <row r="244">
      <c r="A244" s="11" t="inlineStr">
        <is>
          <t>SAP</t>
        </is>
      </c>
      <c r="B244" s="3" t="n"/>
      <c r="C244" s="3" t="n"/>
      <c r="D244" s="7" t="n"/>
      <c r="E244" s="8" t="n"/>
      <c r="H244" s="9" t="n"/>
      <c r="I244" s="5" t="n"/>
      <c r="J244" s="8" t="n"/>
    </row>
    <row r="245" ht="15.75" customHeight="1">
      <c r="A245" s="13" t="inlineStr">
        <is>
          <t>FECHA</t>
        </is>
      </c>
      <c r="B245" s="13" t="inlineStr">
        <is>
          <t>CIERRE DE CAJA</t>
        </is>
      </c>
      <c r="C245" s="13" t="inlineStr">
        <is>
          <t>IMPORTE</t>
        </is>
      </c>
      <c r="D245" s="24" t="n">
        <v>112673665</v>
      </c>
      <c r="E245" s="14" t="n">
        <v>112675119</v>
      </c>
      <c r="H245" s="9" t="n"/>
      <c r="I245" s="5" t="n"/>
      <c r="J245" s="8" t="n"/>
    </row>
    <row r="248">
      <c r="A248" s="1" t="inlineStr">
        <is>
          <t>Cierre Caja</t>
        </is>
      </c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</row>
    <row r="249">
      <c r="A249" s="3" t="inlineStr">
        <is>
          <t>Del 30/01/2023</t>
        </is>
      </c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</row>
    <row r="250">
      <c r="A250" s="74" t="inlineStr">
        <is>
          <t>Cierre Caja</t>
        </is>
      </c>
      <c r="B250" s="74" t="inlineStr">
        <is>
          <t>Fecha</t>
        </is>
      </c>
      <c r="C250" s="74" t="inlineStr">
        <is>
          <t>Cajero</t>
        </is>
      </c>
      <c r="D250" s="74" t="inlineStr">
        <is>
          <t>Nro Voucher</t>
        </is>
      </c>
      <c r="E250" s="74" t="inlineStr">
        <is>
          <t>Nro Cuenta</t>
        </is>
      </c>
      <c r="F250" s="74" t="inlineStr">
        <is>
          <t>Tipo Ingreso</t>
        </is>
      </c>
      <c r="G250" s="75" t="n"/>
      <c r="H250" s="76" t="n"/>
      <c r="I250" s="74" t="inlineStr">
        <is>
          <t>TIPO DE INGRESO</t>
        </is>
      </c>
      <c r="J250" s="74" t="inlineStr">
        <is>
          <t>Cobrador</t>
        </is>
      </c>
    </row>
    <row r="251">
      <c r="A251" s="77" t="n"/>
      <c r="B251" s="77" t="n"/>
      <c r="C251" s="77" t="n"/>
      <c r="D251" s="77" t="n"/>
      <c r="E251" s="77" t="n"/>
      <c r="F251" s="4" t="inlineStr">
        <is>
          <t>EFECTIVO</t>
        </is>
      </c>
      <c r="G251" s="4" t="inlineStr">
        <is>
          <t>CHEQUE</t>
        </is>
      </c>
      <c r="H251" s="4" t="inlineStr">
        <is>
          <t>TRANSFERENCIA</t>
        </is>
      </c>
      <c r="I251" s="77" t="n"/>
      <c r="J251" s="77" t="n"/>
    </row>
    <row r="252">
      <c r="A252" s="5" t="inlineStr">
        <is>
          <t>CCAJ-LP07/23/23</t>
        </is>
      </c>
      <c r="B252" s="6" t="n">
        <v>44956.79412703704</v>
      </c>
      <c r="C252" s="5" t="inlineStr">
        <is>
          <t>312 JHONNY IGNACIO FLORES LOPEZ</t>
        </is>
      </c>
      <c r="D252" s="7" t="n"/>
      <c r="E252" s="8" t="n"/>
      <c r="F252" s="9" t="n">
        <v>9410.85</v>
      </c>
      <c r="I252" s="10" t="inlineStr">
        <is>
          <t>EFECTIVO</t>
        </is>
      </c>
      <c r="J252" s="5" t="inlineStr">
        <is>
          <t>312 JHONNY IGNACIO FLORES LOPEZ</t>
        </is>
      </c>
    </row>
    <row r="253">
      <c r="A253" s="5" t="inlineStr">
        <is>
          <t>CCAJ-LP07/23/23</t>
        </is>
      </c>
      <c r="B253" s="6" t="n">
        <v>44956.79412703704</v>
      </c>
      <c r="C253" s="5" t="inlineStr">
        <is>
          <t>312 JHONNY IGNACIO FLORES LOPEZ</t>
        </is>
      </c>
      <c r="D253" s="7" t="n"/>
      <c r="E253" s="8" t="n"/>
      <c r="H253" s="9" t="n">
        <v>713.05</v>
      </c>
      <c r="I253" s="5" t="inlineStr">
        <is>
          <t>TARJETA DE DÉBITO/CRÉDITO</t>
        </is>
      </c>
      <c r="J253" s="5" t="inlineStr">
        <is>
          <t>312 JHONNY IGNACIO FLORES LOPEZ</t>
        </is>
      </c>
    </row>
    <row r="254">
      <c r="A254" s="11" t="inlineStr">
        <is>
          <t>SAP</t>
        </is>
      </c>
      <c r="B254" s="3" t="n"/>
      <c r="C254" s="3" t="n"/>
      <c r="D254" s="7" t="n"/>
      <c r="E254" s="8" t="n"/>
      <c r="G254" s="9" t="n"/>
      <c r="I254" s="10" t="n"/>
      <c r="J254" s="8" t="n"/>
    </row>
    <row r="255" ht="15.75" customHeight="1">
      <c r="A255" s="13" t="inlineStr">
        <is>
          <t>FECHA</t>
        </is>
      </c>
      <c r="B255" s="13" t="inlineStr">
        <is>
          <t>CIERRE DE CAJA</t>
        </is>
      </c>
      <c r="C255" s="13" t="inlineStr">
        <is>
          <t>IMPORTE</t>
        </is>
      </c>
      <c r="D255" s="24" t="n">
        <v>112691560</v>
      </c>
      <c r="E255" s="14" t="n">
        <v>112691874</v>
      </c>
      <c r="G255" s="9" t="n"/>
      <c r="I255" s="10" t="n"/>
      <c r="J255" s="8" t="n"/>
    </row>
    <row r="256" ht="15.75" customHeight="1">
      <c r="D256" s="49" t="n">
        <v>112691621</v>
      </c>
      <c r="E256" s="28" t="n">
        <v>112691842</v>
      </c>
      <c r="F256" s="29" t="inlineStr">
        <is>
          <t>REV</t>
        </is>
      </c>
    </row>
    <row r="257">
      <c r="A257" s="16" t="inlineStr">
        <is>
          <t>reversion debido a que el Boot 5 realizo doble traslado</t>
        </is>
      </c>
      <c r="B257" s="16" t="n"/>
      <c r="C257" s="16" t="n"/>
    </row>
    <row r="259">
      <c r="A259" s="1" t="inlineStr">
        <is>
          <t>Cierre Caja</t>
        </is>
      </c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</row>
    <row r="260">
      <c r="A260" s="3" t="inlineStr">
        <is>
          <t>Del 31/01/2023</t>
        </is>
      </c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</row>
    <row r="261">
      <c r="A261" s="74" t="inlineStr">
        <is>
          <t>Cierre Caja</t>
        </is>
      </c>
      <c r="B261" s="74" t="inlineStr">
        <is>
          <t>Fecha</t>
        </is>
      </c>
      <c r="C261" s="74" t="inlineStr">
        <is>
          <t>Cajero</t>
        </is>
      </c>
      <c r="D261" s="74" t="inlineStr">
        <is>
          <t>Nro Voucher</t>
        </is>
      </c>
      <c r="E261" s="74" t="inlineStr">
        <is>
          <t>Nro Cuenta</t>
        </is>
      </c>
      <c r="F261" s="74" t="inlineStr">
        <is>
          <t>Tipo Ingreso</t>
        </is>
      </c>
      <c r="G261" s="75" t="n"/>
      <c r="H261" s="76" t="n"/>
      <c r="I261" s="74" t="inlineStr">
        <is>
          <t>TIPO DE INGRESO</t>
        </is>
      </c>
      <c r="J261" s="74" t="inlineStr">
        <is>
          <t>Cobrador</t>
        </is>
      </c>
    </row>
    <row r="262">
      <c r="A262" s="77" t="n"/>
      <c r="B262" s="77" t="n"/>
      <c r="C262" s="77" t="n"/>
      <c r="D262" s="77" t="n"/>
      <c r="E262" s="77" t="n"/>
      <c r="F262" s="4" t="inlineStr">
        <is>
          <t>EFECTIVO</t>
        </is>
      </c>
      <c r="G262" s="4" t="inlineStr">
        <is>
          <t>CHEQUE</t>
        </is>
      </c>
      <c r="H262" s="4" t="inlineStr">
        <is>
          <t>TRANSFERENCIA</t>
        </is>
      </c>
      <c r="I262" s="77" t="n"/>
      <c r="J262" s="77" t="n"/>
    </row>
    <row r="263">
      <c r="A263" s="5" t="inlineStr">
        <is>
          <t>CCAJ-LP07/24/23</t>
        </is>
      </c>
      <c r="B263" s="6" t="n">
        <v>44957.80213805556</v>
      </c>
      <c r="C263" s="5" t="inlineStr">
        <is>
          <t>312 JHONNY IGNACIO FLORES LOPEZ</t>
        </is>
      </c>
      <c r="D263" s="7" t="n"/>
      <c r="E263" s="8" t="n"/>
      <c r="F263" s="9" t="n">
        <v>7788.29</v>
      </c>
      <c r="I263" s="10" t="inlineStr">
        <is>
          <t>EFECTIVO</t>
        </is>
      </c>
      <c r="J263" s="5" t="inlineStr">
        <is>
          <t>312 JHONNY IGNACIO FLORES LOPEZ</t>
        </is>
      </c>
    </row>
    <row r="264">
      <c r="A264" s="5" t="inlineStr">
        <is>
          <t>CCAJ-LP07/24/23</t>
        </is>
      </c>
      <c r="B264" s="6" t="n">
        <v>44957.80213805556</v>
      </c>
      <c r="C264" s="5" t="inlineStr">
        <is>
          <t>312 JHONNY IGNACIO FLORES LOPEZ</t>
        </is>
      </c>
      <c r="D264" s="7" t="n"/>
      <c r="E264" s="8" t="n"/>
      <c r="H264" s="9" t="n">
        <v>326.14</v>
      </c>
      <c r="I264" s="5" t="inlineStr">
        <is>
          <t>TARJETA DE DÉBITO/CRÉDITO</t>
        </is>
      </c>
      <c r="J264" s="5" t="inlineStr">
        <is>
          <t>312 JHONNY IGNACIO FLORES LOPEZ</t>
        </is>
      </c>
    </row>
    <row r="265">
      <c r="A265" s="11" t="inlineStr">
        <is>
          <t>SAP</t>
        </is>
      </c>
      <c r="B265" s="3" t="n"/>
      <c r="C265" s="3" t="n"/>
      <c r="D265" s="7" t="n"/>
      <c r="E265" s="8" t="n"/>
      <c r="G265" s="9" t="n"/>
      <c r="I265" s="10" t="n"/>
      <c r="J265" s="5" t="n"/>
    </row>
    <row r="266" ht="15.75" customHeight="1">
      <c r="A266" s="13" t="inlineStr">
        <is>
          <t>FECHA</t>
        </is>
      </c>
      <c r="B266" s="13" t="inlineStr">
        <is>
          <t>CIERRE DE CAJA</t>
        </is>
      </c>
      <c r="C266" s="13" t="inlineStr">
        <is>
          <t>IMPORTE</t>
        </is>
      </c>
      <c r="D266" s="49" t="n">
        <v>112692565</v>
      </c>
      <c r="E266" s="14" t="n">
        <v>112692813</v>
      </c>
      <c r="G266" s="9" t="n"/>
      <c r="I266" s="10" t="n"/>
      <c r="J266" s="5" t="n"/>
    </row>
    <row r="267">
      <c r="D267" s="56" t="inlineStr">
        <is>
          <t>BOOT</t>
        </is>
      </c>
    </row>
    <row r="269">
      <c r="A269" s="1" t="inlineStr">
        <is>
          <t>Cierre Caja</t>
        </is>
      </c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</row>
    <row r="270">
      <c r="A270" s="3" t="inlineStr">
        <is>
          <t>Del 01/02/2023</t>
        </is>
      </c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</row>
    <row r="271">
      <c r="A271" s="74" t="inlineStr">
        <is>
          <t>Cierre Caja</t>
        </is>
      </c>
      <c r="B271" s="74" t="inlineStr">
        <is>
          <t>Fecha</t>
        </is>
      </c>
      <c r="C271" s="74" t="inlineStr">
        <is>
          <t>Cajero</t>
        </is>
      </c>
      <c r="D271" s="74" t="inlineStr">
        <is>
          <t>Nro Voucher</t>
        </is>
      </c>
      <c r="E271" s="74" t="inlineStr">
        <is>
          <t>Nro Cuenta</t>
        </is>
      </c>
      <c r="F271" s="74" t="inlineStr">
        <is>
          <t>Tipo Ingreso</t>
        </is>
      </c>
      <c r="G271" s="75" t="n"/>
      <c r="H271" s="76" t="n"/>
      <c r="I271" s="74" t="inlineStr">
        <is>
          <t>TIPO DE INGRESO</t>
        </is>
      </c>
      <c r="J271" s="74" t="inlineStr">
        <is>
          <t>Cobrador</t>
        </is>
      </c>
    </row>
    <row r="272">
      <c r="A272" s="77" t="n"/>
      <c r="B272" s="77" t="n"/>
      <c r="C272" s="77" t="n"/>
      <c r="D272" s="77" t="n"/>
      <c r="E272" s="77" t="n"/>
      <c r="F272" s="4" t="inlineStr">
        <is>
          <t>EFECTIVO</t>
        </is>
      </c>
      <c r="G272" s="4" t="inlineStr">
        <is>
          <t>CHEQUE</t>
        </is>
      </c>
      <c r="H272" s="4" t="inlineStr">
        <is>
          <t>TRANSFERENCIA</t>
        </is>
      </c>
      <c r="I272" s="77" t="n"/>
      <c r="J272" s="77" t="n"/>
    </row>
    <row r="273">
      <c r="A273" s="34" t="inlineStr">
        <is>
          <t>NO HUBO CIERRES DE CAJA DEBIDO A ANULACION DE FACTURAS S/G CORREO DEL 02/02/2023 SE CONFIRMO AL DIA SIGUIENTE</t>
        </is>
      </c>
      <c r="B273" s="35" t="n"/>
      <c r="C273" s="36" t="n"/>
      <c r="D273" s="50" t="n"/>
      <c r="E273" s="51" t="n"/>
      <c r="F273" s="54" t="n"/>
      <c r="I273" s="10" t="n"/>
      <c r="J273" s="5" t="n"/>
    </row>
    <row r="274">
      <c r="A274" s="11" t="inlineStr">
        <is>
          <t>SAP</t>
        </is>
      </c>
      <c r="B274" s="3" t="n"/>
      <c r="C274" s="3" t="n"/>
      <c r="D274" s="7" t="n"/>
      <c r="E274" s="8" t="n"/>
      <c r="F274" s="9" t="n"/>
      <c r="I274" s="10" t="n"/>
      <c r="J274" s="8" t="n"/>
    </row>
    <row r="275">
      <c r="A275" s="13" t="inlineStr">
        <is>
          <t>FECHA</t>
        </is>
      </c>
      <c r="B275" s="13" t="inlineStr">
        <is>
          <t>CIERRE DE CAJA</t>
        </is>
      </c>
      <c r="C275" s="13" t="inlineStr">
        <is>
          <t>IMPORTE</t>
        </is>
      </c>
      <c r="D275" s="7" t="n"/>
      <c r="E275" s="8" t="n"/>
      <c r="F275" s="9" t="n"/>
      <c r="I275" s="10" t="n"/>
      <c r="J275" s="8" t="n"/>
    </row>
    <row r="279">
      <c r="A279" s="1" t="inlineStr">
        <is>
          <t>Cierre Caja</t>
        </is>
      </c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</row>
    <row r="280">
      <c r="A280" s="3" t="inlineStr">
        <is>
          <t>Del 02/02/2023</t>
        </is>
      </c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</row>
    <row r="281">
      <c r="A281" s="74" t="inlineStr">
        <is>
          <t>Cierre Caja</t>
        </is>
      </c>
      <c r="B281" s="74" t="inlineStr">
        <is>
          <t>Fecha</t>
        </is>
      </c>
      <c r="C281" s="74" t="inlineStr">
        <is>
          <t>Cajero</t>
        </is>
      </c>
      <c r="D281" s="74" t="inlineStr">
        <is>
          <t>Nro Voucher</t>
        </is>
      </c>
      <c r="E281" s="74" t="inlineStr">
        <is>
          <t>Nro Cuenta</t>
        </is>
      </c>
      <c r="F281" s="74" t="inlineStr">
        <is>
          <t>Tipo Ingreso</t>
        </is>
      </c>
      <c r="G281" s="75" t="n"/>
      <c r="H281" s="76" t="n"/>
      <c r="I281" s="74" t="inlineStr">
        <is>
          <t>TIPO DE INGRESO</t>
        </is>
      </c>
      <c r="J281" s="74" t="inlineStr">
        <is>
          <t>Cobrador</t>
        </is>
      </c>
    </row>
    <row r="282">
      <c r="A282" s="77" t="n"/>
      <c r="B282" s="77" t="n"/>
      <c r="C282" s="77" t="n"/>
      <c r="D282" s="77" t="n"/>
      <c r="E282" s="77" t="n"/>
      <c r="F282" s="4" t="inlineStr">
        <is>
          <t>EFECTIVO</t>
        </is>
      </c>
      <c r="G282" s="4" t="inlineStr">
        <is>
          <t>CHEQUE</t>
        </is>
      </c>
      <c r="H282" s="4" t="inlineStr">
        <is>
          <t>TRANSFERENCIA</t>
        </is>
      </c>
      <c r="I282" s="77" t="n"/>
      <c r="J282" s="77" t="n"/>
    </row>
    <row r="283">
      <c r="A283" s="5" t="inlineStr">
        <is>
          <t>CCAJ-LP07/25/23</t>
        </is>
      </c>
      <c r="B283" s="6" t="n">
        <v>44959.3060546875</v>
      </c>
      <c r="C283" s="5" t="inlineStr">
        <is>
          <t>312 JHONNY IGNACIO FLORES LOPEZ</t>
        </is>
      </c>
      <c r="D283" s="10" t="n"/>
      <c r="E283" s="8" t="n"/>
      <c r="F283" s="9" t="n">
        <v>8677.35</v>
      </c>
      <c r="I283" s="10" t="inlineStr">
        <is>
          <t>EFECTIVO</t>
        </is>
      </c>
      <c r="J283" s="5" t="inlineStr">
        <is>
          <t>312 JHONNY IGNACIO FLORES LOPEZ</t>
        </is>
      </c>
    </row>
    <row r="284">
      <c r="A284" s="11" t="inlineStr">
        <is>
          <t>SAP</t>
        </is>
      </c>
      <c r="B284" s="3" t="n"/>
      <c r="C284" s="3" t="n"/>
      <c r="D284" s="7" t="n"/>
      <c r="E284" s="8" t="n"/>
      <c r="H284" s="9" t="n"/>
      <c r="I284" s="10" t="n"/>
      <c r="J284" s="5" t="n"/>
    </row>
    <row r="285" ht="15.75" customHeight="1">
      <c r="A285" s="13" t="inlineStr">
        <is>
          <t>FECHA</t>
        </is>
      </c>
      <c r="B285" s="13" t="inlineStr">
        <is>
          <t>CIERRE DE CAJA</t>
        </is>
      </c>
      <c r="C285" s="13" t="inlineStr">
        <is>
          <t>IMPORTE</t>
        </is>
      </c>
      <c r="D285" s="24" t="n">
        <v>112695202</v>
      </c>
      <c r="E285" s="14" t="n">
        <v>112695338</v>
      </c>
      <c r="H285" s="9" t="n"/>
      <c r="I285" s="10" t="n"/>
      <c r="J285" s="5" t="n"/>
    </row>
    <row r="286">
      <c r="A286" s="5" t="n"/>
      <c r="B286" s="6" t="n"/>
      <c r="C286" s="5" t="n"/>
      <c r="D286" s="58" t="n"/>
      <c r="E286" s="8" t="n"/>
      <c r="H286" s="9" t="n"/>
      <c r="I286" s="10" t="n"/>
      <c r="J286" s="5" t="n"/>
    </row>
    <row r="287">
      <c r="A287" s="34" t="inlineStr">
        <is>
          <t>Se realizo el traslado manualmente debido a que el cierre fue confirmado al dia siguiente</t>
        </is>
      </c>
      <c r="B287" s="39" t="n"/>
      <c r="C287" s="34" t="n"/>
      <c r="D287" s="50" t="n"/>
      <c r="E287" s="8" t="n"/>
      <c r="H287" s="9" t="n"/>
      <c r="I287" s="10" t="n"/>
      <c r="J287" s="5" t="n"/>
    </row>
    <row r="288">
      <c r="A288" s="5" t="n"/>
      <c r="B288" s="6" t="n"/>
      <c r="C288" s="5" t="n"/>
      <c r="D288" s="7" t="n"/>
      <c r="E288" s="8" t="n"/>
      <c r="H288" s="9" t="n"/>
      <c r="I288" s="10" t="n"/>
      <c r="J288" s="5" t="n"/>
    </row>
    <row r="289">
      <c r="A289" s="5" t="inlineStr">
        <is>
          <t>CCAJ-LP07/26/23</t>
        </is>
      </c>
      <c r="B289" s="6" t="n">
        <v>44959.79263434028</v>
      </c>
      <c r="C289" s="5" t="inlineStr">
        <is>
          <t>312 JHONNY IGNACIO FLORES LOPEZ</t>
        </is>
      </c>
      <c r="D289" s="7" t="n"/>
      <c r="E289" s="8" t="n"/>
      <c r="F289" s="9" t="n">
        <v>7544.28</v>
      </c>
      <c r="I289" s="10" t="inlineStr">
        <is>
          <t>EFECTIVO</t>
        </is>
      </c>
      <c r="J289" s="5" t="inlineStr">
        <is>
          <t>312 JHONNY IGNACIO FLORES LOPEZ</t>
        </is>
      </c>
    </row>
    <row r="290">
      <c r="A290" s="5" t="inlineStr">
        <is>
          <t>CCAJ-LP07/26/23</t>
        </is>
      </c>
      <c r="B290" s="6" t="n">
        <v>44959.79263434028</v>
      </c>
      <c r="C290" s="5" t="inlineStr">
        <is>
          <t>312 JHONNY IGNACIO FLORES LOPEZ</t>
        </is>
      </c>
      <c r="D290" s="7" t="n"/>
      <c r="E290" s="8" t="n"/>
      <c r="H290" s="9" t="n">
        <v>314</v>
      </c>
      <c r="I290" s="5" t="inlineStr">
        <is>
          <t>TARJETA DE DÉBITO/CRÉDITO</t>
        </is>
      </c>
      <c r="J290" s="5" t="inlineStr">
        <is>
          <t>312 JHONNY IGNACIO FLORES LOPEZ</t>
        </is>
      </c>
    </row>
    <row r="291">
      <c r="A291" s="11" t="inlineStr">
        <is>
          <t>SAP</t>
        </is>
      </c>
      <c r="B291" s="3" t="n"/>
      <c r="C291" s="3" t="n"/>
      <c r="D291" s="7" t="n"/>
      <c r="E291" s="8" t="n"/>
      <c r="H291" s="9" t="n"/>
      <c r="I291" s="10" t="n"/>
      <c r="J291" s="5" t="n"/>
    </row>
    <row r="292" ht="15.75" customHeight="1">
      <c r="A292" s="13" t="inlineStr">
        <is>
          <t>FECHA</t>
        </is>
      </c>
      <c r="B292" s="13" t="inlineStr">
        <is>
          <t>CIERRE DE CAJA</t>
        </is>
      </c>
      <c r="C292" s="13" t="inlineStr">
        <is>
          <t>IMPORTE</t>
        </is>
      </c>
      <c r="D292" s="49" t="n">
        <v>112728638</v>
      </c>
      <c r="E292" s="14" t="n">
        <v>112728964</v>
      </c>
      <c r="H292" s="9" t="n"/>
      <c r="I292" s="10" t="n"/>
      <c r="J292" s="5" t="n"/>
    </row>
    <row r="293">
      <c r="D293" s="29" t="inlineStr">
        <is>
          <t>BOOT</t>
        </is>
      </c>
    </row>
    <row r="295">
      <c r="A295" s="1" t="inlineStr">
        <is>
          <t>Cierre Caja</t>
        </is>
      </c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</row>
    <row r="296">
      <c r="A296" s="3" t="inlineStr">
        <is>
          <t>Del 03/02/2023</t>
        </is>
      </c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</row>
    <row r="297">
      <c r="A297" s="74" t="inlineStr">
        <is>
          <t>Cierre Caja</t>
        </is>
      </c>
      <c r="B297" s="74" t="inlineStr">
        <is>
          <t>Fecha</t>
        </is>
      </c>
      <c r="C297" s="74" t="inlineStr">
        <is>
          <t>Cajero</t>
        </is>
      </c>
      <c r="D297" s="74" t="inlineStr">
        <is>
          <t>Nro Voucher</t>
        </is>
      </c>
      <c r="E297" s="74" t="inlineStr">
        <is>
          <t>Nro Cuenta</t>
        </is>
      </c>
      <c r="F297" s="74" t="inlineStr">
        <is>
          <t>Tipo Ingreso</t>
        </is>
      </c>
      <c r="G297" s="75" t="n"/>
      <c r="H297" s="76" t="n"/>
      <c r="I297" s="74" t="inlineStr">
        <is>
          <t>TIPO DE INGRESO</t>
        </is>
      </c>
      <c r="J297" s="74" t="inlineStr">
        <is>
          <t>Cobrador</t>
        </is>
      </c>
    </row>
    <row r="298">
      <c r="A298" s="77" t="n"/>
      <c r="B298" s="77" t="n"/>
      <c r="C298" s="77" t="n"/>
      <c r="D298" s="77" t="n"/>
      <c r="E298" s="77" t="n"/>
      <c r="F298" s="4" t="inlineStr">
        <is>
          <t>EFECTIVO</t>
        </is>
      </c>
      <c r="G298" s="4" t="inlineStr">
        <is>
          <t>CHEQUE</t>
        </is>
      </c>
      <c r="H298" s="4" t="inlineStr">
        <is>
          <t>TRANSFERENCIA</t>
        </is>
      </c>
      <c r="I298" s="77" t="n"/>
      <c r="J298" s="77" t="n"/>
    </row>
    <row r="299">
      <c r="A299" s="5" t="inlineStr">
        <is>
          <t>CCAJ-LP07/27/23</t>
        </is>
      </c>
      <c r="B299" s="6" t="n">
        <v>44960.79323387732</v>
      </c>
      <c r="C299" s="5" t="inlineStr">
        <is>
          <t>312 JHONNY IGNACIO FLORES LOPEZ</t>
        </is>
      </c>
      <c r="D299" s="7" t="n"/>
      <c r="E299" s="8" t="n"/>
      <c r="F299" s="9" t="n">
        <v>9317.48</v>
      </c>
      <c r="I299" s="10" t="inlineStr">
        <is>
          <t>EFECTIVO</t>
        </is>
      </c>
      <c r="J299" s="5" t="inlineStr">
        <is>
          <t>312 JHONNY IGNACIO FLORES LOPEZ</t>
        </is>
      </c>
    </row>
    <row r="300">
      <c r="A300" s="5" t="inlineStr">
        <is>
          <t>CCAJ-LP07/27/23</t>
        </is>
      </c>
      <c r="B300" s="6" t="n">
        <v>44960.79323387732</v>
      </c>
      <c r="C300" s="5" t="inlineStr">
        <is>
          <t>312 JHONNY IGNACIO FLORES LOPEZ</t>
        </is>
      </c>
      <c r="D300" s="7" t="n"/>
      <c r="E300" s="8" t="n"/>
      <c r="H300" s="9" t="n">
        <v>236.9</v>
      </c>
      <c r="I300" s="5" t="inlineStr">
        <is>
          <t>TARJETA DE DÉBITO/CRÉDITO</t>
        </is>
      </c>
      <c r="J300" s="5" t="inlineStr">
        <is>
          <t>312 JHONNY IGNACIO FLORES LOPEZ</t>
        </is>
      </c>
    </row>
    <row r="301">
      <c r="A301" s="11" t="inlineStr">
        <is>
          <t>SAP</t>
        </is>
      </c>
      <c r="B301" s="3" t="n"/>
      <c r="C301" s="3" t="n"/>
      <c r="D301" s="7" t="n"/>
      <c r="E301" s="8" t="n"/>
      <c r="H301" s="9" t="n"/>
      <c r="I301" s="10" t="n"/>
      <c r="J301" s="5" t="n"/>
    </row>
    <row r="302" ht="15.75" customHeight="1">
      <c r="A302" s="13" t="inlineStr">
        <is>
          <t>FECHA</t>
        </is>
      </c>
      <c r="B302" s="13" t="inlineStr">
        <is>
          <t>CIERRE DE CAJA</t>
        </is>
      </c>
      <c r="C302" s="13" t="inlineStr">
        <is>
          <t>IMPORTE</t>
        </is>
      </c>
      <c r="D302" s="49" t="n">
        <v>112728708</v>
      </c>
      <c r="E302" s="14" t="n">
        <v>112728965</v>
      </c>
      <c r="H302" s="9" t="n"/>
      <c r="I302" s="10" t="n"/>
      <c r="J302" s="5" t="n"/>
    </row>
    <row r="303">
      <c r="A303" s="5" t="n"/>
      <c r="B303" s="6" t="n"/>
      <c r="C303" s="5" t="n"/>
      <c r="D303" s="29" t="inlineStr">
        <is>
          <t>BOOT</t>
        </is>
      </c>
      <c r="E303" s="8" t="n"/>
      <c r="H303" s="9" t="n"/>
      <c r="I303" s="10" t="n"/>
      <c r="J303" s="5" t="n"/>
    </row>
    <row r="304">
      <c r="A304" s="5" t="n"/>
      <c r="B304" s="6" t="n"/>
      <c r="C304" s="5" t="n"/>
      <c r="D304" s="7" t="n"/>
      <c r="E304" s="8" t="n"/>
      <c r="H304" s="9" t="n"/>
      <c r="I304" s="10" t="n"/>
      <c r="J304" s="5" t="n"/>
    </row>
    <row r="305">
      <c r="A305" s="1" t="inlineStr">
        <is>
          <t>Cierre Caja</t>
        </is>
      </c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</row>
    <row r="306">
      <c r="A306" s="3" t="inlineStr">
        <is>
          <t>Del 04/02/2023</t>
        </is>
      </c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</row>
    <row r="307">
      <c r="A307" s="74" t="inlineStr">
        <is>
          <t>Cierre Caja</t>
        </is>
      </c>
      <c r="B307" s="74" t="inlineStr">
        <is>
          <t>Fecha</t>
        </is>
      </c>
      <c r="C307" s="74" t="inlineStr">
        <is>
          <t>Cajero</t>
        </is>
      </c>
      <c r="D307" s="74" t="inlineStr">
        <is>
          <t>Nro Voucher</t>
        </is>
      </c>
      <c r="E307" s="74" t="inlineStr">
        <is>
          <t>Nro Cuenta</t>
        </is>
      </c>
      <c r="F307" s="74" t="inlineStr">
        <is>
          <t>Tipo Ingreso</t>
        </is>
      </c>
      <c r="G307" s="75" t="n"/>
      <c r="H307" s="76" t="n"/>
      <c r="I307" s="74" t="inlineStr">
        <is>
          <t>TIPO DE INGRESO</t>
        </is>
      </c>
      <c r="J307" s="74" t="inlineStr">
        <is>
          <t>Cobrador</t>
        </is>
      </c>
    </row>
    <row r="308">
      <c r="A308" s="77" t="n"/>
      <c r="B308" s="77" t="n"/>
      <c r="C308" s="77" t="n"/>
      <c r="D308" s="77" t="n"/>
      <c r="E308" s="77" t="n"/>
      <c r="F308" s="4" t="inlineStr">
        <is>
          <t>EFECTIVO</t>
        </is>
      </c>
      <c r="G308" s="4" t="inlineStr">
        <is>
          <t>CHEQUE</t>
        </is>
      </c>
      <c r="H308" s="4" t="inlineStr">
        <is>
          <t>TRANSFERENCIA</t>
        </is>
      </c>
      <c r="I308" s="77" t="n"/>
      <c r="J308" s="77" t="n"/>
    </row>
    <row r="309">
      <c r="A309" s="5" t="inlineStr">
        <is>
          <t>CCAJ-LP07/28/23</t>
        </is>
      </c>
      <c r="B309" s="6" t="n">
        <v>44961.54806391204</v>
      </c>
      <c r="C309" s="5" t="inlineStr">
        <is>
          <t>312 JHONNY IGNACIO FLORES LOPEZ</t>
        </is>
      </c>
      <c r="D309" s="7" t="n"/>
      <c r="E309" s="8" t="n"/>
      <c r="F309" s="9" t="n">
        <v>7917.97</v>
      </c>
      <c r="I309" s="10" t="inlineStr">
        <is>
          <t>EFECTIVO</t>
        </is>
      </c>
      <c r="J309" s="5" t="inlineStr">
        <is>
          <t>312 JHONNY IGNACIO FLORES LOPEZ</t>
        </is>
      </c>
    </row>
    <row r="310">
      <c r="A310" s="5" t="inlineStr">
        <is>
          <t>CCAJ-LP07/28/23</t>
        </is>
      </c>
      <c r="B310" s="6" t="n">
        <v>44961.54806391204</v>
      </c>
      <c r="C310" s="5" t="inlineStr">
        <is>
          <t>312 JHONNY IGNACIO FLORES LOPEZ</t>
        </is>
      </c>
      <c r="D310" s="7" t="n"/>
      <c r="E310" s="8" t="n"/>
      <c r="H310" s="9" t="n">
        <v>439.09</v>
      </c>
      <c r="I310" s="5" t="inlineStr">
        <is>
          <t>TARJETA DE DÉBITO/CRÉDITO</t>
        </is>
      </c>
      <c r="J310" s="5" t="inlineStr">
        <is>
          <t>312 JHONNY IGNACIO FLORES LOPEZ</t>
        </is>
      </c>
    </row>
    <row r="311">
      <c r="A311" s="11" t="inlineStr">
        <is>
          <t>SAP</t>
        </is>
      </c>
      <c r="B311" s="3" t="n"/>
      <c r="C311" s="3" t="n"/>
      <c r="D311" s="7" t="n"/>
      <c r="E311" s="8" t="n"/>
      <c r="H311" s="9" t="n"/>
      <c r="I311" s="10" t="n"/>
      <c r="J311" s="5" t="n"/>
    </row>
    <row r="312" ht="15.75" customHeight="1">
      <c r="A312" s="13" t="inlineStr">
        <is>
          <t>FECHA</t>
        </is>
      </c>
      <c r="B312" s="13" t="inlineStr">
        <is>
          <t>CIERRE DE CAJA</t>
        </is>
      </c>
      <c r="C312" s="13" t="inlineStr">
        <is>
          <t>IMPORTE</t>
        </is>
      </c>
      <c r="D312" s="49" t="n">
        <v>112728614</v>
      </c>
      <c r="E312" s="14" t="n">
        <v>112728967</v>
      </c>
      <c r="H312" s="9" t="n"/>
      <c r="I312" s="10" t="n"/>
      <c r="J312" s="5" t="n"/>
    </row>
    <row r="313">
      <c r="D313" s="29" t="inlineStr">
        <is>
          <t>BOOT</t>
        </is>
      </c>
    </row>
    <row r="315">
      <c r="A315" s="1" t="inlineStr">
        <is>
          <t>Cierre Caja</t>
        </is>
      </c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</row>
    <row r="316">
      <c r="A316" s="3" t="inlineStr">
        <is>
          <t>Del 06/02/2023</t>
        </is>
      </c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</row>
    <row r="317">
      <c r="A317" s="74" t="inlineStr">
        <is>
          <t>Cierre Caja</t>
        </is>
      </c>
      <c r="B317" s="74" t="inlineStr">
        <is>
          <t>Fecha</t>
        </is>
      </c>
      <c r="C317" s="74" t="inlineStr">
        <is>
          <t>Cajero</t>
        </is>
      </c>
      <c r="D317" s="74" t="inlineStr">
        <is>
          <t>Nro Voucher</t>
        </is>
      </c>
      <c r="E317" s="74" t="inlineStr">
        <is>
          <t>Nro Cuenta</t>
        </is>
      </c>
      <c r="F317" s="74" t="inlineStr">
        <is>
          <t>Tipo Ingreso</t>
        </is>
      </c>
      <c r="G317" s="75" t="n"/>
      <c r="H317" s="76" t="n"/>
      <c r="I317" s="74" t="inlineStr">
        <is>
          <t>TIPO DE INGRESO</t>
        </is>
      </c>
      <c r="J317" s="74" t="inlineStr">
        <is>
          <t>Cobrador</t>
        </is>
      </c>
    </row>
    <row r="318">
      <c r="A318" s="77" t="n"/>
      <c r="B318" s="77" t="n"/>
      <c r="C318" s="77" t="n"/>
      <c r="D318" s="77" t="n"/>
      <c r="E318" s="77" t="n"/>
      <c r="F318" s="4" t="inlineStr">
        <is>
          <t>EFECTIVO</t>
        </is>
      </c>
      <c r="G318" s="4" t="inlineStr">
        <is>
          <t>CHEQUE</t>
        </is>
      </c>
      <c r="H318" s="4" t="inlineStr">
        <is>
          <t>TRANSFERENCIA</t>
        </is>
      </c>
      <c r="I318" s="77" t="n"/>
      <c r="J318" s="77" t="n"/>
    </row>
    <row r="319">
      <c r="A319" s="5" t="inlineStr">
        <is>
          <t>CCAJ-LP07/29/23</t>
        </is>
      </c>
      <c r="B319" s="6" t="n">
        <v>44963.79239923611</v>
      </c>
      <c r="C319" s="5" t="inlineStr">
        <is>
          <t>312 JHONNY IGNACIO FLORES LOPEZ</t>
        </is>
      </c>
      <c r="D319" s="7" t="n"/>
      <c r="E319" s="8" t="n"/>
      <c r="F319" s="9" t="n">
        <v>8030.03</v>
      </c>
      <c r="I319" s="10" t="inlineStr">
        <is>
          <t>EFECTIVO</t>
        </is>
      </c>
      <c r="J319" s="5" t="inlineStr">
        <is>
          <t>312 JHONNY IGNACIO FLORES LOPEZ</t>
        </is>
      </c>
    </row>
    <row r="320">
      <c r="A320" s="5" t="inlineStr">
        <is>
          <t>CCAJ-LP07/29/23</t>
        </is>
      </c>
      <c r="B320" s="6" t="n">
        <v>44963.79239923611</v>
      </c>
      <c r="C320" s="5" t="inlineStr">
        <is>
          <t>312 JHONNY IGNACIO FLORES LOPEZ</t>
        </is>
      </c>
      <c r="D320" s="7" t="n"/>
      <c r="E320" s="8" t="n"/>
      <c r="H320" s="9" t="n">
        <v>170.69</v>
      </c>
      <c r="I320" s="5" t="inlineStr">
        <is>
          <t>TARJETA DE DÉBITO/CRÉDITO</t>
        </is>
      </c>
      <c r="J320" s="5" t="inlineStr">
        <is>
          <t>312 JHONNY IGNACIO FLORES LOPEZ</t>
        </is>
      </c>
    </row>
    <row r="321">
      <c r="A321" s="11" t="inlineStr">
        <is>
          <t>SAP</t>
        </is>
      </c>
      <c r="B321" s="3" t="n"/>
      <c r="C321" s="3" t="n"/>
      <c r="D321" s="7" t="n"/>
      <c r="E321" s="8" t="n"/>
      <c r="H321" s="9" t="n"/>
      <c r="I321" s="10" t="n"/>
      <c r="J321" s="5" t="n"/>
    </row>
    <row r="322" ht="15.75" customHeight="1">
      <c r="A322" s="13" t="inlineStr">
        <is>
          <t>FECHA</t>
        </is>
      </c>
      <c r="B322" s="13" t="inlineStr">
        <is>
          <t>CIERRE DE CAJA</t>
        </is>
      </c>
      <c r="C322" s="13" t="inlineStr">
        <is>
          <t>IMPORTE</t>
        </is>
      </c>
      <c r="D322" s="49" t="n">
        <v>112730347</v>
      </c>
      <c r="E322" s="14" t="n">
        <v>112730439</v>
      </c>
      <c r="H322" s="9" t="n"/>
      <c r="I322" s="10" t="n"/>
      <c r="J322" s="5" t="n"/>
    </row>
    <row r="323">
      <c r="D323" s="29" t="inlineStr">
        <is>
          <t>BOOT</t>
        </is>
      </c>
    </row>
    <row r="325">
      <c r="A325" s="1" t="inlineStr">
        <is>
          <t>Cierre Caja</t>
        </is>
      </c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</row>
    <row r="326">
      <c r="A326" s="3" t="inlineStr">
        <is>
          <t>Del 07/02/2023</t>
        </is>
      </c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</row>
    <row r="327">
      <c r="A327" s="74" t="inlineStr">
        <is>
          <t>Cierre Caja</t>
        </is>
      </c>
      <c r="B327" s="74" t="inlineStr">
        <is>
          <t>Fecha</t>
        </is>
      </c>
      <c r="C327" s="74" t="inlineStr">
        <is>
          <t>Cajero</t>
        </is>
      </c>
      <c r="D327" s="74" t="inlineStr">
        <is>
          <t>Nro Voucher</t>
        </is>
      </c>
      <c r="E327" s="74" t="inlineStr">
        <is>
          <t>Nro Cuenta</t>
        </is>
      </c>
      <c r="F327" s="74" t="inlineStr">
        <is>
          <t>Tipo Ingreso</t>
        </is>
      </c>
      <c r="G327" s="75" t="n"/>
      <c r="H327" s="76" t="n"/>
      <c r="I327" s="74" t="inlineStr">
        <is>
          <t>TIPO DE INGRESO</t>
        </is>
      </c>
      <c r="J327" s="74" t="inlineStr">
        <is>
          <t>Cobrador</t>
        </is>
      </c>
    </row>
    <row r="328">
      <c r="A328" s="77" t="n"/>
      <c r="B328" s="77" t="n"/>
      <c r="C328" s="77" t="n"/>
      <c r="D328" s="77" t="n"/>
      <c r="E328" s="77" t="n"/>
      <c r="F328" s="4" t="inlineStr">
        <is>
          <t>EFECTIVO</t>
        </is>
      </c>
      <c r="G328" s="4" t="inlineStr">
        <is>
          <t>CHEQUE</t>
        </is>
      </c>
      <c r="H328" s="4" t="inlineStr">
        <is>
          <t>TRANSFERENCIA</t>
        </is>
      </c>
      <c r="I328" s="77" t="n"/>
      <c r="J328" s="77" t="n"/>
    </row>
    <row r="329">
      <c r="A329" s="5" t="inlineStr">
        <is>
          <t>CCAJ-LP07/30/23</t>
        </is>
      </c>
      <c r="B329" s="6" t="n">
        <v>44964.79266519676</v>
      </c>
      <c r="C329" s="5" t="inlineStr">
        <is>
          <t>312 JHONNY IGNACIO FLORES LOPEZ</t>
        </is>
      </c>
      <c r="D329" s="7" t="n"/>
      <c r="E329" s="8" t="n"/>
      <c r="F329" s="9" t="n">
        <v>8992.1</v>
      </c>
      <c r="I329" s="10" t="inlineStr">
        <is>
          <t>EFECTIVO</t>
        </is>
      </c>
      <c r="J329" s="5" t="inlineStr">
        <is>
          <t>312 JHONNY IGNACIO FLORES LOPEZ</t>
        </is>
      </c>
    </row>
    <row r="330">
      <c r="A330" s="5" t="inlineStr">
        <is>
          <t>CCAJ-LP07/30/23</t>
        </is>
      </c>
      <c r="B330" s="6" t="n">
        <v>44964.79266519676</v>
      </c>
      <c r="C330" s="5" t="inlineStr">
        <is>
          <t>312 JHONNY IGNACIO FLORES LOPEZ</t>
        </is>
      </c>
      <c r="D330" s="7" t="n"/>
      <c r="E330" s="8" t="n"/>
      <c r="H330" s="9" t="n">
        <v>188.1</v>
      </c>
      <c r="I330" s="5" t="inlineStr">
        <is>
          <t>TARJETA DE DÉBITO/CRÉDITO</t>
        </is>
      </c>
      <c r="J330" s="5" t="inlineStr">
        <is>
          <t>312 JHONNY IGNACIO FLORES LOPEZ</t>
        </is>
      </c>
    </row>
    <row r="331">
      <c r="A331" s="11" t="inlineStr">
        <is>
          <t>SAP</t>
        </is>
      </c>
      <c r="B331" s="3" t="n"/>
      <c r="C331" s="3" t="n"/>
      <c r="D331" s="7" t="n"/>
      <c r="E331" s="8" t="n"/>
      <c r="H331" s="9" t="n"/>
      <c r="I331" s="10" t="n"/>
      <c r="J331" s="5" t="n"/>
    </row>
    <row r="332" ht="15.75" customHeight="1">
      <c r="A332" s="13" t="inlineStr">
        <is>
          <t>FECHA</t>
        </is>
      </c>
      <c r="B332" s="13" t="inlineStr">
        <is>
          <t>CIERRE DE CAJA</t>
        </is>
      </c>
      <c r="C332" s="13" t="inlineStr">
        <is>
          <t>IMPORTE</t>
        </is>
      </c>
      <c r="D332" s="49" t="n">
        <v>112732201</v>
      </c>
      <c r="E332" s="14" t="n">
        <v>112732478</v>
      </c>
      <c r="H332" s="9" t="n"/>
      <c r="I332" s="10" t="n"/>
      <c r="J332" s="5" t="n"/>
    </row>
    <row r="333">
      <c r="D333" s="29" t="inlineStr">
        <is>
          <t>BOOT</t>
        </is>
      </c>
    </row>
    <row r="335">
      <c r="A335" s="1" t="inlineStr">
        <is>
          <t>Cierre Caja</t>
        </is>
      </c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</row>
    <row r="336">
      <c r="A336" s="3" t="inlineStr">
        <is>
          <t>Del 08/02/2023</t>
        </is>
      </c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</row>
    <row r="337">
      <c r="A337" s="74" t="inlineStr">
        <is>
          <t>Cierre Caja</t>
        </is>
      </c>
      <c r="B337" s="74" t="inlineStr">
        <is>
          <t>Fecha</t>
        </is>
      </c>
      <c r="C337" s="74" t="inlineStr">
        <is>
          <t>Cajero</t>
        </is>
      </c>
      <c r="D337" s="74" t="inlineStr">
        <is>
          <t>Nro Voucher</t>
        </is>
      </c>
      <c r="E337" s="74" t="inlineStr">
        <is>
          <t>Nro Cuenta</t>
        </is>
      </c>
      <c r="F337" s="74" t="inlineStr">
        <is>
          <t>Tipo Ingreso</t>
        </is>
      </c>
      <c r="G337" s="75" t="n"/>
      <c r="H337" s="76" t="n"/>
      <c r="I337" s="74" t="inlineStr">
        <is>
          <t>TIPO DE INGRESO</t>
        </is>
      </c>
      <c r="J337" s="74" t="inlineStr">
        <is>
          <t>Cobrador</t>
        </is>
      </c>
    </row>
    <row r="338">
      <c r="A338" s="77" t="n"/>
      <c r="B338" s="77" t="n"/>
      <c r="C338" s="77" t="n"/>
      <c r="D338" s="77" t="n"/>
      <c r="E338" s="77" t="n"/>
      <c r="F338" s="4" t="inlineStr">
        <is>
          <t>EFECTIVO</t>
        </is>
      </c>
      <c r="G338" s="4" t="inlineStr">
        <is>
          <t>CHEQUE</t>
        </is>
      </c>
      <c r="H338" s="4" t="inlineStr">
        <is>
          <t>TRANSFERENCIA</t>
        </is>
      </c>
      <c r="I338" s="77" t="n"/>
      <c r="J338" s="77" t="n"/>
    </row>
    <row r="339">
      <c r="A339" s="5" t="inlineStr">
        <is>
          <t>CCAJ-LP07/31/23</t>
        </is>
      </c>
      <c r="B339" s="6" t="n">
        <v>44965.79259787037</v>
      </c>
      <c r="C339" s="5" t="inlineStr">
        <is>
          <t>312 JHONNY IGNACIO FLORES LOPEZ</t>
        </is>
      </c>
      <c r="D339" s="7" t="n"/>
      <c r="E339" s="8" t="n"/>
      <c r="F339" s="9" t="n">
        <v>8804.620000000001</v>
      </c>
      <c r="I339" s="10" t="inlineStr">
        <is>
          <t>EFECTIVO</t>
        </is>
      </c>
      <c r="J339" s="5" t="inlineStr">
        <is>
          <t>312 JHONNY IGNACIO FLORES LOPEZ</t>
        </is>
      </c>
    </row>
    <row r="340">
      <c r="A340" s="5" t="inlineStr">
        <is>
          <t>CCAJ-LP07/31/23</t>
        </is>
      </c>
      <c r="B340" s="6" t="n">
        <v>44965.79259787037</v>
      </c>
      <c r="C340" s="5" t="inlineStr">
        <is>
          <t>312 JHONNY IGNACIO FLORES LOPEZ</t>
        </is>
      </c>
      <c r="D340" s="7" t="n"/>
      <c r="E340" s="8" t="n"/>
      <c r="H340" s="9" t="n">
        <v>140.7</v>
      </c>
      <c r="I340" s="5" t="inlineStr">
        <is>
          <t>TARJETA DE DÉBITO/CRÉDITO</t>
        </is>
      </c>
      <c r="J340" s="5" t="inlineStr">
        <is>
          <t>312 JHONNY IGNACIO FLORES LOPEZ</t>
        </is>
      </c>
    </row>
    <row r="341">
      <c r="A341" s="11" t="inlineStr">
        <is>
          <t>SAP</t>
        </is>
      </c>
      <c r="B341" s="3" t="n"/>
      <c r="C341" s="3" t="n"/>
      <c r="D341" s="7" t="n"/>
      <c r="E341" s="8" t="n"/>
      <c r="F341" s="9" t="n"/>
      <c r="I341" s="10" t="n"/>
      <c r="J341" s="5" t="n"/>
    </row>
    <row r="342" ht="15.75" customHeight="1">
      <c r="A342" s="13" t="inlineStr">
        <is>
          <t>FECHA</t>
        </is>
      </c>
      <c r="B342" s="13" t="inlineStr">
        <is>
          <t>CIERRE DE CAJA</t>
        </is>
      </c>
      <c r="C342" s="13" t="inlineStr">
        <is>
          <t>IMPORTE</t>
        </is>
      </c>
      <c r="D342" s="49" t="n">
        <v>112733906</v>
      </c>
      <c r="E342" s="14" t="n">
        <v>112734063</v>
      </c>
      <c r="F342" s="9" t="n"/>
      <c r="I342" s="10" t="n"/>
      <c r="J342" s="5" t="n"/>
    </row>
    <row r="343">
      <c r="D343" s="29" t="inlineStr">
        <is>
          <t>BOOT</t>
        </is>
      </c>
    </row>
    <row r="345">
      <c r="A345" s="1" t="inlineStr">
        <is>
          <t>Cierre Caja</t>
        </is>
      </c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</row>
    <row r="346">
      <c r="A346" s="3" t="inlineStr">
        <is>
          <t>Del 09/02/2023</t>
        </is>
      </c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</row>
    <row r="347">
      <c r="A347" s="74" t="inlineStr">
        <is>
          <t>Cierre Caja</t>
        </is>
      </c>
      <c r="B347" s="74" t="inlineStr">
        <is>
          <t>Fecha</t>
        </is>
      </c>
      <c r="C347" s="74" t="inlineStr">
        <is>
          <t>Cajero</t>
        </is>
      </c>
      <c r="D347" s="74" t="inlineStr">
        <is>
          <t>Nro Voucher</t>
        </is>
      </c>
      <c r="E347" s="74" t="inlineStr">
        <is>
          <t>Nro Cuenta</t>
        </is>
      </c>
      <c r="F347" s="74" t="inlineStr">
        <is>
          <t>Tipo Ingreso</t>
        </is>
      </c>
      <c r="G347" s="75" t="n"/>
      <c r="H347" s="76" t="n"/>
      <c r="I347" s="74" t="inlineStr">
        <is>
          <t>TIPO DE INGRESO</t>
        </is>
      </c>
      <c r="J347" s="74" t="inlineStr">
        <is>
          <t>Cobrador</t>
        </is>
      </c>
    </row>
    <row r="348">
      <c r="A348" s="77" t="n"/>
      <c r="B348" s="77" t="n"/>
      <c r="C348" s="77" t="n"/>
      <c r="D348" s="77" t="n"/>
      <c r="E348" s="77" t="n"/>
      <c r="F348" s="4" t="inlineStr">
        <is>
          <t>EFECTIVO</t>
        </is>
      </c>
      <c r="G348" s="4" t="inlineStr">
        <is>
          <t>CHEQUE</t>
        </is>
      </c>
      <c r="H348" s="4" t="inlineStr">
        <is>
          <t>TRANSFERENCIA</t>
        </is>
      </c>
      <c r="I348" s="77" t="n"/>
      <c r="J348" s="77" t="n"/>
    </row>
    <row r="349">
      <c r="A349" s="5" t="inlineStr">
        <is>
          <t>CCAJ-LP07/32/23</t>
        </is>
      </c>
      <c r="B349" s="6" t="n">
        <v>44966.79257561343</v>
      </c>
      <c r="C349" s="5" t="inlineStr">
        <is>
          <t>312 JHONNY IGNACIO FLORES LOPEZ</t>
        </is>
      </c>
      <c r="D349" s="7" t="n"/>
      <c r="E349" s="8" t="n"/>
      <c r="F349" s="9" t="n">
        <v>7082.8</v>
      </c>
      <c r="I349" s="10" t="inlineStr">
        <is>
          <t>EFECTIVO</t>
        </is>
      </c>
      <c r="J349" s="5" t="inlineStr">
        <is>
          <t>312 JHONNY IGNACIO FLORES LOPEZ</t>
        </is>
      </c>
    </row>
    <row r="350">
      <c r="A350" s="5" t="inlineStr">
        <is>
          <t>CCAJ-LP07/32/23</t>
        </is>
      </c>
      <c r="B350" s="6" t="n">
        <v>44966.79257561343</v>
      </c>
      <c r="C350" s="5" t="inlineStr">
        <is>
          <t>312 JHONNY IGNACIO FLORES LOPEZ</t>
        </is>
      </c>
      <c r="D350" s="7" t="n"/>
      <c r="E350" s="8" t="n"/>
      <c r="H350" s="9" t="n">
        <v>92.3</v>
      </c>
      <c r="I350" s="5" t="inlineStr">
        <is>
          <t>TARJETA DE DÉBITO/CRÉDITO</t>
        </is>
      </c>
      <c r="J350" s="5" t="inlineStr">
        <is>
          <t>312 JHONNY IGNACIO FLORES LOPEZ</t>
        </is>
      </c>
    </row>
    <row r="351">
      <c r="A351" s="11" t="inlineStr">
        <is>
          <t>SAP</t>
        </is>
      </c>
      <c r="B351" s="3" t="n"/>
      <c r="C351" s="3" t="n"/>
      <c r="D351" s="7" t="n"/>
      <c r="E351" s="8" t="n"/>
      <c r="G351" s="9" t="n"/>
      <c r="I351" s="10" t="n"/>
      <c r="J351" s="8" t="n"/>
    </row>
    <row r="352" ht="15.75" customHeight="1">
      <c r="A352" s="13" t="inlineStr">
        <is>
          <t>FECHA</t>
        </is>
      </c>
      <c r="B352" s="13" t="inlineStr">
        <is>
          <t>CIERRE DE CAJA</t>
        </is>
      </c>
      <c r="C352" s="13" t="inlineStr">
        <is>
          <t>IMPORTE</t>
        </is>
      </c>
      <c r="D352" s="49" t="n">
        <v>112736191</v>
      </c>
      <c r="E352" s="14" t="n">
        <v>112736360</v>
      </c>
      <c r="G352" s="9" t="n"/>
      <c r="I352" s="10" t="n"/>
      <c r="J352" s="8" t="n"/>
    </row>
    <row r="353">
      <c r="D353" s="29" t="inlineStr">
        <is>
          <t>BOOT</t>
        </is>
      </c>
    </row>
    <row r="355">
      <c r="A355" s="1" t="inlineStr">
        <is>
          <t>Cierre Caja</t>
        </is>
      </c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</row>
    <row r="356">
      <c r="A356" s="3" t="inlineStr">
        <is>
          <t>Del 10/02/2023</t>
        </is>
      </c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</row>
    <row r="357">
      <c r="A357" s="74" t="inlineStr">
        <is>
          <t>Cierre Caja</t>
        </is>
      </c>
      <c r="B357" s="74" t="inlineStr">
        <is>
          <t>Fecha</t>
        </is>
      </c>
      <c r="C357" s="74" t="inlineStr">
        <is>
          <t>Cajero</t>
        </is>
      </c>
      <c r="D357" s="74" t="inlineStr">
        <is>
          <t>Nro Voucher</t>
        </is>
      </c>
      <c r="E357" s="74" t="inlineStr">
        <is>
          <t>Nro Cuenta</t>
        </is>
      </c>
      <c r="F357" s="74" t="inlineStr">
        <is>
          <t>Tipo Ingreso</t>
        </is>
      </c>
      <c r="G357" s="75" t="n"/>
      <c r="H357" s="76" t="n"/>
      <c r="I357" s="74" t="inlineStr">
        <is>
          <t>TIPO DE INGRESO</t>
        </is>
      </c>
      <c r="J357" s="74" t="inlineStr">
        <is>
          <t>Cobrador</t>
        </is>
      </c>
    </row>
    <row r="358">
      <c r="A358" s="77" t="n"/>
      <c r="B358" s="77" t="n"/>
      <c r="C358" s="77" t="n"/>
      <c r="D358" s="77" t="n"/>
      <c r="E358" s="77" t="n"/>
      <c r="F358" s="4" t="inlineStr">
        <is>
          <t>EFECTIVO</t>
        </is>
      </c>
      <c r="G358" s="4" t="inlineStr">
        <is>
          <t>CHEQUE</t>
        </is>
      </c>
      <c r="H358" s="4" t="inlineStr">
        <is>
          <t>TRANSFERENCIA</t>
        </is>
      </c>
      <c r="I358" s="77" t="n"/>
      <c r="J358" s="77" t="n"/>
    </row>
    <row r="359">
      <c r="A359" s="5" t="inlineStr">
        <is>
          <t>CCAJ-LP07/33/23</t>
        </is>
      </c>
      <c r="B359" s="6" t="n">
        <v>44967.79329186343</v>
      </c>
      <c r="C359" s="5" t="inlineStr">
        <is>
          <t>312 JHONNY IGNACIO FLORES LOPEZ</t>
        </is>
      </c>
      <c r="D359" s="7" t="n"/>
      <c r="E359" s="8" t="n"/>
      <c r="F359" s="9" t="n">
        <v>18191.6544</v>
      </c>
      <c r="I359" s="10" t="inlineStr">
        <is>
          <t>EFECTIVO</t>
        </is>
      </c>
      <c r="J359" s="5" t="inlineStr">
        <is>
          <t>312 JHONNY IGNACIO FLORES LOPEZ</t>
        </is>
      </c>
    </row>
    <row r="360">
      <c r="A360" s="5" t="inlineStr">
        <is>
          <t>CCAJ-LP07/33/23</t>
        </is>
      </c>
      <c r="B360" s="6" t="n">
        <v>44967.79329186343</v>
      </c>
      <c r="C360" s="5" t="inlineStr">
        <is>
          <t>312 JHONNY IGNACIO FLORES LOPEZ</t>
        </is>
      </c>
      <c r="D360" s="7" t="n"/>
      <c r="E360" s="8" t="n"/>
      <c r="H360" s="9" t="n">
        <v>68</v>
      </c>
      <c r="I360" s="5" t="inlineStr">
        <is>
          <t>TARJETA DE DÉBITO/CRÉDITO</t>
        </is>
      </c>
      <c r="J360" s="5" t="inlineStr">
        <is>
          <t>312 JHONNY IGNACIO FLORES LOPEZ</t>
        </is>
      </c>
    </row>
    <row r="361">
      <c r="A361" s="11" t="inlineStr">
        <is>
          <t>SAP</t>
        </is>
      </c>
      <c r="B361" s="3" t="n"/>
      <c r="C361" s="3" t="n"/>
      <c r="D361" s="7" t="n"/>
      <c r="E361" s="8" t="n"/>
      <c r="H361" s="9" t="n"/>
      <c r="I361" s="10" t="n"/>
      <c r="J361" s="5" t="n"/>
    </row>
    <row r="362" ht="15.75" customHeight="1">
      <c r="A362" s="13" t="inlineStr">
        <is>
          <t>FECHA</t>
        </is>
      </c>
      <c r="B362" s="13" t="inlineStr">
        <is>
          <t>CIERRE DE CAJA</t>
        </is>
      </c>
      <c r="C362" s="13" t="inlineStr">
        <is>
          <t>IMPORTE</t>
        </is>
      </c>
      <c r="D362" s="49" t="n">
        <v>112736207</v>
      </c>
      <c r="E362" s="14" t="n">
        <v>112736361</v>
      </c>
      <c r="H362" s="9" t="n"/>
      <c r="I362" s="10" t="n"/>
      <c r="J362" s="5" t="n"/>
    </row>
    <row r="363">
      <c r="A363" s="5" t="n"/>
      <c r="B363" s="6" t="n"/>
      <c r="C363" s="5" t="n"/>
      <c r="D363" s="29" t="inlineStr">
        <is>
          <t>BOOT</t>
        </is>
      </c>
      <c r="E363" s="8" t="n"/>
      <c r="H363" s="9" t="n"/>
      <c r="I363" s="10" t="n"/>
      <c r="J363" s="5" t="n"/>
    </row>
    <row r="364">
      <c r="A364" s="5" t="n"/>
      <c r="B364" s="6" t="n"/>
      <c r="C364" s="5" t="n"/>
      <c r="D364" s="7" t="n"/>
      <c r="E364" s="8" t="n"/>
      <c r="H364" s="9" t="n"/>
      <c r="I364" s="10" t="n"/>
      <c r="J364" s="5" t="n"/>
    </row>
    <row r="365">
      <c r="A365" s="1" t="inlineStr">
        <is>
          <t>Cierre Caja</t>
        </is>
      </c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</row>
    <row r="366">
      <c r="A366" s="3" t="inlineStr">
        <is>
          <t>Del 11/02/2023</t>
        </is>
      </c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</row>
    <row r="367">
      <c r="A367" s="74" t="inlineStr">
        <is>
          <t>Cierre Caja</t>
        </is>
      </c>
      <c r="B367" s="74" t="inlineStr">
        <is>
          <t>Fecha</t>
        </is>
      </c>
      <c r="C367" s="74" t="inlineStr">
        <is>
          <t>Cajero</t>
        </is>
      </c>
      <c r="D367" s="74" t="inlineStr">
        <is>
          <t>Nro Voucher</t>
        </is>
      </c>
      <c r="E367" s="74" t="inlineStr">
        <is>
          <t>Nro Cuenta</t>
        </is>
      </c>
      <c r="F367" s="74" t="inlineStr">
        <is>
          <t>Tipo Ingreso</t>
        </is>
      </c>
      <c r="G367" s="75" t="n"/>
      <c r="H367" s="76" t="n"/>
      <c r="I367" s="74" t="inlineStr">
        <is>
          <t>TIPO DE INGRESO</t>
        </is>
      </c>
      <c r="J367" s="74" t="inlineStr">
        <is>
          <t>Cobrador</t>
        </is>
      </c>
    </row>
    <row r="368">
      <c r="A368" s="77" t="n"/>
      <c r="B368" s="77" t="n"/>
      <c r="C368" s="77" t="n"/>
      <c r="D368" s="77" t="n"/>
      <c r="E368" s="77" t="n"/>
      <c r="F368" s="4" t="inlineStr">
        <is>
          <t>EFECTIVO</t>
        </is>
      </c>
      <c r="G368" s="4" t="inlineStr">
        <is>
          <t>CHEQUE</t>
        </is>
      </c>
      <c r="H368" s="4" t="inlineStr">
        <is>
          <t>TRANSFERENCIA</t>
        </is>
      </c>
      <c r="I368" s="77" t="n"/>
      <c r="J368" s="77" t="n"/>
    </row>
    <row r="369">
      <c r="A369" s="5" t="inlineStr">
        <is>
          <t>CCAJ-LP07/34/23</t>
        </is>
      </c>
      <c r="B369" s="6" t="n">
        <v>44968.55016053241</v>
      </c>
      <c r="C369" s="5" t="inlineStr">
        <is>
          <t>312 JHONNY IGNACIO FLORES LOPEZ</t>
        </is>
      </c>
      <c r="D369" s="7" t="n"/>
      <c r="E369" s="8" t="n"/>
      <c r="F369" s="9" t="n">
        <v>7057.66</v>
      </c>
      <c r="I369" s="10" t="inlineStr">
        <is>
          <t>EFECTIVO</t>
        </is>
      </c>
      <c r="J369" s="5" t="inlineStr">
        <is>
          <t>312 JHONNY IGNACIO FLORES LOPEZ</t>
        </is>
      </c>
    </row>
    <row r="370">
      <c r="A370" s="5" t="inlineStr">
        <is>
          <t>CCAJ-LP07/34/23</t>
        </is>
      </c>
      <c r="B370" s="6" t="n">
        <v>44968.55016053241</v>
      </c>
      <c r="C370" s="5" t="inlineStr">
        <is>
          <t>312 JHONNY IGNACIO FLORES LOPEZ</t>
        </is>
      </c>
      <c r="D370" s="7" t="n"/>
      <c r="E370" s="8" t="n"/>
      <c r="H370" s="9" t="n">
        <v>326.96</v>
      </c>
      <c r="I370" s="5" t="inlineStr">
        <is>
          <t>TARJETA DE DÉBITO/CRÉDITO</t>
        </is>
      </c>
      <c r="J370" s="5" t="inlineStr">
        <is>
          <t>312 JHONNY IGNACIO FLORES LOPEZ</t>
        </is>
      </c>
    </row>
    <row r="371">
      <c r="A371" s="11" t="inlineStr">
        <is>
          <t>SAP</t>
        </is>
      </c>
      <c r="B371" s="3" t="n"/>
      <c r="C371" s="3" t="n"/>
      <c r="D371" s="7" t="n"/>
      <c r="E371" s="8" t="n"/>
      <c r="H371" s="9" t="n"/>
      <c r="I371" s="10" t="n"/>
      <c r="J371" s="5" t="n"/>
    </row>
    <row r="372" ht="15.75" customHeight="1">
      <c r="A372" s="13" t="inlineStr">
        <is>
          <t>FECHA</t>
        </is>
      </c>
      <c r="B372" s="13" t="inlineStr">
        <is>
          <t>CIERRE DE CAJA</t>
        </is>
      </c>
      <c r="C372" s="13" t="inlineStr">
        <is>
          <t>IMPORTE</t>
        </is>
      </c>
      <c r="D372" s="49" t="n">
        <v>112762120</v>
      </c>
      <c r="E372" s="14" t="n">
        <v>112774120</v>
      </c>
      <c r="H372" s="9" t="n"/>
      <c r="I372" s="10" t="n"/>
      <c r="J372" s="5" t="n"/>
    </row>
    <row r="373">
      <c r="D373" s="29" t="inlineStr">
        <is>
          <t>BOOT</t>
        </is>
      </c>
    </row>
    <row r="374">
      <c r="A374" s="16" t="inlineStr">
        <is>
          <t>El boot realizo un dia despues el traslado</t>
        </is>
      </c>
      <c r="B374" s="26" t="n"/>
      <c r="C374" s="26" t="n"/>
    </row>
    <row r="376">
      <c r="A376" s="1" t="inlineStr">
        <is>
          <t>Cierre Caja</t>
        </is>
      </c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</row>
    <row r="377">
      <c r="A377" s="3" t="inlineStr">
        <is>
          <t>Del 13/02/2023</t>
        </is>
      </c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</row>
    <row r="378">
      <c r="A378" s="74" t="inlineStr">
        <is>
          <t>Cierre Caja</t>
        </is>
      </c>
      <c r="B378" s="74" t="inlineStr">
        <is>
          <t>Fecha</t>
        </is>
      </c>
      <c r="C378" s="74" t="inlineStr">
        <is>
          <t>Cajero</t>
        </is>
      </c>
      <c r="D378" s="74" t="inlineStr">
        <is>
          <t>Nro Voucher</t>
        </is>
      </c>
      <c r="E378" s="74" t="inlineStr">
        <is>
          <t>Nro Cuenta</t>
        </is>
      </c>
      <c r="F378" s="74" t="inlineStr">
        <is>
          <t>Tipo Ingreso</t>
        </is>
      </c>
      <c r="G378" s="75" t="n"/>
      <c r="H378" s="76" t="n"/>
      <c r="I378" s="74" t="inlineStr">
        <is>
          <t>TIPO DE INGRESO</t>
        </is>
      </c>
      <c r="J378" s="74" t="inlineStr">
        <is>
          <t>Cobrador</t>
        </is>
      </c>
    </row>
    <row r="379">
      <c r="A379" s="77" t="n"/>
      <c r="B379" s="77" t="n"/>
      <c r="C379" s="77" t="n"/>
      <c r="D379" s="77" t="n"/>
      <c r="E379" s="77" t="n"/>
      <c r="F379" s="4" t="inlineStr">
        <is>
          <t>EFECTIVO</t>
        </is>
      </c>
      <c r="G379" s="4" t="inlineStr">
        <is>
          <t>CHEQUE</t>
        </is>
      </c>
      <c r="H379" s="4" t="inlineStr">
        <is>
          <t>TRANSFERENCIA</t>
        </is>
      </c>
      <c r="I379" s="77" t="n"/>
      <c r="J379" s="77" t="n"/>
    </row>
    <row r="380">
      <c r="A380" s="5" t="inlineStr">
        <is>
          <t>CCAJ-LP07/35/23</t>
        </is>
      </c>
      <c r="B380" s="6" t="n">
        <v>44970.79442775463</v>
      </c>
      <c r="C380" s="5" t="inlineStr">
        <is>
          <t>312 JHONNY IGNACIO FLORES LOPEZ</t>
        </is>
      </c>
      <c r="D380" s="7" t="n"/>
      <c r="E380" s="8" t="n"/>
      <c r="F380" s="9" t="n">
        <v>7209.96</v>
      </c>
      <c r="I380" s="10" t="inlineStr">
        <is>
          <t>EFECTIVO</t>
        </is>
      </c>
      <c r="J380" s="5" t="inlineStr">
        <is>
          <t>312 JHONNY IGNACIO FLORES LOPEZ</t>
        </is>
      </c>
    </row>
    <row r="381">
      <c r="A381" s="11" t="inlineStr">
        <is>
          <t>SAP</t>
        </is>
      </c>
      <c r="B381" s="3" t="n"/>
      <c r="C381" s="3" t="n"/>
      <c r="D381" s="7" t="n"/>
      <c r="E381" s="8" t="n"/>
      <c r="H381" s="9" t="n"/>
      <c r="I381" s="10" t="n"/>
      <c r="J381" s="5" t="n"/>
    </row>
    <row r="382" ht="15.75" customHeight="1">
      <c r="A382" s="13" t="inlineStr">
        <is>
          <t>FECHA</t>
        </is>
      </c>
      <c r="B382" s="13" t="inlineStr">
        <is>
          <t>CIERRE DE CAJA</t>
        </is>
      </c>
      <c r="C382" s="13" t="inlineStr">
        <is>
          <t>IMPORTE</t>
        </is>
      </c>
      <c r="D382" s="49" t="n">
        <v>112774004</v>
      </c>
      <c r="E382" s="14" t="n">
        <v>112774121</v>
      </c>
      <c r="H382" s="9" t="n"/>
      <c r="I382" s="10" t="n"/>
      <c r="J382" s="5" t="n"/>
    </row>
    <row r="383">
      <c r="D383" s="29" t="inlineStr">
        <is>
          <t>BOOT</t>
        </is>
      </c>
    </row>
    <row r="385">
      <c r="A385" s="1" t="inlineStr">
        <is>
          <t>Cierre Caja</t>
        </is>
      </c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</row>
    <row r="386">
      <c r="A386" s="3" t="inlineStr">
        <is>
          <t>Del 14/02/2023</t>
        </is>
      </c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</row>
    <row r="387">
      <c r="A387" s="74" t="inlineStr">
        <is>
          <t>Cierre Caja</t>
        </is>
      </c>
      <c r="B387" s="74" t="inlineStr">
        <is>
          <t>Fecha</t>
        </is>
      </c>
      <c r="C387" s="74" t="inlineStr">
        <is>
          <t>Cajero</t>
        </is>
      </c>
      <c r="D387" s="74" t="inlineStr">
        <is>
          <t>Nro Voucher</t>
        </is>
      </c>
      <c r="E387" s="74" t="inlineStr">
        <is>
          <t>Nro Cuenta</t>
        </is>
      </c>
      <c r="F387" s="74" t="inlineStr">
        <is>
          <t>Tipo Ingreso</t>
        </is>
      </c>
      <c r="G387" s="75" t="n"/>
      <c r="H387" s="76" t="n"/>
      <c r="I387" s="74" t="inlineStr">
        <is>
          <t>TIPO DE INGRESO</t>
        </is>
      </c>
      <c r="J387" s="74" t="inlineStr">
        <is>
          <t>Cobrador</t>
        </is>
      </c>
    </row>
    <row r="388">
      <c r="A388" s="77" t="n"/>
      <c r="B388" s="77" t="n"/>
      <c r="C388" s="77" t="n"/>
      <c r="D388" s="77" t="n"/>
      <c r="E388" s="77" t="n"/>
      <c r="F388" s="4" t="inlineStr">
        <is>
          <t>EFECTIVO</t>
        </is>
      </c>
      <c r="G388" s="4" t="inlineStr">
        <is>
          <t>CHEQUE</t>
        </is>
      </c>
      <c r="H388" s="4" t="inlineStr">
        <is>
          <t>TRANSFERENCIA</t>
        </is>
      </c>
      <c r="I388" s="77" t="n"/>
      <c r="J388" s="77" t="n"/>
    </row>
    <row r="389">
      <c r="A389" s="5" t="inlineStr">
        <is>
          <t>CCAJ-LP07/36/23</t>
        </is>
      </c>
      <c r="B389" s="6" t="n">
        <v>44971.80496591435</v>
      </c>
      <c r="C389" s="5" t="inlineStr">
        <is>
          <t>312 JHONNY IGNACIO FLORES LOPEZ</t>
        </is>
      </c>
      <c r="D389" s="7" t="n"/>
      <c r="E389" s="8" t="n"/>
      <c r="F389" s="9" t="n">
        <v>7857.32</v>
      </c>
      <c r="I389" s="10" t="inlineStr">
        <is>
          <t>EFECTIVO</t>
        </is>
      </c>
      <c r="J389" s="5" t="inlineStr">
        <is>
          <t>312 JHONNY IGNACIO FLORES LOPEZ</t>
        </is>
      </c>
    </row>
    <row r="390">
      <c r="A390" s="11" t="inlineStr">
        <is>
          <t>SAP</t>
        </is>
      </c>
      <c r="B390" s="3" t="n"/>
      <c r="C390" s="3" t="n"/>
      <c r="D390" s="7" t="n"/>
      <c r="E390" s="8" t="n"/>
      <c r="H390" s="9" t="n"/>
      <c r="I390" s="10" t="n"/>
      <c r="J390" s="5" t="n"/>
    </row>
    <row r="391" ht="15.75" customHeight="1">
      <c r="A391" s="13" t="inlineStr">
        <is>
          <t>FECHA</t>
        </is>
      </c>
      <c r="B391" s="13" t="inlineStr">
        <is>
          <t>CIERRE DE CAJA</t>
        </is>
      </c>
      <c r="C391" s="13" t="inlineStr">
        <is>
          <t>IMPORTE</t>
        </is>
      </c>
      <c r="D391" s="49" t="n">
        <v>112775842</v>
      </c>
      <c r="E391" s="14" t="n">
        <v>112782198</v>
      </c>
      <c r="H391" s="9" t="n"/>
      <c r="I391" s="10" t="n"/>
      <c r="J391" s="5" t="n"/>
    </row>
    <row r="392">
      <c r="D392" s="29" t="inlineStr">
        <is>
          <t>BOOT</t>
        </is>
      </c>
    </row>
    <row r="394">
      <c r="A394" s="1" t="inlineStr">
        <is>
          <t>Cierre Caja</t>
        </is>
      </c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</row>
    <row r="395">
      <c r="A395" s="3" t="inlineStr">
        <is>
          <t>Del 15/02/2023</t>
        </is>
      </c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</row>
    <row r="396">
      <c r="A396" s="74" t="inlineStr">
        <is>
          <t>Cierre Caja</t>
        </is>
      </c>
      <c r="B396" s="74" t="inlineStr">
        <is>
          <t>Fecha</t>
        </is>
      </c>
      <c r="C396" s="74" t="inlineStr">
        <is>
          <t>Cajero</t>
        </is>
      </c>
      <c r="D396" s="74" t="inlineStr">
        <is>
          <t>Nro Voucher</t>
        </is>
      </c>
      <c r="E396" s="74" t="inlineStr">
        <is>
          <t>Nro Cuenta</t>
        </is>
      </c>
      <c r="F396" s="74" t="inlineStr">
        <is>
          <t>Tipo Ingreso</t>
        </is>
      </c>
      <c r="G396" s="75" t="n"/>
      <c r="H396" s="76" t="n"/>
      <c r="I396" s="74" t="inlineStr">
        <is>
          <t>TIPO DE INGRESO</t>
        </is>
      </c>
      <c r="J396" s="74" t="inlineStr">
        <is>
          <t>Cobrador</t>
        </is>
      </c>
    </row>
    <row r="397">
      <c r="A397" s="77" t="n"/>
      <c r="B397" s="77" t="n"/>
      <c r="C397" s="77" t="n"/>
      <c r="D397" s="77" t="n"/>
      <c r="E397" s="77" t="n"/>
      <c r="F397" s="4" t="inlineStr">
        <is>
          <t>EFECTIVO</t>
        </is>
      </c>
      <c r="G397" s="4" t="inlineStr">
        <is>
          <t>CHEQUE</t>
        </is>
      </c>
      <c r="H397" s="4" t="inlineStr">
        <is>
          <t>TRANSFERENCIA</t>
        </is>
      </c>
      <c r="I397" s="77" t="n"/>
      <c r="J397" s="77" t="n"/>
    </row>
    <row r="398">
      <c r="A398" s="5" t="inlineStr">
        <is>
          <t>CCAJ-LP07/37/23</t>
        </is>
      </c>
      <c r="B398" s="6" t="n">
        <v>44972.79250428241</v>
      </c>
      <c r="C398" s="5" t="inlineStr">
        <is>
          <t>312 JHONNY IGNACIO FLORES LOPEZ</t>
        </is>
      </c>
      <c r="D398" s="7" t="n"/>
      <c r="E398" s="8" t="n"/>
      <c r="F398" s="9" t="n">
        <v>8646.92</v>
      </c>
      <c r="I398" s="10" t="inlineStr">
        <is>
          <t>EFECTIVO</t>
        </is>
      </c>
      <c r="J398" s="5" t="inlineStr">
        <is>
          <t>312 JHONNY IGNACIO FLORES LOPEZ</t>
        </is>
      </c>
    </row>
    <row r="399">
      <c r="A399" s="11" t="inlineStr">
        <is>
          <t>SAP</t>
        </is>
      </c>
      <c r="B399" s="3" t="n"/>
      <c r="C399" s="3" t="n"/>
      <c r="D399" s="7" t="n"/>
      <c r="E399" s="8" t="n"/>
      <c r="H399" s="9" t="n"/>
      <c r="I399" s="10" t="n"/>
      <c r="J399" s="5" t="n"/>
    </row>
    <row r="400" ht="15.75" customHeight="1">
      <c r="A400" s="13" t="inlineStr">
        <is>
          <t>FECHA</t>
        </is>
      </c>
      <c r="B400" s="13" t="inlineStr">
        <is>
          <t>CIERRE DE CAJA</t>
        </is>
      </c>
      <c r="C400" s="13" t="inlineStr">
        <is>
          <t>IMPORTE</t>
        </is>
      </c>
      <c r="D400" s="49" t="n">
        <v>112790244</v>
      </c>
      <c r="E400" s="14" t="n">
        <v>112790420</v>
      </c>
      <c r="H400" s="9" t="n"/>
      <c r="I400" s="10" t="n"/>
      <c r="J400" s="5" t="n"/>
    </row>
    <row r="401">
      <c r="D401" s="29" t="inlineStr">
        <is>
          <t>BOOT</t>
        </is>
      </c>
    </row>
    <row r="403">
      <c r="A403" s="1" t="inlineStr">
        <is>
          <t>Cierre Caja</t>
        </is>
      </c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</row>
    <row r="404">
      <c r="A404" s="3" t="inlineStr">
        <is>
          <t>Del 16/02/2023</t>
        </is>
      </c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</row>
    <row r="405">
      <c r="A405" s="74" t="inlineStr">
        <is>
          <t>Cierre Caja</t>
        </is>
      </c>
      <c r="B405" s="74" t="inlineStr">
        <is>
          <t>Fecha</t>
        </is>
      </c>
      <c r="C405" s="74" t="inlineStr">
        <is>
          <t>Cajero</t>
        </is>
      </c>
      <c r="D405" s="74" t="inlineStr">
        <is>
          <t>Nro Voucher</t>
        </is>
      </c>
      <c r="E405" s="74" t="inlineStr">
        <is>
          <t>Nro Cuenta</t>
        </is>
      </c>
      <c r="F405" s="74" t="inlineStr">
        <is>
          <t>Tipo Ingreso</t>
        </is>
      </c>
      <c r="G405" s="75" t="n"/>
      <c r="H405" s="76" t="n"/>
      <c r="I405" s="74" t="inlineStr">
        <is>
          <t>TIPO DE INGRESO</t>
        </is>
      </c>
      <c r="J405" s="74" t="inlineStr">
        <is>
          <t>Cobrador</t>
        </is>
      </c>
    </row>
    <row r="406">
      <c r="A406" s="77" t="n"/>
      <c r="B406" s="77" t="n"/>
      <c r="C406" s="77" t="n"/>
      <c r="D406" s="77" t="n"/>
      <c r="E406" s="77" t="n"/>
      <c r="F406" s="4" t="inlineStr">
        <is>
          <t>EFECTIVO</t>
        </is>
      </c>
      <c r="G406" s="4" t="inlineStr">
        <is>
          <t>CHEQUE</t>
        </is>
      </c>
      <c r="H406" s="4" t="inlineStr">
        <is>
          <t>TRANSFERENCIA</t>
        </is>
      </c>
      <c r="I406" s="77" t="n"/>
      <c r="J406" s="77" t="n"/>
    </row>
    <row r="407">
      <c r="A407" s="5" t="inlineStr">
        <is>
          <t>CCAJ-LP07/38/23</t>
        </is>
      </c>
      <c r="B407" s="6" t="n">
        <v>44973.79691688657</v>
      </c>
      <c r="C407" s="5" t="inlineStr">
        <is>
          <t>312 JHONNY IGNACIO FLORES LOPEZ</t>
        </is>
      </c>
      <c r="D407" s="7" t="n"/>
      <c r="E407" s="8" t="n"/>
      <c r="F407" s="9" t="n">
        <v>7799.69</v>
      </c>
      <c r="I407" s="10" t="inlineStr">
        <is>
          <t>EFECTIVO</t>
        </is>
      </c>
      <c r="J407" s="5" t="inlineStr">
        <is>
          <t>312 JHONNY IGNACIO FLORES LOPEZ</t>
        </is>
      </c>
    </row>
    <row r="408">
      <c r="A408" s="11" t="inlineStr">
        <is>
          <t>SAP</t>
        </is>
      </c>
      <c r="B408" s="3" t="n"/>
      <c r="C408" s="3" t="n"/>
      <c r="D408" s="7" t="n"/>
      <c r="E408" s="8" t="n"/>
      <c r="H408" s="9" t="n"/>
      <c r="I408" s="10" t="n"/>
      <c r="J408" s="8" t="n"/>
    </row>
    <row r="409" ht="15.75" customHeight="1">
      <c r="A409" s="13" t="inlineStr">
        <is>
          <t>FECHA</t>
        </is>
      </c>
      <c r="B409" s="13" t="inlineStr">
        <is>
          <t>CIERRE DE CAJA</t>
        </is>
      </c>
      <c r="C409" s="13" t="inlineStr">
        <is>
          <t>IMPORTE</t>
        </is>
      </c>
      <c r="D409" s="49" t="inlineStr">
        <is>
          <t>112799841</t>
        </is>
      </c>
      <c r="E409" s="14" t="n">
        <v>112799962</v>
      </c>
      <c r="H409" s="9" t="n"/>
      <c r="I409" s="10" t="n"/>
      <c r="J409" s="8" t="n"/>
    </row>
    <row r="410">
      <c r="D410" s="29" t="inlineStr">
        <is>
          <t>BOOT</t>
        </is>
      </c>
    </row>
    <row r="411"/>
    <row r="412">
      <c r="A412" s="1" t="inlineStr">
        <is>
          <t>Cierre Caja</t>
        </is>
      </c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</row>
    <row r="413">
      <c r="A413" s="3" t="inlineStr">
        <is>
          <t>Del 17/02/2023</t>
        </is>
      </c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</row>
    <row r="414">
      <c r="A414" s="74" t="inlineStr">
        <is>
          <t>Cierre Caja</t>
        </is>
      </c>
      <c r="B414" s="74" t="inlineStr">
        <is>
          <t>Fecha</t>
        </is>
      </c>
      <c r="C414" s="74" t="inlineStr">
        <is>
          <t>Cajero</t>
        </is>
      </c>
      <c r="D414" s="74" t="inlineStr">
        <is>
          <t>Nro Voucher</t>
        </is>
      </c>
      <c r="E414" s="74" t="inlineStr">
        <is>
          <t>Nro Cuenta</t>
        </is>
      </c>
      <c r="F414" s="74" t="inlineStr">
        <is>
          <t>Tipo Ingreso</t>
        </is>
      </c>
      <c r="G414" s="75" t="n"/>
      <c r="H414" s="76" t="n"/>
      <c r="I414" s="74" t="inlineStr">
        <is>
          <t>TIPO DE INGRESO</t>
        </is>
      </c>
      <c r="J414" s="74" t="inlineStr">
        <is>
          <t>Cobrador</t>
        </is>
      </c>
    </row>
    <row r="415">
      <c r="A415" s="77" t="n"/>
      <c r="B415" s="77" t="n"/>
      <c r="C415" s="77" t="n"/>
      <c r="D415" s="77" t="n"/>
      <c r="E415" s="77" t="n"/>
      <c r="F415" s="4" t="inlineStr">
        <is>
          <t>EFECTIVO</t>
        </is>
      </c>
      <c r="G415" s="4" t="inlineStr">
        <is>
          <t>CHEQUE</t>
        </is>
      </c>
      <c r="H415" s="4" t="inlineStr">
        <is>
          <t>TRANSFERENCIA</t>
        </is>
      </c>
      <c r="I415" s="77" t="n"/>
      <c r="J415" s="77" t="n"/>
    </row>
    <row r="416">
      <c r="A416" s="5" t="inlineStr">
        <is>
          <t>CCAJ-LP07/39/23</t>
        </is>
      </c>
      <c r="B416" s="6" t="n">
        <v>44974.80194758102</v>
      </c>
      <c r="C416" s="5" t="inlineStr">
        <is>
          <t>312 JHONNY IGNACIO FLORES LOPEZ</t>
        </is>
      </c>
      <c r="D416" s="7" t="n"/>
      <c r="E416" s="8" t="n"/>
      <c r="F416" s="9" t="n">
        <v>9230.52</v>
      </c>
      <c r="I416" s="10" t="inlineStr">
        <is>
          <t>EFECTIVO</t>
        </is>
      </c>
      <c r="J416" s="5" t="inlineStr">
        <is>
          <t>312 JHONNY IGNACIO FLORES LOPEZ</t>
        </is>
      </c>
    </row>
    <row r="417">
      <c r="A417" s="11" t="inlineStr">
        <is>
          <t>SAP</t>
        </is>
      </c>
      <c r="B417" s="3" t="n"/>
      <c r="C417" s="3" t="n"/>
      <c r="D417" s="7" t="n"/>
      <c r="E417" s="8" t="n"/>
      <c r="G417" s="9" t="n"/>
      <c r="I417" s="10" t="n"/>
      <c r="J417" s="8" t="n"/>
    </row>
    <row r="418" ht="15.75" customHeight="1">
      <c r="A418" s="13" t="inlineStr">
        <is>
          <t>FECHA</t>
        </is>
      </c>
      <c r="B418" s="13" t="inlineStr">
        <is>
          <t>CIERRE DE CAJA</t>
        </is>
      </c>
      <c r="C418" s="13" t="inlineStr">
        <is>
          <t>IMPORTE</t>
        </is>
      </c>
      <c r="D418" s="49" t="inlineStr">
        <is>
          <t>112799804</t>
        </is>
      </c>
      <c r="E418" s="14" t="n">
        <v>112799963</v>
      </c>
      <c r="G418" s="9" t="n"/>
      <c r="I418" s="10" t="n"/>
      <c r="J418" s="8" t="n"/>
    </row>
    <row r="419">
      <c r="A419" s="5" t="n"/>
      <c r="B419" s="6" t="n"/>
      <c r="C419" s="5" t="n"/>
      <c r="D419" s="29" t="inlineStr">
        <is>
          <t>BOOT</t>
        </is>
      </c>
      <c r="E419" s="8" t="n"/>
      <c r="G419" s="9" t="n"/>
      <c r="I419" s="10" t="n"/>
      <c r="J419" s="8" t="n"/>
    </row>
    <row r="420">
      <c r="A420" s="5" t="n"/>
      <c r="B420" s="6" t="n"/>
      <c r="C420" s="5" t="n"/>
      <c r="D420" s="7" t="n"/>
      <c r="E420" s="8" t="n"/>
      <c r="G420" s="9" t="n"/>
      <c r="I420" s="10" t="n"/>
      <c r="J420" s="8" t="n"/>
    </row>
    <row r="421">
      <c r="A421" s="1" t="inlineStr">
        <is>
          <t>Cierre Caja</t>
        </is>
      </c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</row>
    <row r="422">
      <c r="A422" s="3" t="inlineStr">
        <is>
          <t>Del 18/02/2023</t>
        </is>
      </c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</row>
    <row r="423">
      <c r="A423" s="74" t="inlineStr">
        <is>
          <t>Cierre Caja</t>
        </is>
      </c>
      <c r="B423" s="74" t="inlineStr">
        <is>
          <t>Fecha</t>
        </is>
      </c>
      <c r="C423" s="74" t="inlineStr">
        <is>
          <t>Cajero</t>
        </is>
      </c>
      <c r="D423" s="74" t="inlineStr">
        <is>
          <t>Nro Voucher</t>
        </is>
      </c>
      <c r="E423" s="74" t="inlineStr">
        <is>
          <t>Nro Cuenta</t>
        </is>
      </c>
      <c r="F423" s="74" t="inlineStr">
        <is>
          <t>Tipo Ingreso</t>
        </is>
      </c>
      <c r="G423" s="75" t="n"/>
      <c r="H423" s="76" t="n"/>
      <c r="I423" s="74" t="inlineStr">
        <is>
          <t>TIPO DE INGRESO</t>
        </is>
      </c>
      <c r="J423" s="74" t="inlineStr">
        <is>
          <t>Cobrador</t>
        </is>
      </c>
    </row>
    <row r="424">
      <c r="A424" s="77" t="n"/>
      <c r="B424" s="77" t="n"/>
      <c r="C424" s="77" t="n"/>
      <c r="D424" s="77" t="n"/>
      <c r="E424" s="77" t="n"/>
      <c r="F424" s="4" t="inlineStr">
        <is>
          <t>EFECTIVO</t>
        </is>
      </c>
      <c r="G424" s="4" t="inlineStr">
        <is>
          <t>CHEQUE</t>
        </is>
      </c>
      <c r="H424" s="4" t="inlineStr">
        <is>
          <t>TRANSFERENCIA</t>
        </is>
      </c>
      <c r="I424" s="77" t="n"/>
      <c r="J424" s="77" t="n"/>
    </row>
    <row r="425">
      <c r="A425" s="5" t="inlineStr">
        <is>
          <t>CCAJ-LP07/40/23</t>
        </is>
      </c>
      <c r="B425" s="6" t="n">
        <v>44975.54261431713</v>
      </c>
      <c r="C425" s="5" t="inlineStr">
        <is>
          <t>312 JHONNY IGNACIO FLORES LOPEZ</t>
        </is>
      </c>
      <c r="D425" s="7" t="n"/>
      <c r="E425" s="8" t="n"/>
      <c r="F425" s="9" t="n">
        <v>4535.03</v>
      </c>
      <c r="I425" s="10" t="inlineStr">
        <is>
          <t>EFECTIVO</t>
        </is>
      </c>
      <c r="J425" s="5" t="inlineStr">
        <is>
          <t>312 JHONNY IGNACIO FLORES LOPEZ</t>
        </is>
      </c>
    </row>
    <row r="426">
      <c r="A426" s="5" t="inlineStr">
        <is>
          <t>CCAJ-LP07/40/23</t>
        </is>
      </c>
      <c r="B426" s="6" t="n">
        <v>44975.54261431713</v>
      </c>
      <c r="C426" s="5" t="inlineStr">
        <is>
          <t>312 JHONNY IGNACIO FLORES LOPEZ</t>
        </is>
      </c>
      <c r="D426" s="7" t="n"/>
      <c r="E426" s="8" t="n"/>
      <c r="H426" s="9" t="n">
        <v>165.68</v>
      </c>
      <c r="I426" s="5" t="inlineStr">
        <is>
          <t>TARJETA DE DÉBITO/CRÉDITO</t>
        </is>
      </c>
      <c r="J426" s="5" t="inlineStr">
        <is>
          <t>312 JHONNY IGNACIO FLORES LOPEZ</t>
        </is>
      </c>
    </row>
    <row r="427">
      <c r="A427" s="11" t="inlineStr">
        <is>
          <t>SAP</t>
        </is>
      </c>
      <c r="B427" s="3" t="n"/>
      <c r="C427" s="3" t="n"/>
      <c r="D427" s="7" t="n"/>
      <c r="E427" s="8" t="n"/>
      <c r="G427" s="9" t="n"/>
      <c r="I427" s="10" t="n"/>
      <c r="J427" s="8" t="n"/>
    </row>
    <row r="428" ht="15.75" customHeight="1">
      <c r="A428" s="13" t="inlineStr">
        <is>
          <t>FECHA</t>
        </is>
      </c>
      <c r="B428" s="13" t="inlineStr">
        <is>
          <t>CIERRE DE CAJA</t>
        </is>
      </c>
      <c r="C428" s="13" t="inlineStr">
        <is>
          <t>IMPORTE</t>
        </is>
      </c>
      <c r="D428" s="49" t="inlineStr">
        <is>
          <t>112808018</t>
        </is>
      </c>
      <c r="E428" s="14" t="n">
        <v>112808132</v>
      </c>
      <c r="G428" s="9" t="n"/>
      <c r="I428" s="10" t="n"/>
      <c r="J428" s="8" t="n"/>
    </row>
    <row r="429">
      <c r="D429" s="29" t="inlineStr">
        <is>
          <t>BOOT</t>
        </is>
      </c>
    </row>
    <row r="430"/>
    <row r="431">
      <c r="A431" s="1" t="inlineStr">
        <is>
          <t>Cierre Caja</t>
        </is>
      </c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</row>
    <row r="432">
      <c r="A432" s="3" t="inlineStr">
        <is>
          <t>Del 20/02/2023</t>
        </is>
      </c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</row>
    <row r="433">
      <c r="A433" s="74" t="inlineStr">
        <is>
          <t>Cierre Caja</t>
        </is>
      </c>
      <c r="B433" s="74" t="inlineStr">
        <is>
          <t>Fecha</t>
        </is>
      </c>
      <c r="C433" s="74" t="inlineStr">
        <is>
          <t>Cajero</t>
        </is>
      </c>
      <c r="D433" s="74" t="inlineStr">
        <is>
          <t>Nro Voucher</t>
        </is>
      </c>
      <c r="E433" s="74" t="inlineStr">
        <is>
          <t>Nro Cuenta</t>
        </is>
      </c>
      <c r="F433" s="74" t="inlineStr">
        <is>
          <t>Tipo Ingreso</t>
        </is>
      </c>
      <c r="G433" s="75" t="n"/>
      <c r="H433" s="76" t="n"/>
      <c r="I433" s="74" t="inlineStr">
        <is>
          <t>TIPO DE INGRESO</t>
        </is>
      </c>
      <c r="J433" s="74" t="inlineStr">
        <is>
          <t>Cobrador</t>
        </is>
      </c>
    </row>
    <row r="434">
      <c r="A434" s="77" t="n"/>
      <c r="B434" s="77" t="n"/>
      <c r="C434" s="77" t="n"/>
      <c r="D434" s="77" t="n"/>
      <c r="E434" s="77" t="n"/>
      <c r="F434" s="4" t="inlineStr">
        <is>
          <t>EFECTIVO</t>
        </is>
      </c>
      <c r="G434" s="4" t="inlineStr">
        <is>
          <t>CHEQUE</t>
        </is>
      </c>
      <c r="H434" s="4" t="inlineStr">
        <is>
          <t>TRANSFERENCIA</t>
        </is>
      </c>
      <c r="I434" s="77" t="n"/>
      <c r="J434" s="77" t="n"/>
    </row>
    <row r="435">
      <c r="A435" s="34" t="inlineStr">
        <is>
          <t>NO HUBO CIERRES DE CAJA DEBIDO A FERIADO NACIONAL POR CARNAVALES</t>
        </is>
      </c>
      <c r="B435" s="39" t="n"/>
      <c r="C435" s="34" t="n"/>
      <c r="D435" s="21" t="n"/>
      <c r="E435" s="8" t="n"/>
      <c r="H435" s="9" t="n"/>
      <c r="I435" s="5" t="n"/>
      <c r="J435" s="8" t="n"/>
    </row>
    <row r="436">
      <c r="A436" s="11" t="inlineStr">
        <is>
          <t>SAP</t>
        </is>
      </c>
      <c r="B436" s="3" t="n"/>
      <c r="C436" s="3" t="n"/>
      <c r="D436" s="7" t="n"/>
      <c r="E436" s="8" t="n"/>
      <c r="G436" s="9" t="n"/>
      <c r="I436" s="10" t="n"/>
      <c r="J436" s="8" t="n"/>
    </row>
    <row r="437">
      <c r="A437" s="13" t="inlineStr">
        <is>
          <t>FECHA</t>
        </is>
      </c>
      <c r="B437" s="13" t="inlineStr">
        <is>
          <t>CIERRE DE CAJA</t>
        </is>
      </c>
      <c r="C437" s="13" t="inlineStr">
        <is>
          <t>IMPORTE</t>
        </is>
      </c>
      <c r="D437" s="7" t="n"/>
      <c r="E437" s="8" t="n"/>
      <c r="G437" s="9" t="n"/>
      <c r="I437" s="10" t="n"/>
      <c r="J437" s="8" t="n"/>
    </row>
    <row r="438"/>
    <row r="439">
      <c r="A439" s="1" t="inlineStr">
        <is>
          <t>Cierre Caja</t>
        </is>
      </c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</row>
    <row r="440">
      <c r="A440" s="3" t="inlineStr">
        <is>
          <t>Del 21/02/2023</t>
        </is>
      </c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</row>
    <row r="441">
      <c r="A441" s="74" t="inlineStr">
        <is>
          <t>Cierre Caja</t>
        </is>
      </c>
      <c r="B441" s="74" t="inlineStr">
        <is>
          <t>Fecha</t>
        </is>
      </c>
      <c r="C441" s="74" t="inlineStr">
        <is>
          <t>Cajero</t>
        </is>
      </c>
      <c r="D441" s="74" t="inlineStr">
        <is>
          <t>Nro Voucher</t>
        </is>
      </c>
      <c r="E441" s="74" t="inlineStr">
        <is>
          <t>Nro Cuenta</t>
        </is>
      </c>
      <c r="F441" s="74" t="inlineStr">
        <is>
          <t>Tipo Ingreso</t>
        </is>
      </c>
      <c r="G441" s="75" t="n"/>
      <c r="H441" s="76" t="n"/>
      <c r="I441" s="74" t="inlineStr">
        <is>
          <t>TIPO DE INGRESO</t>
        </is>
      </c>
      <c r="J441" s="74" t="inlineStr">
        <is>
          <t>Cobrador</t>
        </is>
      </c>
    </row>
    <row r="442">
      <c r="A442" s="77" t="n"/>
      <c r="B442" s="77" t="n"/>
      <c r="C442" s="77" t="n"/>
      <c r="D442" s="77" t="n"/>
      <c r="E442" s="77" t="n"/>
      <c r="F442" s="4" t="inlineStr">
        <is>
          <t>EFECTIVO</t>
        </is>
      </c>
      <c r="G442" s="4" t="inlineStr">
        <is>
          <t>CHEQUE</t>
        </is>
      </c>
      <c r="H442" s="4" t="inlineStr">
        <is>
          <t>TRANSFERENCIA</t>
        </is>
      </c>
      <c r="I442" s="77" t="n"/>
      <c r="J442" s="77" t="n"/>
    </row>
    <row r="443">
      <c r="A443" s="34" t="inlineStr">
        <is>
          <t>NO HUBO CIERRES DE CAJA DEBIDO A FERIADO NACIONAL POR CARNAVALES</t>
        </is>
      </c>
      <c r="B443" s="39" t="n"/>
      <c r="C443" s="34" t="n"/>
      <c r="D443" s="21" t="n"/>
      <c r="E443" s="8" t="n"/>
      <c r="H443" s="9" t="n"/>
      <c r="I443" s="5" t="n"/>
      <c r="J443" s="8" t="n"/>
    </row>
    <row r="444">
      <c r="A444" s="11" t="inlineStr">
        <is>
          <t>SAP</t>
        </is>
      </c>
      <c r="B444" s="3" t="n"/>
      <c r="C444" s="3" t="n"/>
      <c r="D444" s="7" t="n"/>
      <c r="E444" s="8" t="n"/>
      <c r="G444" s="9" t="n"/>
      <c r="I444" s="10" t="n"/>
      <c r="J444" s="8" t="n"/>
    </row>
    <row r="445">
      <c r="A445" s="13" t="inlineStr">
        <is>
          <t>FECHA</t>
        </is>
      </c>
      <c r="B445" s="13" t="inlineStr">
        <is>
          <t>CIERRE DE CAJA</t>
        </is>
      </c>
      <c r="C445" s="13" t="inlineStr">
        <is>
          <t>IMPORTE</t>
        </is>
      </c>
    </row>
    <row r="446"/>
    <row r="447"/>
    <row r="448">
      <c r="A448" s="1" t="inlineStr">
        <is>
          <t>Cierre Caja</t>
        </is>
      </c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</row>
    <row r="449">
      <c r="A449" s="3" t="inlineStr">
        <is>
          <t>Del 22/02/2023</t>
        </is>
      </c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</row>
    <row r="450">
      <c r="A450" s="74" t="inlineStr">
        <is>
          <t>Cierre Caja</t>
        </is>
      </c>
      <c r="B450" s="74" t="inlineStr">
        <is>
          <t>Fecha</t>
        </is>
      </c>
      <c r="C450" s="74" t="inlineStr">
        <is>
          <t>Cajero</t>
        </is>
      </c>
      <c r="D450" s="74" t="inlineStr">
        <is>
          <t>Nro Voucher</t>
        </is>
      </c>
      <c r="E450" s="74" t="inlineStr">
        <is>
          <t>Nro Cuenta</t>
        </is>
      </c>
      <c r="F450" s="74" t="inlineStr">
        <is>
          <t>Tipo Ingreso</t>
        </is>
      </c>
      <c r="G450" s="75" t="n"/>
      <c r="H450" s="76" t="n"/>
      <c r="I450" s="74" t="inlineStr">
        <is>
          <t>TIPO DE INGRESO</t>
        </is>
      </c>
      <c r="J450" s="74" t="inlineStr">
        <is>
          <t>Cobrador</t>
        </is>
      </c>
    </row>
    <row r="451">
      <c r="A451" s="77" t="n"/>
      <c r="B451" s="77" t="n"/>
      <c r="C451" s="77" t="n"/>
      <c r="D451" s="77" t="n"/>
      <c r="E451" s="77" t="n"/>
      <c r="F451" s="4" t="inlineStr">
        <is>
          <t>EFECTIVO</t>
        </is>
      </c>
      <c r="G451" s="4" t="inlineStr">
        <is>
          <t>CHEQUE</t>
        </is>
      </c>
      <c r="H451" s="4" t="inlineStr">
        <is>
          <t>TRANSFERENCIA</t>
        </is>
      </c>
      <c r="I451" s="77" t="n"/>
      <c r="J451" s="77" t="n"/>
    </row>
    <row r="452">
      <c r="A452" s="5" t="inlineStr">
        <is>
          <t>CCAJ-LP07/41/23</t>
        </is>
      </c>
      <c r="B452" s="6" t="n">
        <v>44979.79381964121</v>
      </c>
      <c r="C452" s="5" t="inlineStr">
        <is>
          <t>312 JHONNY IGNACIO FLORES LOPEZ</t>
        </is>
      </c>
      <c r="D452" s="7" t="n"/>
      <c r="E452" s="8" t="n"/>
      <c r="F452" s="9" t="n">
        <v>9362.77</v>
      </c>
      <c r="I452" s="10" t="inlineStr">
        <is>
          <t>EFECTIVO</t>
        </is>
      </c>
      <c r="J452" s="5" t="inlineStr">
        <is>
          <t>312 JHONNY IGNACIO FLORES LOPEZ</t>
        </is>
      </c>
    </row>
    <row r="453">
      <c r="A453" s="5" t="inlineStr">
        <is>
          <t>CCAJ-LP07/41/23</t>
        </is>
      </c>
      <c r="B453" s="6" t="n">
        <v>44979.79381964121</v>
      </c>
      <c r="C453" s="5" t="inlineStr">
        <is>
          <t>312 JHONNY IGNACIO FLORES LOPEZ</t>
        </is>
      </c>
      <c r="D453" s="7" t="n"/>
      <c r="E453" s="8" t="n"/>
      <c r="H453" s="9" t="n">
        <v>288.68</v>
      </c>
      <c r="I453" s="5" t="inlineStr">
        <is>
          <t>TARJETA DE DÉBITO/CRÉDITO</t>
        </is>
      </c>
      <c r="J453" s="5" t="inlineStr">
        <is>
          <t>312 JHONNY IGNACIO FLORES LOPEZ</t>
        </is>
      </c>
    </row>
    <row r="454">
      <c r="A454" s="11" t="inlineStr">
        <is>
          <t>SAP</t>
        </is>
      </c>
      <c r="B454" s="3" t="n"/>
      <c r="C454" s="3" t="n"/>
      <c r="D454" s="7" t="n"/>
      <c r="E454" s="8" t="n"/>
      <c r="H454" s="9" t="n"/>
      <c r="I454" s="10" t="n"/>
      <c r="J454" s="5" t="n"/>
    </row>
    <row r="455" ht="15.75" customHeight="1">
      <c r="A455" s="13" t="inlineStr">
        <is>
          <t>FECHA</t>
        </is>
      </c>
      <c r="B455" s="13" t="inlineStr">
        <is>
          <t>CIERRE DE CAJA</t>
        </is>
      </c>
      <c r="C455" s="13" t="inlineStr">
        <is>
          <t>IMPORTE</t>
        </is>
      </c>
      <c r="D455" s="49" t="inlineStr">
        <is>
          <t>112814215</t>
        </is>
      </c>
      <c r="E455" s="14" t="n">
        <v>112814325</v>
      </c>
      <c r="H455" s="9" t="n"/>
      <c r="I455" s="10" t="n"/>
      <c r="J455" s="5" t="n"/>
    </row>
    <row r="456">
      <c r="A456" s="5" t="n"/>
      <c r="B456" s="6" t="n"/>
      <c r="C456" s="5" t="n"/>
      <c r="D456" s="29" t="inlineStr">
        <is>
          <t>BOOT</t>
        </is>
      </c>
      <c r="E456" s="8" t="n"/>
      <c r="H456" s="9" t="n"/>
      <c r="I456" s="10" t="n"/>
      <c r="J456" s="5" t="n"/>
    </row>
    <row r="457"/>
    <row r="458">
      <c r="A458" s="1" t="inlineStr">
        <is>
          <t>Cierre Caja</t>
        </is>
      </c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</row>
    <row r="459">
      <c r="A459" s="3" t="inlineStr">
        <is>
          <t>Del 23/02/2023</t>
        </is>
      </c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</row>
    <row r="460">
      <c r="A460" s="74" t="inlineStr">
        <is>
          <t>Cierre Caja</t>
        </is>
      </c>
      <c r="B460" s="74" t="inlineStr">
        <is>
          <t>Fecha</t>
        </is>
      </c>
      <c r="C460" s="74" t="inlineStr">
        <is>
          <t>Cajero</t>
        </is>
      </c>
      <c r="D460" s="74" t="inlineStr">
        <is>
          <t>Nro Voucher</t>
        </is>
      </c>
      <c r="E460" s="74" t="inlineStr">
        <is>
          <t>Nro Cuenta</t>
        </is>
      </c>
      <c r="F460" s="74" t="inlineStr">
        <is>
          <t>Tipo Ingreso</t>
        </is>
      </c>
      <c r="G460" s="75" t="n"/>
      <c r="H460" s="76" t="n"/>
      <c r="I460" s="74" t="inlineStr">
        <is>
          <t>TIPO DE INGRESO</t>
        </is>
      </c>
      <c r="J460" s="74" t="inlineStr">
        <is>
          <t>Cobrador</t>
        </is>
      </c>
    </row>
    <row r="461">
      <c r="A461" s="77" t="n"/>
      <c r="B461" s="77" t="n"/>
      <c r="C461" s="77" t="n"/>
      <c r="D461" s="77" t="n"/>
      <c r="E461" s="77" t="n"/>
      <c r="F461" s="4" t="inlineStr">
        <is>
          <t>EFECTIVO</t>
        </is>
      </c>
      <c r="G461" s="4" t="inlineStr">
        <is>
          <t>CHEQUE</t>
        </is>
      </c>
      <c r="H461" s="4" t="inlineStr">
        <is>
          <t>TRANSFERENCIA</t>
        </is>
      </c>
      <c r="I461" s="77" t="n"/>
      <c r="J461" s="77" t="n"/>
    </row>
    <row r="462">
      <c r="A462" s="5" t="inlineStr">
        <is>
          <t>CCAJ-LP07/42/23</t>
        </is>
      </c>
      <c r="B462" s="6" t="n">
        <v>44980.79346415509</v>
      </c>
      <c r="C462" s="5" t="inlineStr">
        <is>
          <t>312 JHONNY IGNACIO FLORES LOPEZ</t>
        </is>
      </c>
      <c r="D462" s="7" t="n"/>
      <c r="E462" s="8" t="n"/>
      <c r="F462" s="9" t="n">
        <v>8003.04</v>
      </c>
      <c r="I462" s="10" t="inlineStr">
        <is>
          <t>EFECTIVO</t>
        </is>
      </c>
      <c r="J462" s="5" t="inlineStr">
        <is>
          <t>312 JHONNY IGNACIO FLORES LOPEZ</t>
        </is>
      </c>
    </row>
    <row r="463">
      <c r="A463" s="5" t="inlineStr">
        <is>
          <t>CCAJ-LP07/42/23</t>
        </is>
      </c>
      <c r="B463" s="6" t="n">
        <v>44980.79346415509</v>
      </c>
      <c r="C463" s="5" t="inlineStr">
        <is>
          <t>312 JHONNY IGNACIO FLORES LOPEZ</t>
        </is>
      </c>
      <c r="D463" s="7" t="n"/>
      <c r="E463" s="8" t="n"/>
      <c r="H463" s="9" t="n">
        <v>101</v>
      </c>
      <c r="I463" s="5" t="inlineStr">
        <is>
          <t>TARJETA DE DÉBITO/CRÉDITO</t>
        </is>
      </c>
      <c r="J463" s="5" t="inlineStr">
        <is>
          <t>312 JHONNY IGNACIO FLORES LOPEZ</t>
        </is>
      </c>
    </row>
    <row r="464">
      <c r="A464" s="11" t="inlineStr">
        <is>
          <t>SAP</t>
        </is>
      </c>
      <c r="B464" s="3" t="n"/>
      <c r="C464" s="3" t="n"/>
      <c r="D464" s="7" t="n"/>
      <c r="E464" s="8" t="n"/>
      <c r="H464" s="9" t="n"/>
      <c r="I464" s="10" t="n"/>
      <c r="J464" s="8" t="n"/>
    </row>
    <row r="465" ht="15.75" customHeight="1">
      <c r="A465" s="13" t="inlineStr">
        <is>
          <t>FECHA</t>
        </is>
      </c>
      <c r="B465" s="13" t="inlineStr">
        <is>
          <t>CIERRE DE CAJA</t>
        </is>
      </c>
      <c r="C465" s="13" t="inlineStr">
        <is>
          <t>IMPORTE</t>
        </is>
      </c>
      <c r="D465" s="49" t="inlineStr">
        <is>
          <t>112825666</t>
        </is>
      </c>
      <c r="E465" s="14" t="n">
        <v>112826027</v>
      </c>
      <c r="H465" s="9" t="n"/>
      <c r="I465" s="10" t="n"/>
      <c r="J465" s="8" t="n"/>
    </row>
    <row r="466">
      <c r="D466" s="29" t="inlineStr">
        <is>
          <t>BOOT</t>
        </is>
      </c>
    </row>
    <row r="467"/>
    <row r="468">
      <c r="A468" s="1" t="inlineStr">
        <is>
          <t>Cierre Caja</t>
        </is>
      </c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</row>
    <row r="469">
      <c r="A469" s="3" t="inlineStr">
        <is>
          <t>Del 25/02/2023</t>
        </is>
      </c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</row>
    <row r="470">
      <c r="A470" s="74" t="inlineStr">
        <is>
          <t>Cierre Caja</t>
        </is>
      </c>
      <c r="B470" s="74" t="inlineStr">
        <is>
          <t>Fecha</t>
        </is>
      </c>
      <c r="C470" s="74" t="inlineStr">
        <is>
          <t>Cajero</t>
        </is>
      </c>
      <c r="D470" s="74" t="inlineStr">
        <is>
          <t>Nro Voucher</t>
        </is>
      </c>
      <c r="E470" s="74" t="inlineStr">
        <is>
          <t>Nro Cuenta</t>
        </is>
      </c>
      <c r="F470" s="74" t="inlineStr">
        <is>
          <t>Tipo Ingreso</t>
        </is>
      </c>
      <c r="G470" s="75" t="n"/>
      <c r="H470" s="76" t="n"/>
      <c r="I470" s="74" t="inlineStr">
        <is>
          <t>TIPO DE INGRESO</t>
        </is>
      </c>
      <c r="J470" s="74" t="inlineStr">
        <is>
          <t>Cobrador</t>
        </is>
      </c>
    </row>
    <row r="471">
      <c r="A471" s="77" t="n"/>
      <c r="B471" s="77" t="n"/>
      <c r="C471" s="77" t="n"/>
      <c r="D471" s="77" t="n"/>
      <c r="E471" s="77" t="n"/>
      <c r="F471" s="4" t="inlineStr">
        <is>
          <t>EFECTIVO</t>
        </is>
      </c>
      <c r="G471" s="4" t="inlineStr">
        <is>
          <t>CHEQUE</t>
        </is>
      </c>
      <c r="H471" s="4" t="inlineStr">
        <is>
          <t>TRANSFERENCIA</t>
        </is>
      </c>
      <c r="I471" s="77" t="n"/>
      <c r="J471" s="77" t="n"/>
    </row>
    <row r="472">
      <c r="A472" s="5" t="inlineStr">
        <is>
          <t>CCAJ-LP07/43/23</t>
        </is>
      </c>
      <c r="B472" s="6" t="n">
        <v>44981.74722646991</v>
      </c>
      <c r="C472" s="5" t="inlineStr">
        <is>
          <t>312 JHONNY IGNACIO FLORES LOPEZ</t>
        </is>
      </c>
      <c r="D472" s="7" t="n"/>
      <c r="E472" s="8" t="n"/>
      <c r="F472" s="9" t="n">
        <v>8087.1</v>
      </c>
      <c r="I472" s="10" t="inlineStr">
        <is>
          <t>EFECTIVO</t>
        </is>
      </c>
      <c r="J472" s="5" t="inlineStr">
        <is>
          <t>312 JHONNY IGNACIO FLORES LOPEZ</t>
        </is>
      </c>
    </row>
    <row r="473">
      <c r="A473" s="5" t="inlineStr">
        <is>
          <t>CCAJ-LP07/43/23</t>
        </is>
      </c>
      <c r="B473" s="6" t="n">
        <v>44981.74722646991</v>
      </c>
      <c r="C473" s="5" t="inlineStr">
        <is>
          <t>312 JHONNY IGNACIO FLORES LOPEZ</t>
        </is>
      </c>
      <c r="D473" s="7" t="n"/>
      <c r="E473" s="8" t="n"/>
      <c r="H473" s="9" t="n">
        <v>209.4</v>
      </c>
      <c r="I473" s="5" t="inlineStr">
        <is>
          <t>TARJETA DE DÉBITO/CRÉDITO</t>
        </is>
      </c>
      <c r="J473" s="5" t="inlineStr">
        <is>
          <t>312 JHONNY IGNACIO FLORES LOPEZ</t>
        </is>
      </c>
    </row>
    <row r="474">
      <c r="A474" s="11" t="inlineStr">
        <is>
          <t>SAP</t>
        </is>
      </c>
      <c r="B474" s="3" t="n"/>
      <c r="C474" s="3" t="n"/>
      <c r="D474" s="7" t="n"/>
      <c r="E474" s="8" t="n"/>
      <c r="H474" s="9" t="n"/>
      <c r="I474" s="10" t="n"/>
      <c r="J474" s="8" t="n"/>
    </row>
    <row r="475" ht="15.75" customHeight="1">
      <c r="A475" s="13" t="inlineStr">
        <is>
          <t>FECHA</t>
        </is>
      </c>
      <c r="B475" s="13" t="inlineStr">
        <is>
          <t>CIERRE DE CAJA</t>
        </is>
      </c>
      <c r="C475" s="13" t="inlineStr">
        <is>
          <t>IMPORTE</t>
        </is>
      </c>
      <c r="D475" s="49" t="inlineStr">
        <is>
          <t>112825665</t>
        </is>
      </c>
      <c r="E475" s="14" t="n">
        <v>112826029</v>
      </c>
      <c r="H475" s="9" t="n"/>
      <c r="I475" s="10" t="n"/>
      <c r="J475" s="8" t="n"/>
    </row>
    <row r="476">
      <c r="A476" s="5" t="n"/>
      <c r="B476" s="6" t="n"/>
      <c r="C476" s="5" t="n"/>
      <c r="D476" s="29" t="inlineStr">
        <is>
          <t>BOOT</t>
        </is>
      </c>
      <c r="E476" s="8" t="n"/>
      <c r="H476" s="9" t="n"/>
      <c r="I476" s="10" t="n"/>
      <c r="J476" s="8" t="n"/>
    </row>
    <row r="477">
      <c r="A477" s="5" t="n"/>
      <c r="B477" s="6" t="n"/>
      <c r="C477" s="5" t="n"/>
      <c r="D477" s="7" t="n"/>
      <c r="E477" s="8" t="n"/>
      <c r="H477" s="9" t="n"/>
      <c r="I477" s="10" t="n"/>
      <c r="J477" s="8" t="n"/>
    </row>
    <row r="478">
      <c r="A478" s="1" t="inlineStr">
        <is>
          <t>Cierre Caja</t>
        </is>
      </c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</row>
    <row r="479">
      <c r="A479" s="3" t="inlineStr">
        <is>
          <t>Del 25/02/2023</t>
        </is>
      </c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</row>
    <row r="480">
      <c r="A480" s="74" t="inlineStr">
        <is>
          <t>Cierre Caja</t>
        </is>
      </c>
      <c r="B480" s="74" t="inlineStr">
        <is>
          <t>Fecha</t>
        </is>
      </c>
      <c r="C480" s="74" t="inlineStr">
        <is>
          <t>Cajero</t>
        </is>
      </c>
      <c r="D480" s="74" t="inlineStr">
        <is>
          <t>Nro Voucher</t>
        </is>
      </c>
      <c r="E480" s="74" t="inlineStr">
        <is>
          <t>Nro Cuenta</t>
        </is>
      </c>
      <c r="F480" s="74" t="inlineStr">
        <is>
          <t>Tipo Ingreso</t>
        </is>
      </c>
      <c r="G480" s="75" t="n"/>
      <c r="H480" s="76" t="n"/>
      <c r="I480" s="74" t="inlineStr">
        <is>
          <t>TIPO DE INGRESO</t>
        </is>
      </c>
      <c r="J480" s="74" t="inlineStr">
        <is>
          <t>Cobrador</t>
        </is>
      </c>
    </row>
    <row r="481">
      <c r="A481" s="77" t="n"/>
      <c r="B481" s="77" t="n"/>
      <c r="C481" s="77" t="n"/>
      <c r="D481" s="77" t="n"/>
      <c r="E481" s="77" t="n"/>
      <c r="F481" s="4" t="inlineStr">
        <is>
          <t>EFECTIVO</t>
        </is>
      </c>
      <c r="G481" s="4" t="inlineStr">
        <is>
          <t>CHEQUE</t>
        </is>
      </c>
      <c r="H481" s="4" t="inlineStr">
        <is>
          <t>TRANSFERENCIA</t>
        </is>
      </c>
      <c r="I481" s="77" t="n"/>
      <c r="J481" s="77" t="n"/>
    </row>
    <row r="482">
      <c r="A482" s="5" t="inlineStr">
        <is>
          <t>CCAJ-LP07/44/23</t>
        </is>
      </c>
      <c r="B482" s="6" t="n">
        <v>44982.54870384259</v>
      </c>
      <c r="C482" s="5" t="inlineStr">
        <is>
          <t>312 JHONNY IGNACIO FLORES LOPEZ</t>
        </is>
      </c>
      <c r="D482" s="7" t="n"/>
      <c r="E482" s="8" t="n"/>
      <c r="F482" s="9" t="n">
        <v>5956.05</v>
      </c>
      <c r="I482" s="10" t="inlineStr">
        <is>
          <t>EFECTIVO</t>
        </is>
      </c>
      <c r="J482" s="5" t="inlineStr">
        <is>
          <t>312 JHONNY IGNACIO FLORES LOPEZ</t>
        </is>
      </c>
    </row>
    <row r="483">
      <c r="A483" s="5" t="inlineStr">
        <is>
          <t>CCAJ-LP07/44/23</t>
        </is>
      </c>
      <c r="B483" s="6" t="n">
        <v>44982.54870384259</v>
      </c>
      <c r="C483" s="5" t="inlineStr">
        <is>
          <t>312 JHONNY IGNACIO FLORES LOPEZ</t>
        </is>
      </c>
      <c r="D483" s="7" t="n"/>
      <c r="E483" s="8" t="n"/>
      <c r="H483" s="9" t="n">
        <v>191.66</v>
      </c>
      <c r="I483" s="5" t="inlineStr">
        <is>
          <t>TARJETA DE DÉBITO/CRÉDITO</t>
        </is>
      </c>
      <c r="J483" s="5" t="inlineStr">
        <is>
          <t>312 JHONNY IGNACIO FLORES LOPEZ</t>
        </is>
      </c>
    </row>
    <row r="484">
      <c r="A484" s="11" t="inlineStr">
        <is>
          <t>SAP</t>
        </is>
      </c>
      <c r="B484" s="3" t="n"/>
      <c r="C484" s="3" t="n"/>
      <c r="D484" s="7" t="n"/>
      <c r="E484" s="8" t="n"/>
      <c r="H484" s="9" t="n"/>
      <c r="I484" s="10" t="n"/>
      <c r="J484" s="8" t="n"/>
    </row>
    <row r="485" ht="15.75" customHeight="1">
      <c r="A485" s="13" t="inlineStr">
        <is>
          <t>FECHA</t>
        </is>
      </c>
      <c r="B485" s="13" t="inlineStr">
        <is>
          <t>CIERRE DE CAJA</t>
        </is>
      </c>
      <c r="C485" s="13" t="inlineStr">
        <is>
          <t>IMPORTE</t>
        </is>
      </c>
      <c r="D485" s="49" t="inlineStr">
        <is>
          <t>112835214</t>
        </is>
      </c>
      <c r="E485" s="14" t="n">
        <v>112835347</v>
      </c>
      <c r="H485" s="9" t="n"/>
      <c r="I485" s="10" t="n"/>
      <c r="J485" s="8" t="n"/>
    </row>
    <row r="486">
      <c r="D486" s="29" t="inlineStr">
        <is>
          <t>BOOT</t>
        </is>
      </c>
      <c r="E486" s="8" t="n"/>
    </row>
    <row r="487"/>
    <row r="488">
      <c r="A488" s="1" t="inlineStr">
        <is>
          <t>Cierre Caja</t>
        </is>
      </c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</row>
    <row r="489">
      <c r="A489" s="3" t="inlineStr">
        <is>
          <t>Del 27/02/2023</t>
        </is>
      </c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</row>
    <row r="490">
      <c r="A490" s="74" t="inlineStr">
        <is>
          <t>Cierre Caja</t>
        </is>
      </c>
      <c r="B490" s="74" t="inlineStr">
        <is>
          <t>Fecha</t>
        </is>
      </c>
      <c r="C490" s="74" t="inlineStr">
        <is>
          <t>Cajero</t>
        </is>
      </c>
      <c r="D490" s="74" t="inlineStr">
        <is>
          <t>Nro Voucher</t>
        </is>
      </c>
      <c r="E490" s="74" t="inlineStr">
        <is>
          <t>Nro Cuenta</t>
        </is>
      </c>
      <c r="F490" s="74" t="inlineStr">
        <is>
          <t>Tipo Ingreso</t>
        </is>
      </c>
      <c r="G490" s="75" t="n"/>
      <c r="H490" s="76" t="n"/>
      <c r="I490" s="74" t="inlineStr">
        <is>
          <t>TIPO DE INGRESO</t>
        </is>
      </c>
      <c r="J490" s="74" t="inlineStr">
        <is>
          <t>Cobrador</t>
        </is>
      </c>
    </row>
    <row r="491">
      <c r="A491" s="77" t="n"/>
      <c r="B491" s="77" t="n"/>
      <c r="C491" s="77" t="n"/>
      <c r="D491" s="77" t="n"/>
      <c r="E491" s="77" t="n"/>
      <c r="F491" s="4" t="inlineStr">
        <is>
          <t>EFECTIVO</t>
        </is>
      </c>
      <c r="G491" s="4" t="inlineStr">
        <is>
          <t>CHEQUE</t>
        </is>
      </c>
      <c r="H491" s="4" t="inlineStr">
        <is>
          <t>TRANSFERENCIA</t>
        </is>
      </c>
      <c r="I491" s="77" t="n"/>
      <c r="J491" s="77" t="n"/>
    </row>
    <row r="492">
      <c r="A492" s="5" t="inlineStr">
        <is>
          <t>CCAJ-LP07/45/23</t>
        </is>
      </c>
      <c r="B492" s="6" t="n">
        <v>44984.79291439815</v>
      </c>
      <c r="C492" s="5" t="inlineStr">
        <is>
          <t>312 JHONNY IGNACIO FLORES LOPEZ</t>
        </is>
      </c>
      <c r="D492" s="7" t="n"/>
      <c r="E492" s="8" t="n"/>
      <c r="F492" s="9" t="n">
        <v>9643.58</v>
      </c>
      <c r="I492" s="10" t="inlineStr">
        <is>
          <t>EFECTIVO</t>
        </is>
      </c>
      <c r="J492" s="5" t="inlineStr">
        <is>
          <t>312 JHONNY IGNACIO FLORES LOPEZ</t>
        </is>
      </c>
    </row>
    <row r="493">
      <c r="A493" s="11" t="inlineStr">
        <is>
          <t>SAP</t>
        </is>
      </c>
      <c r="B493" s="3" t="n"/>
      <c r="C493" s="3" t="n"/>
      <c r="D493" s="7" t="n"/>
      <c r="E493" s="8" t="n"/>
      <c r="H493" s="9" t="n"/>
      <c r="I493" s="10" t="n"/>
      <c r="J493" s="8" t="n"/>
    </row>
    <row r="494">
      <c r="A494" s="13" t="inlineStr">
        <is>
          <t>FECHA</t>
        </is>
      </c>
      <c r="B494" s="13" t="inlineStr">
        <is>
          <t>CIERRE DE CAJA</t>
        </is>
      </c>
      <c r="C494" s="13" t="inlineStr">
        <is>
          <t>IMPORTE</t>
        </is>
      </c>
      <c r="D494" s="7" t="inlineStr">
        <is>
          <t>112846577</t>
        </is>
      </c>
      <c r="E494" s="8" t="n"/>
      <c r="H494" s="9" t="n"/>
      <c r="I494" s="10" t="n"/>
      <c r="J494" s="8" t="n"/>
    </row>
  </sheetData>
  <mergeCells count="400">
    <mergeCell ref="A490:A491"/>
    <mergeCell ref="B490:B491"/>
    <mergeCell ref="C490:C491"/>
    <mergeCell ref="D490:D491"/>
    <mergeCell ref="E490:E491"/>
    <mergeCell ref="F490:H490"/>
    <mergeCell ref="I490:I491"/>
    <mergeCell ref="J490:J491"/>
    <mergeCell ref="A470:A471"/>
    <mergeCell ref="B470:B471"/>
    <mergeCell ref="C470:C471"/>
    <mergeCell ref="D470:D471"/>
    <mergeCell ref="E470:E471"/>
    <mergeCell ref="F470:H470"/>
    <mergeCell ref="I470:I471"/>
    <mergeCell ref="J470:J471"/>
    <mergeCell ref="A480:A481"/>
    <mergeCell ref="B480:B481"/>
    <mergeCell ref="C480:C481"/>
    <mergeCell ref="D480:D481"/>
    <mergeCell ref="E480:E481"/>
    <mergeCell ref="F480:H480"/>
    <mergeCell ref="I480:I481"/>
    <mergeCell ref="J480:J481"/>
    <mergeCell ref="I367:I368"/>
    <mergeCell ref="J367:J368"/>
    <mergeCell ref="I405:I406"/>
    <mergeCell ref="J405:J406"/>
    <mergeCell ref="I396:I397"/>
    <mergeCell ref="J396:J397"/>
    <mergeCell ref="I387:I388"/>
    <mergeCell ref="J387:J388"/>
    <mergeCell ref="I423:I424"/>
    <mergeCell ref="J423:J424"/>
    <mergeCell ref="A357:A358"/>
    <mergeCell ref="B357:B358"/>
    <mergeCell ref="C357:C358"/>
    <mergeCell ref="D357:D358"/>
    <mergeCell ref="E357:E358"/>
    <mergeCell ref="F357:H357"/>
    <mergeCell ref="A405:A406"/>
    <mergeCell ref="B405:B406"/>
    <mergeCell ref="C405:C406"/>
    <mergeCell ref="D405:D406"/>
    <mergeCell ref="E405:E406"/>
    <mergeCell ref="F405:H405"/>
    <mergeCell ref="A396:A397"/>
    <mergeCell ref="B396:B397"/>
    <mergeCell ref="C396:C397"/>
    <mergeCell ref="D396:D397"/>
    <mergeCell ref="E396:E397"/>
    <mergeCell ref="F396:H396"/>
    <mergeCell ref="A387:A388"/>
    <mergeCell ref="B387:B388"/>
    <mergeCell ref="C387:C388"/>
    <mergeCell ref="D387:D388"/>
    <mergeCell ref="E387:E388"/>
    <mergeCell ref="F387:H387"/>
    <mergeCell ref="A220:A221"/>
    <mergeCell ref="B220:B221"/>
    <mergeCell ref="C220:C221"/>
    <mergeCell ref="D220:D221"/>
    <mergeCell ref="E220:E221"/>
    <mergeCell ref="F220:H220"/>
    <mergeCell ref="I220:I221"/>
    <mergeCell ref="J220:J221"/>
    <mergeCell ref="A271:A272"/>
    <mergeCell ref="B271:B272"/>
    <mergeCell ref="C271:C272"/>
    <mergeCell ref="D271:D272"/>
    <mergeCell ref="E271:E272"/>
    <mergeCell ref="F271:H271"/>
    <mergeCell ref="I271:I272"/>
    <mergeCell ref="J271:J272"/>
    <mergeCell ref="A261:A262"/>
    <mergeCell ref="B261:B262"/>
    <mergeCell ref="C261:C262"/>
    <mergeCell ref="D261:D262"/>
    <mergeCell ref="E261:E262"/>
    <mergeCell ref="F261:H261"/>
    <mergeCell ref="I261:I262"/>
    <mergeCell ref="J261:J262"/>
    <mergeCell ref="A141:A142"/>
    <mergeCell ref="B141:B142"/>
    <mergeCell ref="C141:C142"/>
    <mergeCell ref="D141:D142"/>
    <mergeCell ref="E141:E142"/>
    <mergeCell ref="F141:H141"/>
    <mergeCell ref="I141:I142"/>
    <mergeCell ref="J141:J142"/>
    <mergeCell ref="A161:A162"/>
    <mergeCell ref="B161:B162"/>
    <mergeCell ref="C161:C162"/>
    <mergeCell ref="D161:D162"/>
    <mergeCell ref="E161:E162"/>
    <mergeCell ref="F161:H161"/>
    <mergeCell ref="I161:I162"/>
    <mergeCell ref="J161:J162"/>
    <mergeCell ref="A151:A152"/>
    <mergeCell ref="B151:B152"/>
    <mergeCell ref="C151:C152"/>
    <mergeCell ref="D151:D152"/>
    <mergeCell ref="E151:E152"/>
    <mergeCell ref="F151:H151"/>
    <mergeCell ref="I151:I152"/>
    <mergeCell ref="J151:J152"/>
    <mergeCell ref="F121:H121"/>
    <mergeCell ref="I121:I122"/>
    <mergeCell ref="J121:J122"/>
    <mergeCell ref="A111:A112"/>
    <mergeCell ref="B111:B112"/>
    <mergeCell ref="C111:C112"/>
    <mergeCell ref="D111:D112"/>
    <mergeCell ref="E111:E112"/>
    <mergeCell ref="F111:H111"/>
    <mergeCell ref="I111:I112"/>
    <mergeCell ref="J111:J112"/>
    <mergeCell ref="A121:A122"/>
    <mergeCell ref="B121:B122"/>
    <mergeCell ref="C121:C122"/>
    <mergeCell ref="D121:D122"/>
    <mergeCell ref="E121:E122"/>
    <mergeCell ref="F71:H71"/>
    <mergeCell ref="I71:I72"/>
    <mergeCell ref="J71:J72"/>
    <mergeCell ref="A71:A72"/>
    <mergeCell ref="B71:B72"/>
    <mergeCell ref="C71:C72"/>
    <mergeCell ref="D71:D72"/>
    <mergeCell ref="E71:E72"/>
    <mergeCell ref="J81:J82"/>
    <mergeCell ref="A81:A82"/>
    <mergeCell ref="B81:B82"/>
    <mergeCell ref="C81:C82"/>
    <mergeCell ref="D81:D82"/>
    <mergeCell ref="E81:E82"/>
    <mergeCell ref="F81:H81"/>
    <mergeCell ref="I81:I82"/>
    <mergeCell ref="F62:H62"/>
    <mergeCell ref="I62:I63"/>
    <mergeCell ref="J62:J63"/>
    <mergeCell ref="A52:A53"/>
    <mergeCell ref="B52:B53"/>
    <mergeCell ref="C52:C53"/>
    <mergeCell ref="D52:D53"/>
    <mergeCell ref="E52:E53"/>
    <mergeCell ref="F52:H52"/>
    <mergeCell ref="I52:I53"/>
    <mergeCell ref="J52:J53"/>
    <mergeCell ref="A62:A63"/>
    <mergeCell ref="B62:B63"/>
    <mergeCell ref="C62:C63"/>
    <mergeCell ref="D62:D63"/>
    <mergeCell ref="E62:E63"/>
    <mergeCell ref="I42:I43"/>
    <mergeCell ref="J42:J43"/>
    <mergeCell ref="A42:A43"/>
    <mergeCell ref="B42:B43"/>
    <mergeCell ref="C42:C43"/>
    <mergeCell ref="D42:D43"/>
    <mergeCell ref="E42:E43"/>
    <mergeCell ref="F42:H42"/>
    <mergeCell ref="I13:I14"/>
    <mergeCell ref="J13:J14"/>
    <mergeCell ref="A13:A14"/>
    <mergeCell ref="B13:B14"/>
    <mergeCell ref="C13:C14"/>
    <mergeCell ref="D13:D14"/>
    <mergeCell ref="E13:E14"/>
    <mergeCell ref="F13:H13"/>
    <mergeCell ref="A32:A33"/>
    <mergeCell ref="C32:C33"/>
    <mergeCell ref="J32:J33"/>
    <mergeCell ref="B32:B33"/>
    <mergeCell ref="D32:D33"/>
    <mergeCell ref="E32:E33"/>
    <mergeCell ref="F32:H32"/>
    <mergeCell ref="I32:I33"/>
    <mergeCell ref="I3:I4"/>
    <mergeCell ref="J3:J4"/>
    <mergeCell ref="A22:A23"/>
    <mergeCell ref="B22:B23"/>
    <mergeCell ref="C22:C23"/>
    <mergeCell ref="D22:D23"/>
    <mergeCell ref="E22:E23"/>
    <mergeCell ref="F22:H22"/>
    <mergeCell ref="I22:I23"/>
    <mergeCell ref="J22:J23"/>
    <mergeCell ref="A3:A4"/>
    <mergeCell ref="B3:B4"/>
    <mergeCell ref="C3:C4"/>
    <mergeCell ref="D3:D4"/>
    <mergeCell ref="E3:E4"/>
    <mergeCell ref="F3:H3"/>
    <mergeCell ref="F91:H91"/>
    <mergeCell ref="I91:I92"/>
    <mergeCell ref="J91:J92"/>
    <mergeCell ref="A91:A92"/>
    <mergeCell ref="B91:B92"/>
    <mergeCell ref="C91:C92"/>
    <mergeCell ref="D91:D92"/>
    <mergeCell ref="E91:E92"/>
    <mergeCell ref="A131:A132"/>
    <mergeCell ref="B131:B132"/>
    <mergeCell ref="C131:C132"/>
    <mergeCell ref="D131:D132"/>
    <mergeCell ref="E131:E132"/>
    <mergeCell ref="F131:H131"/>
    <mergeCell ref="I131:I132"/>
    <mergeCell ref="J131:J132"/>
    <mergeCell ref="F101:H101"/>
    <mergeCell ref="I101:I102"/>
    <mergeCell ref="J101:J102"/>
    <mergeCell ref="A101:A102"/>
    <mergeCell ref="B101:B102"/>
    <mergeCell ref="C101:C102"/>
    <mergeCell ref="D101:D102"/>
    <mergeCell ref="E101:E102"/>
    <mergeCell ref="A181:A182"/>
    <mergeCell ref="B181:B182"/>
    <mergeCell ref="C181:C182"/>
    <mergeCell ref="D181:D182"/>
    <mergeCell ref="E181:E182"/>
    <mergeCell ref="F181:H181"/>
    <mergeCell ref="I181:I182"/>
    <mergeCell ref="J181:J182"/>
    <mergeCell ref="A171:A172"/>
    <mergeCell ref="B171:B172"/>
    <mergeCell ref="C171:C172"/>
    <mergeCell ref="D171:D172"/>
    <mergeCell ref="E171:E172"/>
    <mergeCell ref="F171:H171"/>
    <mergeCell ref="I171:I172"/>
    <mergeCell ref="J171:J172"/>
    <mergeCell ref="A191:A192"/>
    <mergeCell ref="B191:B192"/>
    <mergeCell ref="C191:C192"/>
    <mergeCell ref="D191:D192"/>
    <mergeCell ref="E191:E192"/>
    <mergeCell ref="F191:H191"/>
    <mergeCell ref="I191:I192"/>
    <mergeCell ref="J191:J192"/>
    <mergeCell ref="A210:A211"/>
    <mergeCell ref="B210:B211"/>
    <mergeCell ref="C210:C211"/>
    <mergeCell ref="D210:D211"/>
    <mergeCell ref="E210:E211"/>
    <mergeCell ref="F210:H210"/>
    <mergeCell ref="I210:I211"/>
    <mergeCell ref="J210:J211"/>
    <mergeCell ref="A200:A201"/>
    <mergeCell ref="B200:B201"/>
    <mergeCell ref="C200:C201"/>
    <mergeCell ref="D200:D201"/>
    <mergeCell ref="E200:E201"/>
    <mergeCell ref="F200:H200"/>
    <mergeCell ref="I200:I201"/>
    <mergeCell ref="J200:J201"/>
    <mergeCell ref="A250:A251"/>
    <mergeCell ref="B250:B251"/>
    <mergeCell ref="C250:C251"/>
    <mergeCell ref="D250:D251"/>
    <mergeCell ref="E250:E251"/>
    <mergeCell ref="F250:H250"/>
    <mergeCell ref="I250:I251"/>
    <mergeCell ref="J250:J251"/>
    <mergeCell ref="I230:I231"/>
    <mergeCell ref="J230:J231"/>
    <mergeCell ref="A240:A241"/>
    <mergeCell ref="B240:B241"/>
    <mergeCell ref="C240:C241"/>
    <mergeCell ref="D240:D241"/>
    <mergeCell ref="E240:E241"/>
    <mergeCell ref="F240:H240"/>
    <mergeCell ref="I240:I241"/>
    <mergeCell ref="J240:J241"/>
    <mergeCell ref="A230:A231"/>
    <mergeCell ref="B230:B231"/>
    <mergeCell ref="C230:C231"/>
    <mergeCell ref="D230:D231"/>
    <mergeCell ref="E230:E231"/>
    <mergeCell ref="F230:H230"/>
    <mergeCell ref="A297:A298"/>
    <mergeCell ref="B297:B298"/>
    <mergeCell ref="C297:C298"/>
    <mergeCell ref="D297:D298"/>
    <mergeCell ref="E297:E298"/>
    <mergeCell ref="F297:H297"/>
    <mergeCell ref="I297:I298"/>
    <mergeCell ref="J297:J298"/>
    <mergeCell ref="E281:E282"/>
    <mergeCell ref="F281:H281"/>
    <mergeCell ref="I281:I282"/>
    <mergeCell ref="J281:J282"/>
    <mergeCell ref="A281:A282"/>
    <mergeCell ref="B281:B282"/>
    <mergeCell ref="C281:C282"/>
    <mergeCell ref="D281:D282"/>
    <mergeCell ref="A307:A308"/>
    <mergeCell ref="B307:B308"/>
    <mergeCell ref="C307:C308"/>
    <mergeCell ref="D307:D308"/>
    <mergeCell ref="E307:E308"/>
    <mergeCell ref="F307:H307"/>
    <mergeCell ref="I307:I308"/>
    <mergeCell ref="J307:J308"/>
    <mergeCell ref="A317:A318"/>
    <mergeCell ref="B317:B318"/>
    <mergeCell ref="C317:C318"/>
    <mergeCell ref="D317:D318"/>
    <mergeCell ref="E317:E318"/>
    <mergeCell ref="F317:H317"/>
    <mergeCell ref="I317:I318"/>
    <mergeCell ref="J317:J318"/>
    <mergeCell ref="A327:A328"/>
    <mergeCell ref="B327:B328"/>
    <mergeCell ref="C327:C328"/>
    <mergeCell ref="D327:D328"/>
    <mergeCell ref="E327:E328"/>
    <mergeCell ref="F327:H327"/>
    <mergeCell ref="I327:I328"/>
    <mergeCell ref="J327:J328"/>
    <mergeCell ref="A337:A338"/>
    <mergeCell ref="B337:B338"/>
    <mergeCell ref="C337:C338"/>
    <mergeCell ref="D337:D338"/>
    <mergeCell ref="E337:E338"/>
    <mergeCell ref="F337:H337"/>
    <mergeCell ref="I337:I338"/>
    <mergeCell ref="J337:J338"/>
    <mergeCell ref="A347:A348"/>
    <mergeCell ref="B347:B348"/>
    <mergeCell ref="C347:C348"/>
    <mergeCell ref="D347:D348"/>
    <mergeCell ref="E347:E348"/>
    <mergeCell ref="F347:H347"/>
    <mergeCell ref="I347:I348"/>
    <mergeCell ref="J347:J348"/>
    <mergeCell ref="A378:A379"/>
    <mergeCell ref="B378:B379"/>
    <mergeCell ref="C378:C379"/>
    <mergeCell ref="D378:D379"/>
    <mergeCell ref="E378:E379"/>
    <mergeCell ref="F378:H378"/>
    <mergeCell ref="I378:I379"/>
    <mergeCell ref="J378:J379"/>
    <mergeCell ref="I357:I358"/>
    <mergeCell ref="J357:J358"/>
    <mergeCell ref="A367:A368"/>
    <mergeCell ref="B367:B368"/>
    <mergeCell ref="C367:C368"/>
    <mergeCell ref="D367:D368"/>
    <mergeCell ref="E367:E368"/>
    <mergeCell ref="F367:H367"/>
    <mergeCell ref="A414:A415"/>
    <mergeCell ref="B414:B415"/>
    <mergeCell ref="C414:C415"/>
    <mergeCell ref="D414:D415"/>
    <mergeCell ref="E414:E415"/>
    <mergeCell ref="F414:H414"/>
    <mergeCell ref="I414:I415"/>
    <mergeCell ref="J414:J415"/>
    <mergeCell ref="A433:A434"/>
    <mergeCell ref="B433:B434"/>
    <mergeCell ref="C433:C434"/>
    <mergeCell ref="D433:D434"/>
    <mergeCell ref="E433:E434"/>
    <mergeCell ref="F433:H433"/>
    <mergeCell ref="I433:I434"/>
    <mergeCell ref="J433:J434"/>
    <mergeCell ref="A423:A424"/>
    <mergeCell ref="B423:B424"/>
    <mergeCell ref="C423:C424"/>
    <mergeCell ref="D423:D424"/>
    <mergeCell ref="E423:E424"/>
    <mergeCell ref="F423:H423"/>
    <mergeCell ref="A441:A442"/>
    <mergeCell ref="B441:B442"/>
    <mergeCell ref="C441:C442"/>
    <mergeCell ref="D441:D442"/>
    <mergeCell ref="E441:E442"/>
    <mergeCell ref="F441:H441"/>
    <mergeCell ref="I441:I442"/>
    <mergeCell ref="J441:J442"/>
    <mergeCell ref="A460:A461"/>
    <mergeCell ref="B460:B461"/>
    <mergeCell ref="C460:C461"/>
    <mergeCell ref="D460:D461"/>
    <mergeCell ref="E460:E461"/>
    <mergeCell ref="F460:H460"/>
    <mergeCell ref="I460:I461"/>
    <mergeCell ref="J460:J461"/>
    <mergeCell ref="A450:A451"/>
    <mergeCell ref="B450:B451"/>
    <mergeCell ref="C450:C451"/>
    <mergeCell ref="D450:D451"/>
    <mergeCell ref="E450:E451"/>
    <mergeCell ref="F450:H450"/>
    <mergeCell ref="I450:I451"/>
    <mergeCell ref="J450:J451"/>
  </mergeCells>
  <pageMargins left="0.7" right="0.7" top="0.75" bottom="0.75" header="0.3" footer="0.3"/>
  <pageSetup orientation="portrait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655"/>
  <sheetViews>
    <sheetView topLeftCell="A646" zoomScaleNormal="100" workbookViewId="0">
      <selection activeCell="C667" sqref="C667:C668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3" customWidth="1" min="4" max="4"/>
    <col width="22.85546875" customWidth="1" min="5" max="5"/>
    <col width="10.140625" bestFit="1" customWidth="1" min="6" max="6"/>
    <col width="7.85546875" bestFit="1" customWidth="1" min="7" max="7"/>
    <col width="11.28515625" bestFit="1" customWidth="1" min="8" max="8"/>
    <col width="16.425781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01/02/2023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74" t="inlineStr">
        <is>
          <t>Cierre Caja</t>
        </is>
      </c>
      <c r="B3" s="74" t="inlineStr">
        <is>
          <t>Fecha</t>
        </is>
      </c>
      <c r="C3" s="74" t="inlineStr">
        <is>
          <t>Cajero</t>
        </is>
      </c>
      <c r="D3" s="74" t="inlineStr">
        <is>
          <t>Nro Voucher</t>
        </is>
      </c>
      <c r="E3" s="74" t="inlineStr">
        <is>
          <t>Nro Cuenta</t>
        </is>
      </c>
      <c r="F3" s="74" t="inlineStr">
        <is>
          <t>Tipo Ingreso</t>
        </is>
      </c>
      <c r="G3" s="75" t="n"/>
      <c r="H3" s="76" t="n"/>
      <c r="I3" s="74" t="inlineStr">
        <is>
          <t>TIPO DE INGRESO</t>
        </is>
      </c>
      <c r="J3" s="74" t="inlineStr">
        <is>
          <t>Cobrador</t>
        </is>
      </c>
    </row>
    <row r="4">
      <c r="A4" s="77" t="n"/>
      <c r="B4" s="77" t="n"/>
      <c r="C4" s="77" t="n"/>
      <c r="D4" s="77" t="n"/>
      <c r="E4" s="77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77" t="n"/>
      <c r="J4" s="77" t="n"/>
    </row>
    <row r="5">
      <c r="A5" s="5" t="inlineStr">
        <is>
          <t>CCAJ-EA10/45/2023</t>
        </is>
      </c>
      <c r="B5" s="6" t="n">
        <v>44958.74247775463</v>
      </c>
      <c r="C5" s="5" t="inlineStr">
        <is>
          <t>1431 GRACIELA CASTILLO CATARI</t>
        </is>
      </c>
      <c r="D5" s="7" t="n">
        <v>546104</v>
      </c>
      <c r="E5" s="8" t="inlineStr">
        <is>
          <t>BISA-100070022</t>
        </is>
      </c>
      <c r="H5" s="9" t="n">
        <v>39932.8</v>
      </c>
      <c r="I5" s="5" t="inlineStr">
        <is>
          <t>DEPÓSITO BANCARIO</t>
        </is>
      </c>
      <c r="J5" s="5" t="inlineStr">
        <is>
          <t>4764 CARLOS ERIK CASTRO HURTADO</t>
        </is>
      </c>
    </row>
    <row r="6">
      <c r="A6" s="5" t="inlineStr">
        <is>
          <t>CCAJ-EA10/45/2023</t>
        </is>
      </c>
      <c r="B6" s="6" t="n">
        <v>44958.74247775463</v>
      </c>
      <c r="C6" s="5" t="inlineStr">
        <is>
          <t>1431 GRACIELA CASTILLO CATARI</t>
        </is>
      </c>
      <c r="D6" s="7" t="n">
        <v>275569</v>
      </c>
      <c r="E6" s="8" t="inlineStr">
        <is>
          <t>BISA-100070022</t>
        </is>
      </c>
      <c r="H6" s="9" t="n">
        <v>7000</v>
      </c>
      <c r="I6" s="5" t="inlineStr">
        <is>
          <t>DEPÓSITO BANCARIO</t>
        </is>
      </c>
      <c r="J6" s="5" t="inlineStr">
        <is>
          <t>3622 JULIO CESAR PORTILLO HUARACHI</t>
        </is>
      </c>
    </row>
    <row r="7">
      <c r="A7" s="5" t="inlineStr">
        <is>
          <t>CCAJ-EA10/45/2023</t>
        </is>
      </c>
      <c r="B7" s="6" t="n">
        <v>44958.74247775463</v>
      </c>
      <c r="C7" s="5" t="inlineStr">
        <is>
          <t>1431 GRACIELA CASTILLO CATARI</t>
        </is>
      </c>
      <c r="D7" s="15" t="n">
        <v>45133143263</v>
      </c>
      <c r="E7" s="8" t="inlineStr">
        <is>
          <t>BISA-100070022</t>
        </is>
      </c>
      <c r="H7" s="9" t="n">
        <v>27000</v>
      </c>
      <c r="I7" s="5" t="inlineStr">
        <is>
          <t>DEPÓSITO BANCARIO</t>
        </is>
      </c>
      <c r="J7" s="5" t="inlineStr">
        <is>
          <t>1056 ALEX JESUS ZABALA TICONA</t>
        </is>
      </c>
    </row>
    <row r="8">
      <c r="A8" s="5" t="inlineStr">
        <is>
          <t>CCAJ-EA10/45/2023</t>
        </is>
      </c>
      <c r="B8" s="6" t="n">
        <v>44958.74247775463</v>
      </c>
      <c r="C8" s="5" t="inlineStr">
        <is>
          <t>1431 GRACIELA CASTILLO CATARI</t>
        </is>
      </c>
      <c r="D8" s="7" t="n"/>
      <c r="E8" s="8" t="n"/>
      <c r="F8" s="9" t="n">
        <v>9329.299999999999</v>
      </c>
      <c r="I8" s="10" t="inlineStr">
        <is>
          <t>EFECTIVO</t>
        </is>
      </c>
      <c r="J8" s="8" t="inlineStr">
        <is>
          <t>980 RUBEN QUISPE CHURA</t>
        </is>
      </c>
    </row>
    <row r="9">
      <c r="A9" s="5" t="inlineStr">
        <is>
          <t>CCAJ-EA10/45/2023</t>
        </is>
      </c>
      <c r="B9" s="6" t="n">
        <v>44958.74247775463</v>
      </c>
      <c r="C9" s="5" t="inlineStr">
        <is>
          <t>1431 GRACIELA CASTILLO CATARI</t>
        </is>
      </c>
      <c r="D9" s="7" t="n"/>
      <c r="E9" s="8" t="n"/>
      <c r="F9" s="9" t="n">
        <v>48440.9</v>
      </c>
      <c r="I9" s="10" t="inlineStr">
        <is>
          <t>EFECTIVO</t>
        </is>
      </c>
      <c r="J9" s="5" t="inlineStr">
        <is>
          <t>1056 ALEX JESUS ZABALA TICONA</t>
        </is>
      </c>
    </row>
    <row r="10">
      <c r="A10" s="11" t="inlineStr">
        <is>
          <t>SAP</t>
        </is>
      </c>
      <c r="B10" s="3" t="n"/>
      <c r="C10" s="3" t="n"/>
      <c r="D10" s="7" t="n"/>
      <c r="E10" s="8" t="n"/>
      <c r="F10" s="12">
        <f>SUM(F5:G9)</f>
        <v/>
      </c>
      <c r="H10" s="9" t="n"/>
      <c r="I10" s="10" t="n"/>
      <c r="J10" s="8" t="n"/>
    </row>
    <row r="11" ht="15.75" customHeight="1">
      <c r="A11" s="13" t="inlineStr">
        <is>
          <t>FECHA</t>
        </is>
      </c>
      <c r="B11" s="13" t="inlineStr">
        <is>
          <t>CIERRE DE CAJA</t>
        </is>
      </c>
      <c r="C11" s="13" t="inlineStr">
        <is>
          <t>IMPORTE</t>
        </is>
      </c>
      <c r="D11" s="14" t="n">
        <v>112695342</v>
      </c>
      <c r="E11" s="8" t="n"/>
      <c r="H11" s="9" t="n"/>
      <c r="I11" s="10" t="n"/>
      <c r="J11" s="8" t="n"/>
    </row>
    <row r="12">
      <c r="A12" s="5" t="n"/>
      <c r="B12" s="6" t="n"/>
      <c r="C12" s="5" t="n"/>
      <c r="D12" s="7" t="n"/>
      <c r="E12" s="8" t="n"/>
      <c r="H12" s="9" t="n"/>
      <c r="I12" s="10" t="n"/>
      <c r="J12" s="8" t="n"/>
    </row>
    <row r="13">
      <c r="A13" s="59" t="inlineStr">
        <is>
          <t xml:space="preserve">SE QUEDÓ CON LA REFERENCIA QUE REALIZO EL BOOT NO SE CAMBIO A TRASLADO ETV EN EL TRASLADO ETV </t>
        </is>
      </c>
      <c r="B13" s="60" t="n"/>
      <c r="C13" s="60" t="n"/>
      <c r="D13" s="61" t="n"/>
    </row>
    <row r="14"/>
    <row r="15">
      <c r="A15" s="1" t="inlineStr">
        <is>
          <t>Cierre Caja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3" t="inlineStr">
        <is>
          <t>Del 02/02/2023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74" t="inlineStr">
        <is>
          <t>Cierre Caja</t>
        </is>
      </c>
      <c r="B17" s="74" t="inlineStr">
        <is>
          <t>Fecha</t>
        </is>
      </c>
      <c r="C17" s="74" t="inlineStr">
        <is>
          <t>Cajero</t>
        </is>
      </c>
      <c r="D17" s="74" t="inlineStr">
        <is>
          <t>Nro Voucher</t>
        </is>
      </c>
      <c r="E17" s="74" t="inlineStr">
        <is>
          <t>Nro Cuenta</t>
        </is>
      </c>
      <c r="F17" s="74" t="inlineStr">
        <is>
          <t>Tipo Ingreso</t>
        </is>
      </c>
      <c r="G17" s="75" t="n"/>
      <c r="H17" s="76" t="n"/>
      <c r="I17" s="74" t="inlineStr">
        <is>
          <t>TIPO DE INGRESO</t>
        </is>
      </c>
      <c r="J17" s="74" t="inlineStr">
        <is>
          <t>Cobrador</t>
        </is>
      </c>
    </row>
    <row r="18">
      <c r="A18" s="77" t="n"/>
      <c r="B18" s="77" t="n"/>
      <c r="C18" s="77" t="n"/>
      <c r="D18" s="77" t="n"/>
      <c r="E18" s="77" t="n"/>
      <c r="F18" s="4" t="inlineStr">
        <is>
          <t>EFECTIVO</t>
        </is>
      </c>
      <c r="G18" s="4" t="inlineStr">
        <is>
          <t>CHEQUE</t>
        </is>
      </c>
      <c r="H18" s="4" t="inlineStr">
        <is>
          <t>TRANSFERENCIA</t>
        </is>
      </c>
      <c r="I18" s="77" t="n"/>
      <c r="J18" s="77" t="n"/>
    </row>
    <row r="19">
      <c r="A19" s="5" t="inlineStr">
        <is>
          <t>CCAJ-EA10/46/2023</t>
        </is>
      </c>
      <c r="B19" s="6" t="n">
        <v>44959.52703569445</v>
      </c>
      <c r="C19" s="5" t="inlineStr">
        <is>
          <t>1431 GRACIELA CASTILLO CATARI</t>
        </is>
      </c>
      <c r="D19" s="10" t="n"/>
      <c r="E19" s="8" t="n"/>
      <c r="F19" s="9" t="n">
        <v>11251.5</v>
      </c>
      <c r="I19" s="10" t="inlineStr">
        <is>
          <t>EFECTIVO</t>
        </is>
      </c>
      <c r="J19" s="8" t="inlineStr">
        <is>
          <t>191 ELIAS MENDOZA YUJRA</t>
        </is>
      </c>
    </row>
    <row r="20">
      <c r="A20" s="5" t="inlineStr">
        <is>
          <t>CCAJ-EA10/46/2023</t>
        </is>
      </c>
      <c r="B20" s="6" t="n">
        <v>44959.52703569445</v>
      </c>
      <c r="C20" s="5" t="inlineStr">
        <is>
          <t>1431 GRACIELA CASTILLO CATARI</t>
        </is>
      </c>
      <c r="D20" s="10" t="n"/>
      <c r="E20" s="8" t="n"/>
      <c r="F20" s="9" t="n">
        <v>10913.5</v>
      </c>
      <c r="I20" s="10" t="inlineStr">
        <is>
          <t>EFECTIVO</t>
        </is>
      </c>
      <c r="J20" s="5" t="inlineStr">
        <is>
          <t>375 VICTOR ERNESTO QUISPE TICONA</t>
        </is>
      </c>
    </row>
    <row r="21">
      <c r="A21" s="5" t="inlineStr">
        <is>
          <t>CCAJ-EA10/46/2023</t>
        </is>
      </c>
      <c r="B21" s="6" t="n">
        <v>44959.52703569445</v>
      </c>
      <c r="C21" s="5" t="inlineStr">
        <is>
          <t>1431 GRACIELA CASTILLO CATARI</t>
        </is>
      </c>
      <c r="D21" s="10" t="n"/>
      <c r="E21" s="8" t="n"/>
      <c r="F21" s="9" t="n">
        <v>8056.2</v>
      </c>
      <c r="I21" s="10" t="inlineStr">
        <is>
          <t>EFECTIVO</t>
        </is>
      </c>
      <c r="J21" s="8" t="inlineStr">
        <is>
          <t>480 WALTER AMARRO MAMANI</t>
        </is>
      </c>
    </row>
    <row r="22">
      <c r="A22" s="5" t="inlineStr">
        <is>
          <t>CCAJ-EA10/46/2023</t>
        </is>
      </c>
      <c r="B22" s="6" t="n">
        <v>44959.52703569445</v>
      </c>
      <c r="C22" s="5" t="inlineStr">
        <is>
          <t>1431 GRACIELA CASTILLO CATARI</t>
        </is>
      </c>
      <c r="D22" s="10" t="n"/>
      <c r="E22" s="8" t="n"/>
      <c r="F22" s="9" t="n">
        <v>3101.8</v>
      </c>
      <c r="I22" s="10" t="inlineStr">
        <is>
          <t>EFECTIVO</t>
        </is>
      </c>
      <c r="J22" s="8" t="inlineStr">
        <is>
          <t>596 VICENTE MENDOZA SIRPA</t>
        </is>
      </c>
    </row>
    <row r="23">
      <c r="A23" s="5" t="inlineStr">
        <is>
          <t>CCAJ-EA10/46/2023</t>
        </is>
      </c>
      <c r="B23" s="6" t="n">
        <v>44959.52703569445</v>
      </c>
      <c r="C23" s="5" t="inlineStr">
        <is>
          <t>1431 GRACIELA CASTILLO CATARI</t>
        </is>
      </c>
      <c r="D23" s="10" t="n"/>
      <c r="E23" s="8" t="n"/>
      <c r="F23" s="9" t="n">
        <v>29514.5</v>
      </c>
      <c r="I23" s="10" t="inlineStr">
        <is>
          <t>EFECTIVO</t>
        </is>
      </c>
      <c r="J23" s="8" t="inlineStr">
        <is>
          <t>2307 RAMIRO POMA QUISPE</t>
        </is>
      </c>
    </row>
    <row r="24">
      <c r="A24" s="5" t="inlineStr">
        <is>
          <t>CCAJ-EA10/46/2023</t>
        </is>
      </c>
      <c r="B24" s="6" t="n">
        <v>44959.52703569445</v>
      </c>
      <c r="C24" s="5" t="inlineStr">
        <is>
          <t>1431 GRACIELA CASTILLO CATARI</t>
        </is>
      </c>
      <c r="D24" s="10" t="n"/>
      <c r="E24" s="8" t="n"/>
      <c r="F24" s="9" t="n">
        <v>25082.6</v>
      </c>
      <c r="I24" s="10" t="inlineStr">
        <is>
          <t>EFECTIVO</t>
        </is>
      </c>
      <c r="J24" s="8" t="inlineStr">
        <is>
          <t>2597 JOSE MAIDANA EA - T01</t>
        </is>
      </c>
    </row>
    <row r="25">
      <c r="A25" s="5" t="inlineStr">
        <is>
          <t>CCAJ-EA10/46/2023</t>
        </is>
      </c>
      <c r="B25" s="6" t="n">
        <v>44959.52703569445</v>
      </c>
      <c r="C25" s="5" t="inlineStr">
        <is>
          <t>1431 GRACIELA CASTILLO CATARI</t>
        </is>
      </c>
      <c r="D25" s="10" t="n"/>
      <c r="E25" s="8" t="n"/>
      <c r="F25" s="9" t="n">
        <v>23888</v>
      </c>
      <c r="I25" s="10" t="inlineStr">
        <is>
          <t>EFECTIVO</t>
        </is>
      </c>
      <c r="J25" s="8" t="inlineStr">
        <is>
          <t>2597 JOSE MAIDANA EA - T02</t>
        </is>
      </c>
    </row>
    <row r="26">
      <c r="A26" s="5" t="inlineStr">
        <is>
          <t>CCAJ-EA10/46/2023</t>
        </is>
      </c>
      <c r="B26" s="6" t="n">
        <v>44959.52703569445</v>
      </c>
      <c r="C26" s="5" t="inlineStr">
        <is>
          <t>1431 GRACIELA CASTILLO CATARI</t>
        </is>
      </c>
      <c r="D26" s="10" t="n"/>
      <c r="E26" s="8" t="n"/>
      <c r="F26" s="9" t="n">
        <v>5780.6</v>
      </c>
      <c r="I26" s="10" t="inlineStr">
        <is>
          <t>EFECTIVO</t>
        </is>
      </c>
      <c r="J26" s="8" t="inlineStr">
        <is>
          <t>2597 JOSE MAIDANA EA - T03</t>
        </is>
      </c>
    </row>
    <row r="27">
      <c r="A27" s="5" t="inlineStr">
        <is>
          <t>CCAJ-EA10/46/2023</t>
        </is>
      </c>
      <c r="B27" s="6" t="n">
        <v>44959.52703569445</v>
      </c>
      <c r="C27" s="5" t="inlineStr">
        <is>
          <t>1431 GRACIELA CASTILLO CATARI</t>
        </is>
      </c>
      <c r="D27" s="10" t="n"/>
      <c r="E27" s="8" t="n"/>
      <c r="F27" s="9" t="n">
        <v>12455.1</v>
      </c>
      <c r="I27" s="10" t="inlineStr">
        <is>
          <t>EFECTIVO</t>
        </is>
      </c>
      <c r="J27" s="8" t="inlineStr">
        <is>
          <t>2597 JOSE MAIDANA EA - T04</t>
        </is>
      </c>
    </row>
    <row r="28">
      <c r="A28" s="5" t="inlineStr">
        <is>
          <t>CCAJ-EA10/46/2023</t>
        </is>
      </c>
      <c r="B28" s="6" t="n">
        <v>44959.52703569445</v>
      </c>
      <c r="C28" s="5" t="inlineStr">
        <is>
          <t>1431 GRACIELA CASTILLO CATARI</t>
        </is>
      </c>
      <c r="D28" s="10" t="n"/>
      <c r="E28" s="8" t="n"/>
      <c r="F28" s="9" t="n">
        <v>8320.1</v>
      </c>
      <c r="I28" s="10" t="inlineStr">
        <is>
          <t>EFECTIVO</t>
        </is>
      </c>
      <c r="J28" s="8" t="inlineStr">
        <is>
          <t>2597 JOSE MAIDANA EA - T05</t>
        </is>
      </c>
    </row>
    <row r="29">
      <c r="A29" s="11" t="inlineStr">
        <is>
          <t>SAP</t>
        </is>
      </c>
      <c r="B29" s="3" t="n"/>
      <c r="C29" s="3" t="n"/>
      <c r="D29" s="7" t="n"/>
      <c r="E29" s="8" t="n"/>
      <c r="F29" s="12">
        <f>SUM(F19:G28)</f>
        <v/>
      </c>
      <c r="H29" s="9" t="n"/>
      <c r="I29" s="10" t="n"/>
      <c r="J29" s="5" t="n"/>
    </row>
    <row r="30" ht="15.75" customHeight="1">
      <c r="A30" s="13" t="inlineStr">
        <is>
          <t>FECHA</t>
        </is>
      </c>
      <c r="B30" s="13" t="inlineStr">
        <is>
          <t>CIERRE DE CAJA</t>
        </is>
      </c>
      <c r="C30" s="13" t="inlineStr">
        <is>
          <t>IMPORTE</t>
        </is>
      </c>
      <c r="D30" s="14" t="n">
        <v>112695343</v>
      </c>
      <c r="E30" s="8" t="n"/>
      <c r="H30" s="9" t="n"/>
      <c r="I30" s="10" t="n"/>
      <c r="J30" s="5" t="n"/>
    </row>
    <row r="31">
      <c r="A31" s="5" t="n"/>
      <c r="B31" s="6" t="n"/>
      <c r="C31" s="5" t="n"/>
      <c r="D31" s="7" t="n"/>
      <c r="E31" s="8" t="n"/>
      <c r="H31" s="9" t="n"/>
      <c r="I31" s="10" t="n"/>
      <c r="J31" s="5" t="n"/>
    </row>
    <row r="32">
      <c r="A32" s="59" t="inlineStr">
        <is>
          <t xml:space="preserve">SE QUEDÓ CON LA REFERENCIA QUE REALIZO EL BOOT NO SE CAMBIO A TRASLADO ETV EN EL TRASLADO ETV </t>
        </is>
      </c>
      <c r="B32" s="60" t="n"/>
      <c r="C32" s="60" t="n"/>
      <c r="D32" s="61" t="n"/>
    </row>
    <row r="33">
      <c r="A33" s="5" t="n"/>
      <c r="B33" s="6" t="n"/>
      <c r="C33" s="5" t="n"/>
      <c r="D33" s="7" t="n"/>
      <c r="E33" s="8" t="n"/>
      <c r="H33" s="9" t="n"/>
      <c r="I33" s="10" t="n"/>
      <c r="J33" s="5" t="n"/>
    </row>
    <row r="34">
      <c r="A34" s="5" t="inlineStr">
        <is>
          <t>CCAJ-EA10/47/2023</t>
        </is>
      </c>
      <c r="B34" s="6" t="n">
        <v>44959.76754375</v>
      </c>
      <c r="C34" s="5" t="inlineStr">
        <is>
          <t>1431 GRACIELA CASTILLO CATARI</t>
        </is>
      </c>
      <c r="D34" s="15" t="n">
        <v>45133143984</v>
      </c>
      <c r="E34" s="8" t="inlineStr">
        <is>
          <t>BISA-100070022</t>
        </is>
      </c>
      <c r="H34" s="9" t="n">
        <v>9596.66</v>
      </c>
      <c r="I34" s="5" t="inlineStr">
        <is>
          <t>DEPÓSITO BANCARIO</t>
        </is>
      </c>
      <c r="J34" s="8" t="inlineStr">
        <is>
          <t>841 JAEL ARRATIA - EL ALTO</t>
        </is>
      </c>
    </row>
    <row r="35">
      <c r="A35" s="5" t="inlineStr">
        <is>
          <t>CCAJ-EA10/47/2023</t>
        </is>
      </c>
      <c r="B35" s="6" t="n">
        <v>44959.76754375</v>
      </c>
      <c r="C35" s="5" t="inlineStr">
        <is>
          <t>1431 GRACIELA CASTILLO CATARI</t>
        </is>
      </c>
      <c r="D35" s="15" t="n">
        <v>45173205905</v>
      </c>
      <c r="E35" s="8" t="inlineStr">
        <is>
          <t>BISA-100070022</t>
        </is>
      </c>
      <c r="H35" s="9" t="n">
        <v>1758</v>
      </c>
      <c r="I35" s="5" t="inlineStr">
        <is>
          <t>DEPÓSITO BANCARIO</t>
        </is>
      </c>
      <c r="J35" s="8" t="inlineStr">
        <is>
          <t>841 JAEL ARRATIA - EL ALTO</t>
        </is>
      </c>
    </row>
    <row r="36">
      <c r="A36" s="5" t="inlineStr">
        <is>
          <t>CCAJ-EA10/47/2023</t>
        </is>
      </c>
      <c r="B36" s="6" t="n">
        <v>44959.76754375</v>
      </c>
      <c r="C36" s="5" t="inlineStr">
        <is>
          <t>1431 GRACIELA CASTILLO CATARI</t>
        </is>
      </c>
      <c r="D36" s="7" t="n">
        <v>582447</v>
      </c>
      <c r="E36" s="8" t="inlineStr">
        <is>
          <t>BISA-100070022</t>
        </is>
      </c>
      <c r="H36" s="9" t="n">
        <v>12056.8</v>
      </c>
      <c r="I36" s="5" t="inlineStr">
        <is>
          <t>DEPÓSITO BANCARIO</t>
        </is>
      </c>
      <c r="J36" s="5" t="inlineStr">
        <is>
          <t>3622 JULIO CESAR PORTILLO HUARACHI</t>
        </is>
      </c>
    </row>
    <row r="37">
      <c r="A37" s="5" t="inlineStr">
        <is>
          <t>CCAJ-EA10/47/2023</t>
        </is>
      </c>
      <c r="B37" s="6" t="n">
        <v>44959.76754375</v>
      </c>
      <c r="C37" s="5" t="inlineStr">
        <is>
          <t>1431 GRACIELA CASTILLO CATARI</t>
        </is>
      </c>
      <c r="D37" s="7" t="n">
        <v>582460</v>
      </c>
      <c r="E37" s="8" t="inlineStr">
        <is>
          <t>BISA-100070022</t>
        </is>
      </c>
      <c r="H37" s="9" t="n">
        <v>15347.6</v>
      </c>
      <c r="I37" s="5" t="inlineStr">
        <is>
          <t>DEPÓSITO BANCARIO</t>
        </is>
      </c>
      <c r="J37" s="5" t="inlineStr">
        <is>
          <t>1056 ALEX JESUS ZABALA TICONA</t>
        </is>
      </c>
    </row>
    <row r="38">
      <c r="A38" s="5" t="inlineStr">
        <is>
          <t>CCAJ-EA10/47/2023</t>
        </is>
      </c>
      <c r="B38" s="6" t="n">
        <v>44959.76754375</v>
      </c>
      <c r="C38" s="5" t="inlineStr">
        <is>
          <t>1431 GRACIELA CASTILLO CATARI</t>
        </is>
      </c>
      <c r="D38" s="7" t="n">
        <v>546272</v>
      </c>
      <c r="E38" s="8" t="inlineStr">
        <is>
          <t>BISA-100070022</t>
        </is>
      </c>
      <c r="H38" s="9" t="n">
        <v>46247.7</v>
      </c>
      <c r="I38" s="5" t="inlineStr">
        <is>
          <t>DEPÓSITO BANCARIO</t>
        </is>
      </c>
      <c r="J38" s="5" t="inlineStr">
        <is>
          <t>4764 CARLOS ERIK CASTRO HURTADO</t>
        </is>
      </c>
    </row>
    <row r="39">
      <c r="A39" s="5" t="inlineStr">
        <is>
          <t>CCAJ-EA10/47/2023</t>
        </is>
      </c>
      <c r="B39" s="6" t="n">
        <v>44959.76754375</v>
      </c>
      <c r="C39" s="5" t="inlineStr">
        <is>
          <t>1431 GRACIELA CASTILLO CATARI</t>
        </is>
      </c>
      <c r="D39" s="7" t="n"/>
      <c r="E39" s="8" t="n"/>
      <c r="F39" s="9" t="n">
        <v>6060.2</v>
      </c>
      <c r="I39" s="10" t="inlineStr">
        <is>
          <t>EFECTIVO</t>
        </is>
      </c>
      <c r="J39" s="8" t="inlineStr">
        <is>
          <t>191 ELIAS MENDOZA YUJRA</t>
        </is>
      </c>
    </row>
    <row r="40">
      <c r="A40" s="5" t="inlineStr">
        <is>
          <t>CCAJ-EA10/47/2023</t>
        </is>
      </c>
      <c r="B40" s="6" t="n">
        <v>44959.76754375</v>
      </c>
      <c r="C40" s="5" t="inlineStr">
        <is>
          <t>1431 GRACIELA CASTILLO CATARI</t>
        </is>
      </c>
      <c r="D40" s="7" t="n"/>
      <c r="E40" s="8" t="n"/>
      <c r="F40" s="9" t="n">
        <v>2675.2</v>
      </c>
      <c r="I40" s="10" t="inlineStr">
        <is>
          <t>EFECTIVO</t>
        </is>
      </c>
      <c r="J40" s="8" t="inlineStr">
        <is>
          <t>596 VICENTE MENDOZA SIRPA</t>
        </is>
      </c>
    </row>
    <row r="41">
      <c r="A41" s="5" t="inlineStr">
        <is>
          <t>CCAJ-EA10/47/2023</t>
        </is>
      </c>
      <c r="B41" s="6" t="n">
        <v>44959.76754375</v>
      </c>
      <c r="C41" s="5" t="inlineStr">
        <is>
          <t>1431 GRACIELA CASTILLO CATARI</t>
        </is>
      </c>
      <c r="D41" s="7" t="n"/>
      <c r="E41" s="8" t="n"/>
      <c r="F41" s="9" t="n">
        <v>6753.8</v>
      </c>
      <c r="I41" s="10" t="inlineStr">
        <is>
          <t>EFECTIVO</t>
        </is>
      </c>
      <c r="J41" s="5" t="inlineStr">
        <is>
          <t>716 JUAN CARLOS MAMANI ORTIZ</t>
        </is>
      </c>
    </row>
    <row r="42">
      <c r="A42" s="5" t="inlineStr">
        <is>
          <t>CCAJ-EA10/47/2023</t>
        </is>
      </c>
      <c r="B42" s="6" t="n">
        <v>44959.76754375</v>
      </c>
      <c r="C42" s="5" t="inlineStr">
        <is>
          <t>1431 GRACIELA CASTILLO CATARI</t>
        </is>
      </c>
      <c r="D42" s="7" t="n"/>
      <c r="E42" s="8" t="n"/>
      <c r="F42" s="9" t="n">
        <v>2220</v>
      </c>
      <c r="I42" s="10" t="inlineStr">
        <is>
          <t>EFECTIVO</t>
        </is>
      </c>
      <c r="J42" s="5" t="inlineStr">
        <is>
          <t>3622 JULIO CESAR PORTILLO HUARACHI</t>
        </is>
      </c>
    </row>
    <row r="43">
      <c r="A43" s="11" t="inlineStr">
        <is>
          <t>SAP</t>
        </is>
      </c>
      <c r="B43" s="3" t="n"/>
      <c r="C43" s="3" t="n"/>
      <c r="D43" s="7" t="n"/>
      <c r="E43" s="8" t="n"/>
      <c r="F43" s="12">
        <f>SUM(F34:G42)</f>
        <v/>
      </c>
      <c r="H43" s="9" t="n"/>
      <c r="I43" s="10" t="n"/>
      <c r="J43" s="5" t="n"/>
    </row>
    <row r="44" ht="15.75" customHeight="1">
      <c r="A44" s="13" t="inlineStr">
        <is>
          <t>FECHA</t>
        </is>
      </c>
      <c r="B44" s="13" t="inlineStr">
        <is>
          <t>CIERRE DE CAJA</t>
        </is>
      </c>
      <c r="C44" s="13" t="inlineStr">
        <is>
          <t>IMPORTE</t>
        </is>
      </c>
      <c r="D44" s="14" t="n">
        <v>112722291</v>
      </c>
      <c r="E44" s="8" t="n"/>
      <c r="H44" s="9" t="n"/>
      <c r="I44" s="10" t="n"/>
      <c r="J44" s="5" t="n"/>
    </row>
    <row r="45"/>
    <row r="46"/>
    <row r="47">
      <c r="A47" s="1" t="inlineStr">
        <is>
          <t>Cierre Caja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3" t="inlineStr">
        <is>
          <t>Del 03/02/2023</t>
        </is>
      </c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</row>
    <row r="49">
      <c r="A49" s="74" t="inlineStr">
        <is>
          <t>Cierre Caja</t>
        </is>
      </c>
      <c r="B49" s="74" t="inlineStr">
        <is>
          <t>Fecha</t>
        </is>
      </c>
      <c r="C49" s="74" t="inlineStr">
        <is>
          <t>Cajero</t>
        </is>
      </c>
      <c r="D49" s="74" t="inlineStr">
        <is>
          <t>Nro Voucher</t>
        </is>
      </c>
      <c r="E49" s="74" t="inlineStr">
        <is>
          <t>Nro Cuenta</t>
        </is>
      </c>
      <c r="F49" s="74" t="inlineStr">
        <is>
          <t>Tipo Ingreso</t>
        </is>
      </c>
      <c r="G49" s="75" t="n"/>
      <c r="H49" s="76" t="n"/>
      <c r="I49" s="74" t="inlineStr">
        <is>
          <t>TIPO DE INGRESO</t>
        </is>
      </c>
      <c r="J49" s="74" t="inlineStr">
        <is>
          <t>Cobrador</t>
        </is>
      </c>
    </row>
    <row r="50">
      <c r="A50" s="77" t="n"/>
      <c r="B50" s="77" t="n"/>
      <c r="C50" s="77" t="n"/>
      <c r="D50" s="77" t="n"/>
      <c r="E50" s="77" t="n"/>
      <c r="F50" s="4" t="inlineStr">
        <is>
          <t>EFECTIVO</t>
        </is>
      </c>
      <c r="G50" s="4" t="inlineStr">
        <is>
          <t>CHEQUE</t>
        </is>
      </c>
      <c r="H50" s="4" t="inlineStr">
        <is>
          <t>TRANSFERENCIA</t>
        </is>
      </c>
      <c r="I50" s="77" t="n"/>
      <c r="J50" s="77" t="n"/>
    </row>
    <row r="51">
      <c r="A51" s="5" t="inlineStr">
        <is>
          <t>CCAJ-EA10/48/2023</t>
        </is>
      </c>
      <c r="B51" s="6" t="n">
        <v>44960.46793716435</v>
      </c>
      <c r="C51" s="5" t="inlineStr">
        <is>
          <t>1431 GRACIELA CASTILLO CATARI</t>
        </is>
      </c>
      <c r="D51" s="7" t="n"/>
      <c r="E51" s="8" t="n"/>
      <c r="F51" s="9" t="n">
        <v>8947.5</v>
      </c>
      <c r="I51" s="10" t="inlineStr">
        <is>
          <t>EFECTIVO</t>
        </is>
      </c>
      <c r="J51" s="5" t="inlineStr">
        <is>
          <t>375 VICTOR ERNESTO QUISPE TICONA</t>
        </is>
      </c>
    </row>
    <row r="52">
      <c r="A52" s="5" t="inlineStr">
        <is>
          <t>CCAJ-EA10/48/2023</t>
        </is>
      </c>
      <c r="B52" s="6" t="n">
        <v>44960.46793716435</v>
      </c>
      <c r="C52" s="5" t="inlineStr">
        <is>
          <t>1431 GRACIELA CASTILLO CATARI</t>
        </is>
      </c>
      <c r="D52" s="7" t="n"/>
      <c r="E52" s="8" t="n"/>
      <c r="F52" s="9" t="n">
        <v>1170</v>
      </c>
      <c r="I52" s="10" t="inlineStr">
        <is>
          <t>EFECTIVO</t>
        </is>
      </c>
      <c r="J52" s="8" t="inlineStr">
        <is>
          <t>480 WALTER AMARRO MAMANI</t>
        </is>
      </c>
    </row>
    <row r="53">
      <c r="A53" s="5" t="inlineStr">
        <is>
          <t>CCAJ-EA10/48/2023</t>
        </is>
      </c>
      <c r="B53" s="6" t="n">
        <v>44960.46793716435</v>
      </c>
      <c r="C53" s="5" t="inlineStr">
        <is>
          <t>1431 GRACIELA CASTILLO CATARI</t>
        </is>
      </c>
      <c r="D53" s="7" t="n"/>
      <c r="E53" s="8" t="n"/>
      <c r="F53" s="9" t="n">
        <v>249.6</v>
      </c>
      <c r="I53" s="10" t="inlineStr">
        <is>
          <t>EFECTIVO</t>
        </is>
      </c>
      <c r="J53" s="8" t="inlineStr">
        <is>
          <t>596 VICENTE MENDOZA SIRPA</t>
        </is>
      </c>
    </row>
    <row r="54">
      <c r="A54" s="5" t="inlineStr">
        <is>
          <t>CCAJ-EA10/48/2023</t>
        </is>
      </c>
      <c r="B54" s="6" t="n">
        <v>44960.46793716435</v>
      </c>
      <c r="C54" s="5" t="inlineStr">
        <is>
          <t>1431 GRACIELA CASTILLO CATARI</t>
        </is>
      </c>
      <c r="D54" s="7" t="n"/>
      <c r="E54" s="8" t="n"/>
      <c r="F54" s="9" t="n">
        <v>4952.8</v>
      </c>
      <c r="I54" s="10" t="inlineStr">
        <is>
          <t>EFECTIVO</t>
        </is>
      </c>
      <c r="J54" s="8" t="inlineStr">
        <is>
          <t>980 RUBEN QUISPE CHURA</t>
        </is>
      </c>
    </row>
    <row r="55">
      <c r="A55" s="5" t="inlineStr">
        <is>
          <t>CCAJ-EA10/48/2023</t>
        </is>
      </c>
      <c r="B55" s="6" t="n">
        <v>44960.46793716435</v>
      </c>
      <c r="C55" s="5" t="inlineStr">
        <is>
          <t>1431 GRACIELA CASTILLO CATARI</t>
        </is>
      </c>
      <c r="D55" s="7" t="n"/>
      <c r="E55" s="8" t="n"/>
      <c r="F55" s="9" t="n">
        <v>13182</v>
      </c>
      <c r="I55" s="10" t="inlineStr">
        <is>
          <t>EFECTIVO</t>
        </is>
      </c>
      <c r="J55" s="8" t="inlineStr">
        <is>
          <t>2307 RAMIRO POMA QUISPE</t>
        </is>
      </c>
    </row>
    <row r="56">
      <c r="A56" s="5" t="inlineStr">
        <is>
          <t>CCAJ-EA10/48/2023</t>
        </is>
      </c>
      <c r="B56" s="6" t="n">
        <v>44960.46793716435</v>
      </c>
      <c r="C56" s="5" t="inlineStr">
        <is>
          <t>1431 GRACIELA CASTILLO CATARI</t>
        </is>
      </c>
      <c r="D56" s="7" t="n"/>
      <c r="E56" s="8" t="n"/>
      <c r="F56" s="9" t="n">
        <v>1950</v>
      </c>
      <c r="I56" s="10" t="inlineStr">
        <is>
          <t>EFECTIVO</t>
        </is>
      </c>
      <c r="J56" s="5" t="inlineStr">
        <is>
          <t>3051 EFRAIN ARMANDO CHIPANA MARTINEZ</t>
        </is>
      </c>
    </row>
    <row r="57">
      <c r="A57" s="5" t="inlineStr">
        <is>
          <t>CCAJ-EA10/48/2023</t>
        </is>
      </c>
      <c r="B57" s="6" t="n">
        <v>44960.46793716435</v>
      </c>
      <c r="C57" s="5" t="inlineStr">
        <is>
          <t>1431 GRACIELA CASTILLO CATARI</t>
        </is>
      </c>
      <c r="D57" s="7" t="n"/>
      <c r="E57" s="8" t="n"/>
      <c r="F57" s="9" t="n">
        <v>4236.5</v>
      </c>
      <c r="I57" s="10" t="inlineStr">
        <is>
          <t>EFECTIVO</t>
        </is>
      </c>
      <c r="J57" s="8" t="inlineStr">
        <is>
          <t>2597 JOSE MAIDANA EA - T04</t>
        </is>
      </c>
    </row>
    <row r="58">
      <c r="A58" s="5" t="inlineStr">
        <is>
          <t>CCAJ-EA10/48/2023</t>
        </is>
      </c>
      <c r="B58" s="6" t="n">
        <v>44960.46793716435</v>
      </c>
      <c r="C58" s="5" t="inlineStr">
        <is>
          <t>1431 GRACIELA CASTILLO CATARI</t>
        </is>
      </c>
      <c r="D58" s="7" t="n"/>
      <c r="E58" s="8" t="n"/>
      <c r="F58" s="9" t="n">
        <v>5076.3</v>
      </c>
      <c r="I58" s="10" t="inlineStr">
        <is>
          <t>EFECTIVO</t>
        </is>
      </c>
      <c r="J58" s="8" t="inlineStr">
        <is>
          <t>2597 JOSE MAIDANA EA - T05</t>
        </is>
      </c>
    </row>
    <row r="59">
      <c r="A59" s="11" t="inlineStr">
        <is>
          <t>SAP</t>
        </is>
      </c>
      <c r="B59" s="3" t="n"/>
      <c r="C59" s="3" t="n"/>
      <c r="D59" s="7" t="n"/>
      <c r="E59" s="8" t="n"/>
      <c r="F59" s="31">
        <f>SUM(F51:G58)</f>
        <v/>
      </c>
      <c r="H59" s="9" t="n"/>
      <c r="I59" s="10" t="n"/>
      <c r="J59" s="5" t="n"/>
    </row>
    <row r="60" ht="15.75" customHeight="1">
      <c r="A60" s="13" t="inlineStr">
        <is>
          <t>FECHA</t>
        </is>
      </c>
      <c r="B60" s="13" t="inlineStr">
        <is>
          <t>CIERRE DE CAJA</t>
        </is>
      </c>
      <c r="C60" s="13" t="inlineStr">
        <is>
          <t>IMPORTE</t>
        </is>
      </c>
      <c r="D60" s="14" t="n">
        <v>112722293</v>
      </c>
      <c r="E60" s="8" t="n"/>
      <c r="H60" s="9" t="n"/>
      <c r="I60" s="10" t="n"/>
      <c r="J60" s="5" t="n"/>
    </row>
    <row r="61">
      <c r="A61" s="5" t="n"/>
      <c r="B61" s="6" t="n"/>
      <c r="C61" s="5" t="n"/>
      <c r="D61" s="7" t="n"/>
      <c r="E61" s="8" t="n"/>
      <c r="H61" s="9" t="n"/>
      <c r="I61" s="10" t="n"/>
      <c r="J61" s="5" t="n"/>
    </row>
    <row r="62">
      <c r="A62" s="5" t="n"/>
      <c r="B62" s="6" t="n"/>
      <c r="C62" s="5" t="n"/>
      <c r="D62" s="7" t="n"/>
      <c r="E62" s="8" t="n"/>
      <c r="H62" s="9" t="n"/>
      <c r="I62" s="10" t="n"/>
      <c r="J62" s="5" t="n"/>
    </row>
    <row r="63">
      <c r="A63" s="5" t="inlineStr">
        <is>
          <t>CCAJ-EA10/49/2023</t>
        </is>
      </c>
      <c r="B63" s="6" t="n">
        <v>44960.79377246528</v>
      </c>
      <c r="C63" s="5" t="inlineStr">
        <is>
          <t>1431 GRACIELA CASTILLO CATARI</t>
        </is>
      </c>
      <c r="D63" s="7" t="n"/>
      <c r="E63" s="8" t="n"/>
      <c r="G63" s="9" t="n">
        <v>30180.75</v>
      </c>
      <c r="I63" s="10" t="inlineStr">
        <is>
          <t>CHEQUE</t>
        </is>
      </c>
      <c r="J63" s="8" t="inlineStr">
        <is>
          <t>841 JAEL ARRATIA - EL ALTO</t>
        </is>
      </c>
    </row>
    <row r="64">
      <c r="A64" s="5" t="inlineStr">
        <is>
          <t>CCAJ-EA10/49/2023</t>
        </is>
      </c>
      <c r="B64" s="6" t="n">
        <v>44960.79377246528</v>
      </c>
      <c r="C64" s="5" t="inlineStr">
        <is>
          <t>1431 GRACIELA CASTILLO CATARI</t>
        </is>
      </c>
      <c r="D64" s="7" t="n">
        <v>3111808473</v>
      </c>
      <c r="E64" s="5" t="inlineStr">
        <is>
          <t>BANCO UNION-10000020161539</t>
        </is>
      </c>
      <c r="H64" s="9" t="n">
        <v>38780</v>
      </c>
      <c r="I64" s="5" t="inlineStr">
        <is>
          <t>DEPÓSITO BANCARIO</t>
        </is>
      </c>
      <c r="J64" s="8" t="inlineStr">
        <is>
          <t>841 JAEL ARRATIA - EL ALTO</t>
        </is>
      </c>
    </row>
    <row r="65">
      <c r="A65" s="5" t="inlineStr">
        <is>
          <t>CCAJ-EA10/49/2023</t>
        </is>
      </c>
      <c r="B65" s="6" t="n">
        <v>44960.79377246528</v>
      </c>
      <c r="C65" s="5" t="inlineStr">
        <is>
          <t>1431 GRACIELA CASTILLO CATARI</t>
        </is>
      </c>
      <c r="D65" s="7" t="n">
        <v>3111808110</v>
      </c>
      <c r="E65" s="5" t="inlineStr">
        <is>
          <t>BANCO UNION-10000020161539</t>
        </is>
      </c>
      <c r="H65" s="9" t="n">
        <v>4130</v>
      </c>
      <c r="I65" s="5" t="inlineStr">
        <is>
          <t>DEPÓSITO BANCARIO</t>
        </is>
      </c>
      <c r="J65" s="8" t="inlineStr">
        <is>
          <t>841 JAEL ARRATIA - EL ALTO</t>
        </is>
      </c>
    </row>
    <row r="66">
      <c r="A66" s="5" t="inlineStr">
        <is>
          <t>CCAJ-EA10/49/2023</t>
        </is>
      </c>
      <c r="B66" s="6" t="n">
        <v>44960.79377246528</v>
      </c>
      <c r="C66" s="5" t="inlineStr">
        <is>
          <t>1431 GRACIELA CASTILLO CATARI</t>
        </is>
      </c>
      <c r="D66" s="7" t="n">
        <v>582607</v>
      </c>
      <c r="E66" s="8" t="inlineStr">
        <is>
          <t>BISA-100070022</t>
        </is>
      </c>
      <c r="H66" s="9" t="n">
        <v>11452.4</v>
      </c>
      <c r="I66" s="5" t="inlineStr">
        <is>
          <t>DEPÓSITO BANCARIO</t>
        </is>
      </c>
      <c r="J66" s="5" t="inlineStr">
        <is>
          <t>4764 CARLOS ERIK CASTRO HURTADO</t>
        </is>
      </c>
    </row>
    <row r="67">
      <c r="A67" s="5" t="inlineStr">
        <is>
          <t>CCAJ-EA10/49/2023</t>
        </is>
      </c>
      <c r="B67" s="6" t="n">
        <v>44960.79377246528</v>
      </c>
      <c r="C67" s="5" t="inlineStr">
        <is>
          <t>1431 GRACIELA CASTILLO CATARI</t>
        </is>
      </c>
      <c r="D67" s="7" t="n">
        <v>442180</v>
      </c>
      <c r="E67" s="8" t="inlineStr">
        <is>
          <t>BISA-100070022</t>
        </is>
      </c>
      <c r="H67" s="9" t="n">
        <v>21427</v>
      </c>
      <c r="I67" s="5" t="inlineStr">
        <is>
          <t>DEPÓSITO BANCARIO</t>
        </is>
      </c>
      <c r="J67" s="5" t="inlineStr">
        <is>
          <t>3622 JULIO CESAR PORTILLO HUARACHI</t>
        </is>
      </c>
    </row>
    <row r="68">
      <c r="A68" s="5" t="inlineStr">
        <is>
          <t>CCAJ-EA10/49/2023</t>
        </is>
      </c>
      <c r="B68" s="6" t="n">
        <v>44960.79377246528</v>
      </c>
      <c r="C68" s="5" t="inlineStr">
        <is>
          <t>1431 GRACIELA CASTILLO CATARI</t>
        </is>
      </c>
      <c r="D68" s="7" t="n">
        <v>3114722176</v>
      </c>
      <c r="E68" s="5" t="inlineStr">
        <is>
          <t>BANCO UNION-10000020161539</t>
        </is>
      </c>
      <c r="H68" s="9" t="n">
        <v>19757</v>
      </c>
      <c r="I68" s="5" t="inlineStr">
        <is>
          <t>DEPÓSITO BANCARIO</t>
        </is>
      </c>
      <c r="J68" s="8" t="inlineStr">
        <is>
          <t>841 JAEL ARRATIA - EL ALTO</t>
        </is>
      </c>
    </row>
    <row r="69">
      <c r="A69" s="5" t="inlineStr">
        <is>
          <t>CCAJ-EA10/49/2023</t>
        </is>
      </c>
      <c r="B69" s="6" t="n">
        <v>44960.79377246528</v>
      </c>
      <c r="C69" s="5" t="inlineStr">
        <is>
          <t>1431 GRACIELA CASTILLO CATARI</t>
        </is>
      </c>
      <c r="D69" s="7" t="n">
        <v>442222</v>
      </c>
      <c r="E69" s="8" t="inlineStr">
        <is>
          <t>BISA-100070022</t>
        </is>
      </c>
      <c r="H69" s="9" t="n">
        <v>40216.9</v>
      </c>
      <c r="I69" s="5" t="inlineStr">
        <is>
          <t>DEPÓSITO BANCARIO</t>
        </is>
      </c>
      <c r="J69" s="5" t="inlineStr">
        <is>
          <t>1056 ALEX JESUS ZABALA TICONA</t>
        </is>
      </c>
    </row>
    <row r="70">
      <c r="A70" s="5" t="inlineStr">
        <is>
          <t>CCAJ-EA10/49/2023</t>
        </is>
      </c>
      <c r="B70" s="6" t="n">
        <v>44960.79377246528</v>
      </c>
      <c r="C70" s="5" t="inlineStr">
        <is>
          <t>1431 GRACIELA CASTILLO CATARI</t>
        </is>
      </c>
      <c r="D70" s="7" t="n"/>
      <c r="E70" s="8" t="n"/>
      <c r="F70" s="9" t="n">
        <v>11877.1</v>
      </c>
      <c r="I70" s="10" t="inlineStr">
        <is>
          <t>EFECTIVO</t>
        </is>
      </c>
      <c r="J70" s="8" t="inlineStr">
        <is>
          <t>191 ELIAS MENDOZA YUJRA</t>
        </is>
      </c>
    </row>
    <row r="71">
      <c r="A71" s="5" t="inlineStr">
        <is>
          <t>CCAJ-EA10/49/2023</t>
        </is>
      </c>
      <c r="B71" s="6" t="n">
        <v>44960.79377246528</v>
      </c>
      <c r="C71" s="5" t="inlineStr">
        <is>
          <t>1431 GRACIELA CASTILLO CATARI</t>
        </is>
      </c>
      <c r="D71" s="7" t="n"/>
      <c r="E71" s="8" t="n"/>
      <c r="F71" s="9" t="n">
        <v>3652</v>
      </c>
      <c r="I71" s="10" t="inlineStr">
        <is>
          <t>EFECTIVO</t>
        </is>
      </c>
      <c r="J71" s="8" t="inlineStr">
        <is>
          <t>596 VICENTE MENDOZA SIRPA</t>
        </is>
      </c>
    </row>
    <row r="72">
      <c r="A72" s="5" t="inlineStr">
        <is>
          <t>CCAJ-EA10/49/2023</t>
        </is>
      </c>
      <c r="B72" s="6" t="n">
        <v>44960.79377246528</v>
      </c>
      <c r="C72" s="5" t="inlineStr">
        <is>
          <t>1431 GRACIELA CASTILLO CATARI</t>
        </is>
      </c>
      <c r="D72" s="7" t="n"/>
      <c r="E72" s="8" t="n"/>
      <c r="F72" s="9" t="n">
        <v>5535.4</v>
      </c>
      <c r="I72" s="10" t="inlineStr">
        <is>
          <t>EFECTIVO</t>
        </is>
      </c>
      <c r="J72" s="5" t="inlineStr">
        <is>
          <t>716 JUAN CARLOS MAMANI ORTIZ</t>
        </is>
      </c>
    </row>
    <row r="73">
      <c r="A73" s="5" t="inlineStr">
        <is>
          <t>CCAJ-EA10/49/2023</t>
        </is>
      </c>
      <c r="B73" s="6" t="n">
        <v>44960.79377246528</v>
      </c>
      <c r="C73" s="5" t="inlineStr">
        <is>
          <t>1431 GRACIELA CASTILLO CATARI</t>
        </is>
      </c>
      <c r="D73" s="7" t="n"/>
      <c r="E73" s="8" t="n"/>
      <c r="F73" s="9" t="n">
        <v>9620.799999999999</v>
      </c>
      <c r="I73" s="10" t="inlineStr">
        <is>
          <t>EFECTIVO</t>
        </is>
      </c>
      <c r="J73" s="8" t="inlineStr">
        <is>
          <t>980 RUBEN QUISPE CHURA</t>
        </is>
      </c>
    </row>
    <row r="74">
      <c r="A74" s="5" t="inlineStr">
        <is>
          <t>CCAJ-EA10/49/2023</t>
        </is>
      </c>
      <c r="B74" s="6" t="n">
        <v>44960.79377246528</v>
      </c>
      <c r="C74" s="5" t="inlineStr">
        <is>
          <t>1431 GRACIELA CASTILLO CATARI</t>
        </is>
      </c>
      <c r="D74" s="7" t="n"/>
      <c r="E74" s="8" t="n"/>
      <c r="F74" s="9" t="n">
        <v>195</v>
      </c>
      <c r="I74" s="10" t="inlineStr">
        <is>
          <t>EFECTIVO</t>
        </is>
      </c>
      <c r="J74" s="5" t="inlineStr">
        <is>
          <t>3051 EFRAIN ARMANDO CHIPANA MARTINEZ</t>
        </is>
      </c>
    </row>
    <row r="75">
      <c r="A75" s="5" t="inlineStr">
        <is>
          <t>CCAJ-EA10/49/2023</t>
        </is>
      </c>
      <c r="B75" s="6" t="n">
        <v>44960.79377246528</v>
      </c>
      <c r="C75" s="5" t="inlineStr">
        <is>
          <t>1431 GRACIELA CASTILLO CATARI</t>
        </is>
      </c>
      <c r="D75" s="7" t="n"/>
      <c r="E75" s="8" t="n"/>
      <c r="F75" s="9" t="n">
        <v>31233.7</v>
      </c>
      <c r="I75" s="10" t="inlineStr">
        <is>
          <t>EFECTIVO</t>
        </is>
      </c>
      <c r="J75" s="8" t="inlineStr">
        <is>
          <t>2597 JOSE MAIDANA EA - T01</t>
        </is>
      </c>
    </row>
    <row r="76">
      <c r="A76" s="5" t="inlineStr">
        <is>
          <t>CCAJ-EA10/49/2023</t>
        </is>
      </c>
      <c r="B76" s="6" t="n">
        <v>44960.79377246528</v>
      </c>
      <c r="C76" s="5" t="inlineStr">
        <is>
          <t>1431 GRACIELA CASTILLO CATARI</t>
        </is>
      </c>
      <c r="D76" s="7" t="n"/>
      <c r="E76" s="8" t="n"/>
      <c r="F76" s="9" t="n">
        <v>686.2</v>
      </c>
      <c r="I76" s="10" t="inlineStr">
        <is>
          <t>EFECTIVO</t>
        </is>
      </c>
      <c r="J76" s="8" t="inlineStr">
        <is>
          <t>2597 JOSE MAIDANA EA - T02</t>
        </is>
      </c>
    </row>
    <row r="77">
      <c r="A77" s="5" t="inlineStr">
        <is>
          <t>CCAJ-EA10/49/2023</t>
        </is>
      </c>
      <c r="B77" s="6" t="n">
        <v>44960.79377246528</v>
      </c>
      <c r="C77" s="5" t="inlineStr">
        <is>
          <t>1431 GRACIELA CASTILLO CATARI</t>
        </is>
      </c>
      <c r="D77" s="7" t="n"/>
      <c r="E77" s="8" t="n"/>
      <c r="F77" s="9" t="n">
        <v>6249.9</v>
      </c>
      <c r="I77" s="10" t="inlineStr">
        <is>
          <t>EFECTIVO</t>
        </is>
      </c>
      <c r="J77" s="8" t="inlineStr">
        <is>
          <t>2597 JOSE MAIDANA EA - T04</t>
        </is>
      </c>
    </row>
    <row r="78">
      <c r="A78" s="5" t="inlineStr">
        <is>
          <t>CCAJ-EA10/49/2023</t>
        </is>
      </c>
      <c r="B78" s="6" t="n">
        <v>44960.79377246528</v>
      </c>
      <c r="C78" s="5" t="inlineStr">
        <is>
          <t>1431 GRACIELA CASTILLO CATARI</t>
        </is>
      </c>
      <c r="D78" s="7" t="n"/>
      <c r="E78" s="8" t="n"/>
      <c r="F78" s="9" t="n">
        <v>8723.1</v>
      </c>
      <c r="I78" s="10" t="inlineStr">
        <is>
          <t>EFECTIVO</t>
        </is>
      </c>
      <c r="J78" s="8" t="inlineStr">
        <is>
          <t>2597 JOSE MAIDANA EA - T05</t>
        </is>
      </c>
    </row>
    <row r="79">
      <c r="A79" s="11" t="inlineStr">
        <is>
          <t>SAP</t>
        </is>
      </c>
      <c r="B79" s="3" t="n"/>
      <c r="C79" s="3" t="n"/>
      <c r="D79" s="7" t="n"/>
      <c r="E79" s="8" t="n"/>
      <c r="F79" s="31">
        <f>SUM(F63:G78)</f>
        <v/>
      </c>
      <c r="H79" s="9" t="n"/>
      <c r="I79" s="10" t="n"/>
      <c r="J79" s="5" t="n"/>
    </row>
    <row r="80" ht="15.75" customHeight="1">
      <c r="A80" s="13" t="inlineStr">
        <is>
          <t>FECHA</t>
        </is>
      </c>
      <c r="B80" s="13" t="inlineStr">
        <is>
          <t>CIERRE DE CAJA</t>
        </is>
      </c>
      <c r="C80" s="13" t="inlineStr">
        <is>
          <t>IMPORTE</t>
        </is>
      </c>
      <c r="D80" s="20" t="n">
        <v>112729112</v>
      </c>
      <c r="E80" s="27" t="inlineStr">
        <is>
          <t>ANULADO</t>
        </is>
      </c>
      <c r="H80" s="9" t="n"/>
      <c r="I80" s="10" t="n"/>
      <c r="J80" s="5" t="n"/>
    </row>
    <row r="81" ht="15.75" customHeight="1">
      <c r="A81" s="5" t="n"/>
      <c r="B81" s="6" t="n"/>
      <c r="C81" s="5" t="n"/>
      <c r="D81" s="14" t="n">
        <v>112732651</v>
      </c>
      <c r="E81" s="8" t="n"/>
      <c r="H81" s="9" t="n"/>
      <c r="I81" s="10" t="n"/>
      <c r="J81" s="5" t="n"/>
    </row>
    <row r="82" ht="15.75" customHeight="1">
      <c r="A82" s="5" t="n"/>
      <c r="B82" s="6" t="n"/>
      <c r="C82" s="5" t="n"/>
      <c r="D82" s="28" t="n">
        <v>112732650</v>
      </c>
      <c r="E82" s="30" t="inlineStr">
        <is>
          <t>REVERSION</t>
        </is>
      </c>
      <c r="H82" s="9" t="n"/>
      <c r="I82" s="10" t="n"/>
      <c r="J82" s="5" t="n"/>
    </row>
    <row r="83">
      <c r="A83" s="34" t="inlineStr">
        <is>
          <t>Se realizó la reversión por mal traslado dep. directo a banco cuando deberia de ser a banco y a etv s/g correo del 08/02/23</t>
        </is>
      </c>
      <c r="B83" s="35" t="n"/>
      <c r="C83" s="36" t="n"/>
      <c r="D83" s="50" t="n"/>
      <c r="E83" s="27" t="n"/>
      <c r="H83" s="9" t="n"/>
      <c r="I83" s="10" t="n"/>
      <c r="J83" s="5" t="n"/>
    </row>
    <row r="84">
      <c r="A84" s="22" t="inlineStr">
        <is>
          <t>INCORRECTO</t>
        </is>
      </c>
      <c r="B84" s="22" t="n">
        <v>112728909</v>
      </c>
      <c r="C84" s="5" t="n"/>
      <c r="D84" s="7" t="n"/>
      <c r="E84" s="8" t="n"/>
      <c r="H84" s="9" t="n"/>
      <c r="I84" s="10" t="n"/>
      <c r="J84" s="5" t="n"/>
    </row>
    <row r="85">
      <c r="A85" s="22" t="inlineStr">
        <is>
          <t>REVERTIDO</t>
        </is>
      </c>
      <c r="B85" s="22" t="n">
        <v>112730319</v>
      </c>
      <c r="C85" s="5" t="n"/>
      <c r="D85" s="7" t="n"/>
      <c r="E85" s="8" t="n"/>
      <c r="H85" s="9" t="n"/>
      <c r="I85" s="10" t="n"/>
      <c r="J85" s="5" t="n"/>
    </row>
    <row r="86">
      <c r="A86" s="22" t="inlineStr">
        <is>
          <t>CORREGIDO</t>
        </is>
      </c>
      <c r="B86" s="22" t="n">
        <v>112730795</v>
      </c>
      <c r="C86" s="5" t="n"/>
      <c r="D86" s="7" t="n"/>
      <c r="E86" s="8" t="n"/>
      <c r="H86" s="9" t="n"/>
      <c r="I86" s="10" t="n"/>
      <c r="J86" s="5" t="n"/>
    </row>
    <row r="87">
      <c r="A87" s="5" t="n"/>
      <c r="B87" s="6" t="n"/>
      <c r="C87" s="5" t="n"/>
      <c r="D87" s="7" t="n"/>
      <c r="E87" s="8" t="n"/>
      <c r="H87" s="9" t="n"/>
      <c r="I87" s="10" t="n"/>
      <c r="J87" s="5" t="n"/>
    </row>
    <row r="88">
      <c r="A88" s="1" t="inlineStr">
        <is>
          <t>Cierre Caja</t>
        </is>
      </c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</row>
    <row r="89">
      <c r="A89" s="3" t="inlineStr">
        <is>
          <t>Del 04/02/2023</t>
        </is>
      </c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</row>
    <row r="90">
      <c r="A90" s="74" t="inlineStr">
        <is>
          <t>Cierre Caja</t>
        </is>
      </c>
      <c r="B90" s="74" t="inlineStr">
        <is>
          <t>Fecha</t>
        </is>
      </c>
      <c r="C90" s="74" t="inlineStr">
        <is>
          <t>Cajero</t>
        </is>
      </c>
      <c r="D90" s="74" t="inlineStr">
        <is>
          <t>Nro Voucher</t>
        </is>
      </c>
      <c r="E90" s="74" t="inlineStr">
        <is>
          <t>Nro Cuenta</t>
        </is>
      </c>
      <c r="F90" s="74" t="inlineStr">
        <is>
          <t>Tipo Ingreso</t>
        </is>
      </c>
      <c r="G90" s="75" t="n"/>
      <c r="H90" s="76" t="n"/>
      <c r="I90" s="74" t="inlineStr">
        <is>
          <t>TIPO DE INGRESO</t>
        </is>
      </c>
      <c r="J90" s="74" t="inlineStr">
        <is>
          <t>Cobrador</t>
        </is>
      </c>
    </row>
    <row r="91">
      <c r="A91" s="77" t="n"/>
      <c r="B91" s="77" t="n"/>
      <c r="C91" s="77" t="n"/>
      <c r="D91" s="77" t="n"/>
      <c r="E91" s="77" t="n"/>
      <c r="F91" s="4" t="inlineStr">
        <is>
          <t>EFECTIVO</t>
        </is>
      </c>
      <c r="G91" s="4" t="inlineStr">
        <is>
          <t>CHEQUE</t>
        </is>
      </c>
      <c r="H91" s="4" t="inlineStr">
        <is>
          <t>TRANSFERENCIA</t>
        </is>
      </c>
      <c r="I91" s="77" t="n"/>
      <c r="J91" s="77" t="n"/>
    </row>
    <row r="92">
      <c r="A92" s="5" t="inlineStr">
        <is>
          <t>CCAJ-EA10/50/2023</t>
        </is>
      </c>
      <c r="B92" s="6" t="n">
        <v>44961.6772147338</v>
      </c>
      <c r="C92" s="5" t="inlineStr">
        <is>
          <t>1431 GRACIELA CASTILLO CATARI</t>
        </is>
      </c>
      <c r="D92" s="15" t="n">
        <v>45153142880</v>
      </c>
      <c r="E92" s="8" t="inlineStr">
        <is>
          <t>BISA-100070022</t>
        </is>
      </c>
      <c r="H92" s="9" t="n">
        <v>3900</v>
      </c>
      <c r="I92" s="5" t="inlineStr">
        <is>
          <t>DEPÓSITO BANCARIO</t>
        </is>
      </c>
      <c r="J92" s="8" t="inlineStr">
        <is>
          <t>841 JAEL ARRATIA - EL ALTO</t>
        </is>
      </c>
    </row>
    <row r="93">
      <c r="A93" s="5" t="inlineStr">
        <is>
          <t>CCAJ-EA10/50/2023</t>
        </is>
      </c>
      <c r="B93" s="6" t="n">
        <v>44961.6772147338</v>
      </c>
      <c r="C93" s="5" t="inlineStr">
        <is>
          <t>1431 GRACIELA CASTILLO CATARI</t>
        </is>
      </c>
      <c r="D93" s="15" t="n">
        <v>45143515228</v>
      </c>
      <c r="E93" s="8" t="inlineStr">
        <is>
          <t>BISA-100070022</t>
        </is>
      </c>
      <c r="H93" s="9" t="n">
        <v>834.02</v>
      </c>
      <c r="I93" s="5" t="inlineStr">
        <is>
          <t>DEPÓSITO BANCARIO</t>
        </is>
      </c>
      <c r="J93" s="8" t="inlineStr">
        <is>
          <t>841 JAEL ARRATIA - EL ALTO</t>
        </is>
      </c>
    </row>
    <row r="94">
      <c r="A94" s="5" t="inlineStr">
        <is>
          <t>CCAJ-EA10/50/2023</t>
        </is>
      </c>
      <c r="B94" s="6" t="n">
        <v>44961.6772147338</v>
      </c>
      <c r="C94" s="5" t="inlineStr">
        <is>
          <t>1431 GRACIELA CASTILLO CATARI</t>
        </is>
      </c>
      <c r="D94" s="15" t="n">
        <v>45143516313</v>
      </c>
      <c r="E94" s="8" t="inlineStr">
        <is>
          <t>BISA-100070022</t>
        </is>
      </c>
      <c r="H94" s="9" t="n">
        <v>150</v>
      </c>
      <c r="I94" s="5" t="inlineStr">
        <is>
          <t>DEPÓSITO BANCARIO</t>
        </is>
      </c>
      <c r="J94" s="5" t="inlineStr">
        <is>
          <t>4764 CARLOS ERIK CASTRO HURTADO</t>
        </is>
      </c>
    </row>
    <row r="95">
      <c r="A95" s="5" t="inlineStr">
        <is>
          <t>CCAJ-EA10/50/2023</t>
        </is>
      </c>
      <c r="B95" s="6" t="n">
        <v>44961.6772147338</v>
      </c>
      <c r="C95" s="5" t="inlineStr">
        <is>
          <t>1431 GRACIELA CASTILLO CATARI</t>
        </is>
      </c>
      <c r="D95" s="7" t="n">
        <v>416600</v>
      </c>
      <c r="E95" s="8" t="inlineStr">
        <is>
          <t>BISA-100070022</t>
        </is>
      </c>
      <c r="H95" s="9" t="n">
        <v>33804.2</v>
      </c>
      <c r="I95" s="5" t="inlineStr">
        <is>
          <t>DEPÓSITO BANCARIO</t>
        </is>
      </c>
      <c r="J95" s="5" t="inlineStr">
        <is>
          <t>4764 CARLOS ERIK CASTRO HURTADO</t>
        </is>
      </c>
    </row>
    <row r="96">
      <c r="A96" s="5" t="inlineStr">
        <is>
          <t>CCAJ-EA10/50/2023</t>
        </is>
      </c>
      <c r="B96" s="6" t="n">
        <v>44961.6772147338</v>
      </c>
      <c r="C96" s="5" t="inlineStr">
        <is>
          <t>1431 GRACIELA CASTILLO CATARI</t>
        </is>
      </c>
      <c r="D96" s="7" t="n">
        <v>416602</v>
      </c>
      <c r="E96" s="8" t="inlineStr">
        <is>
          <t>BISA-100070022</t>
        </is>
      </c>
      <c r="H96" s="9" t="n">
        <v>8486.1</v>
      </c>
      <c r="I96" s="5" t="inlineStr">
        <is>
          <t>DEPÓSITO BANCARIO</t>
        </is>
      </c>
      <c r="J96" s="5" t="inlineStr">
        <is>
          <t>1056 ALEX JESUS ZABALA TICONA</t>
        </is>
      </c>
    </row>
    <row r="97">
      <c r="A97" s="5" t="inlineStr">
        <is>
          <t>CCAJ-EA10/50/2023</t>
        </is>
      </c>
      <c r="B97" s="6" t="n">
        <v>44961.6772147338</v>
      </c>
      <c r="C97" s="5" t="inlineStr">
        <is>
          <t>1431 GRACIELA CASTILLO CATARI</t>
        </is>
      </c>
      <c r="D97" s="7" t="n">
        <v>416601</v>
      </c>
      <c r="E97" s="8" t="inlineStr">
        <is>
          <t>BISA-100070022</t>
        </is>
      </c>
      <c r="H97" s="9" t="n">
        <v>13491.9</v>
      </c>
      <c r="I97" s="5" t="inlineStr">
        <is>
          <t>DEPÓSITO BANCARIO</t>
        </is>
      </c>
      <c r="J97" s="5" t="inlineStr">
        <is>
          <t>3622 JULIO CESAR PORTILLO HUARACHI</t>
        </is>
      </c>
    </row>
    <row r="98">
      <c r="A98" s="5" t="inlineStr">
        <is>
          <t>CCAJ-EA10/50/2023</t>
        </is>
      </c>
      <c r="B98" s="6" t="n">
        <v>44961.6772147338</v>
      </c>
      <c r="C98" s="5" t="inlineStr">
        <is>
          <t>1431 GRACIELA CASTILLO CATARI</t>
        </is>
      </c>
      <c r="D98" s="7" t="n"/>
      <c r="E98" s="8" t="n"/>
      <c r="F98" s="9" t="n">
        <v>1</v>
      </c>
      <c r="I98" s="10" t="inlineStr">
        <is>
          <t>EFECTIVO</t>
        </is>
      </c>
      <c r="J98" s="5" t="inlineStr">
        <is>
          <t>3622 JULIO CESAR PORTILLO HUARACHI</t>
        </is>
      </c>
    </row>
    <row r="99">
      <c r="A99" s="11" t="inlineStr">
        <is>
          <t>SAP</t>
        </is>
      </c>
      <c r="B99" s="3" t="n"/>
      <c r="C99" s="3" t="n"/>
      <c r="D99" s="7" t="n"/>
      <c r="E99" s="8" t="n"/>
      <c r="H99" s="9" t="n"/>
      <c r="I99" s="10" t="n"/>
      <c r="J99" s="5" t="n"/>
    </row>
    <row r="100" ht="15.75" customHeight="1">
      <c r="A100" s="13" t="inlineStr">
        <is>
          <t>FECHA</t>
        </is>
      </c>
      <c r="B100" s="13" t="inlineStr">
        <is>
          <t>CIERRE DE CAJA</t>
        </is>
      </c>
      <c r="C100" s="13" t="inlineStr">
        <is>
          <t>IMPORTE</t>
        </is>
      </c>
      <c r="D100" s="20" t="n">
        <v>112729116</v>
      </c>
      <c r="E100" s="27" t="inlineStr">
        <is>
          <t>ANULADO</t>
        </is>
      </c>
      <c r="H100" s="9" t="n"/>
      <c r="I100" s="10" t="n"/>
      <c r="J100" s="5" t="n"/>
    </row>
    <row r="101" ht="15.75" customHeight="1">
      <c r="D101" s="14" t="n">
        <v>112732646</v>
      </c>
    </row>
    <row r="102" ht="15.75" customHeight="1">
      <c r="D102" s="28" t="n">
        <v>112732645</v>
      </c>
      <c r="E102" s="30" t="inlineStr">
        <is>
          <t>REVERSION</t>
        </is>
      </c>
    </row>
    <row r="103">
      <c r="A103" s="34" t="inlineStr">
        <is>
          <t>Se realizó la reversión por mal traslado dep. directo a banco cuando deberia de ser a banco y a etv s/g correo del 08/02/23</t>
        </is>
      </c>
      <c r="B103" s="35" t="n"/>
      <c r="C103" s="36" t="n"/>
      <c r="D103" s="50" t="n"/>
      <c r="E103" s="27" t="n"/>
      <c r="H103" s="9" t="n"/>
      <c r="I103" s="10" t="n"/>
      <c r="J103" s="5" t="n"/>
    </row>
    <row r="104">
      <c r="A104" s="22" t="inlineStr">
        <is>
          <t>INCORRECTO</t>
        </is>
      </c>
      <c r="B104" s="22" t="n">
        <v>112728908</v>
      </c>
      <c r="C104" s="5" t="n"/>
      <c r="D104" s="7" t="n"/>
      <c r="E104" s="8" t="n"/>
      <c r="H104" s="9" t="n"/>
      <c r="I104" s="10" t="n"/>
      <c r="J104" s="5" t="n"/>
    </row>
    <row r="105">
      <c r="A105" s="22" t="inlineStr">
        <is>
          <t>REVERTIDO</t>
        </is>
      </c>
      <c r="B105" s="22" t="n">
        <v>112730771</v>
      </c>
      <c r="C105" s="5" t="n"/>
      <c r="D105" s="7" t="n"/>
      <c r="E105" s="8" t="n"/>
      <c r="H105" s="9" t="n"/>
      <c r="I105" s="10" t="n"/>
      <c r="J105" s="5" t="n"/>
    </row>
    <row r="106">
      <c r="A106" s="22" t="inlineStr">
        <is>
          <t>CORREGIDO</t>
        </is>
      </c>
      <c r="B106" s="22" t="n">
        <v>112730863</v>
      </c>
      <c r="C106" s="5" t="n"/>
      <c r="D106" s="7" t="n"/>
      <c r="E106" s="8" t="n"/>
      <c r="H106" s="9" t="n"/>
      <c r="I106" s="10" t="n"/>
      <c r="J106" s="5" t="n"/>
    </row>
    <row r="107"/>
    <row r="108">
      <c r="A108" s="1" t="inlineStr">
        <is>
          <t>Cierre Caja</t>
        </is>
      </c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</row>
    <row r="109">
      <c r="A109" s="3" t="inlineStr">
        <is>
          <t>Del 06/02/2023</t>
        </is>
      </c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</row>
    <row r="110">
      <c r="A110" s="74" t="inlineStr">
        <is>
          <t>Cierre Caja</t>
        </is>
      </c>
      <c r="B110" s="74" t="inlineStr">
        <is>
          <t>Fecha</t>
        </is>
      </c>
      <c r="C110" s="74" t="inlineStr">
        <is>
          <t>Cajero</t>
        </is>
      </c>
      <c r="D110" s="74" t="inlineStr">
        <is>
          <t>Nro Voucher</t>
        </is>
      </c>
      <c r="E110" s="74" t="inlineStr">
        <is>
          <t>Nro Cuenta</t>
        </is>
      </c>
      <c r="F110" s="74" t="inlineStr">
        <is>
          <t>Tipo Ingreso</t>
        </is>
      </c>
      <c r="G110" s="75" t="n"/>
      <c r="H110" s="76" t="n"/>
      <c r="I110" s="74" t="inlineStr">
        <is>
          <t>TIPO DE INGRESO</t>
        </is>
      </c>
      <c r="J110" s="74" t="inlineStr">
        <is>
          <t>Cobrador</t>
        </is>
      </c>
    </row>
    <row r="111">
      <c r="A111" s="77" t="n"/>
      <c r="B111" s="77" t="n"/>
      <c r="C111" s="77" t="n"/>
      <c r="D111" s="77" t="n"/>
      <c r="E111" s="77" t="n"/>
      <c r="F111" s="4" t="inlineStr">
        <is>
          <t>EFECTIVO</t>
        </is>
      </c>
      <c r="G111" s="4" t="inlineStr">
        <is>
          <t>CHEQUE</t>
        </is>
      </c>
      <c r="H111" s="4" t="inlineStr">
        <is>
          <t>TRANSFERENCIA</t>
        </is>
      </c>
      <c r="I111" s="77" t="n"/>
      <c r="J111" s="77" t="n"/>
    </row>
    <row r="112">
      <c r="A112" s="5" t="inlineStr">
        <is>
          <t>CCAJ-EA10/51/202</t>
        </is>
      </c>
      <c r="B112" s="6" t="n">
        <v>44963.51544194444</v>
      </c>
      <c r="C112" s="5" t="inlineStr">
        <is>
          <t>1431 GRACIELA CASTILLO CATARI</t>
        </is>
      </c>
      <c r="D112" s="7" t="n"/>
      <c r="E112" s="8" t="n"/>
      <c r="G112" s="9" t="n">
        <v>3968.43</v>
      </c>
      <c r="I112" s="10" t="inlineStr">
        <is>
          <t>CHEQUE</t>
        </is>
      </c>
      <c r="J112" s="8" t="inlineStr">
        <is>
          <t>841 JAEL ARRATIA - EL ALTO</t>
        </is>
      </c>
    </row>
    <row r="113">
      <c r="A113" s="5" t="inlineStr">
        <is>
          <t>CCAJ-EA10/51/2023</t>
        </is>
      </c>
      <c r="B113" s="6" t="n">
        <v>44963.51544194444</v>
      </c>
      <c r="C113" s="5" t="inlineStr">
        <is>
          <t>1431 GRACIELA CASTILLO CATARI</t>
        </is>
      </c>
      <c r="D113" s="7" t="n">
        <v>37522020</v>
      </c>
      <c r="E113" s="5" t="inlineStr">
        <is>
          <t>BANCO UNION-10000020161539</t>
        </is>
      </c>
      <c r="H113" s="9" t="n">
        <v>4009.1</v>
      </c>
      <c r="I113" s="5" t="inlineStr">
        <is>
          <t>DEPÓSITO BANCARIO</t>
        </is>
      </c>
      <c r="J113" s="8" t="inlineStr">
        <is>
          <t>841 JAEL ARRATIA - EL ALTO</t>
        </is>
      </c>
    </row>
    <row r="114">
      <c r="A114" s="5" t="inlineStr">
        <is>
          <t>CCAJ-EA10/51/2023</t>
        </is>
      </c>
      <c r="B114" s="6" t="n">
        <v>44963.51544194444</v>
      </c>
      <c r="C114" s="5" t="inlineStr">
        <is>
          <t>1431 GRACIELA CASTILLO CATARI</t>
        </is>
      </c>
      <c r="D114" s="7" t="n"/>
      <c r="E114" s="8" t="n"/>
      <c r="F114" s="9" t="n">
        <v>12053.7</v>
      </c>
      <c r="I114" s="10" t="inlineStr">
        <is>
          <t>EFECTIVO</t>
        </is>
      </c>
      <c r="J114" s="8" t="inlineStr">
        <is>
          <t>191 ELIAS MENDOZA YUJRA</t>
        </is>
      </c>
    </row>
    <row r="115">
      <c r="A115" s="5" t="inlineStr">
        <is>
          <t>CCAJ-EA10/51/2023</t>
        </is>
      </c>
      <c r="B115" s="6" t="n">
        <v>44963.51544194444</v>
      </c>
      <c r="C115" s="5" t="inlineStr">
        <is>
          <t>1431 GRACIELA CASTILLO CATARI</t>
        </is>
      </c>
      <c r="D115" s="7" t="n"/>
      <c r="E115" s="8" t="n"/>
      <c r="F115" s="9" t="n">
        <v>23641.3</v>
      </c>
      <c r="I115" s="10" t="inlineStr">
        <is>
          <t>EFECTIVO</t>
        </is>
      </c>
      <c r="J115" s="5" t="inlineStr">
        <is>
          <t>375 VICTOR ERNESTO QUISPE TICONA</t>
        </is>
      </c>
    </row>
    <row r="116">
      <c r="A116" s="5" t="inlineStr">
        <is>
          <t>CCAJ-EA10/51/2023</t>
        </is>
      </c>
      <c r="B116" s="6" t="n">
        <v>44963.51544194444</v>
      </c>
      <c r="C116" s="5" t="inlineStr">
        <is>
          <t>1431 GRACIELA CASTILLO CATARI</t>
        </is>
      </c>
      <c r="D116" s="7" t="n"/>
      <c r="E116" s="8" t="n"/>
      <c r="F116" s="9" t="n">
        <v>12449.2</v>
      </c>
      <c r="I116" s="10" t="inlineStr">
        <is>
          <t>EFECTIVO</t>
        </is>
      </c>
      <c r="J116" s="8" t="inlineStr">
        <is>
          <t>480 WALTER AMARRO MAMANI</t>
        </is>
      </c>
    </row>
    <row r="117">
      <c r="A117" s="5" t="inlineStr">
        <is>
          <t>CCAJ-EA10/51/2023</t>
        </is>
      </c>
      <c r="B117" s="6" t="n">
        <v>44963.51544194444</v>
      </c>
      <c r="C117" s="5" t="inlineStr">
        <is>
          <t>1431 GRACIELA CASTILLO CATARI</t>
        </is>
      </c>
      <c r="D117" s="7" t="n"/>
      <c r="E117" s="8" t="n"/>
      <c r="F117" s="9" t="n">
        <v>6019.2</v>
      </c>
      <c r="I117" s="10" t="inlineStr">
        <is>
          <t>EFECTIVO</t>
        </is>
      </c>
      <c r="J117" s="8" t="inlineStr">
        <is>
          <t>596 VICENTE MENDOZA SIRPA</t>
        </is>
      </c>
    </row>
    <row r="118">
      <c r="A118" s="5" t="inlineStr">
        <is>
          <t>CCAJ-EA10/51/2023</t>
        </is>
      </c>
      <c r="B118" s="6" t="n">
        <v>44963.51544194444</v>
      </c>
      <c r="C118" s="5" t="inlineStr">
        <is>
          <t>1431 GRACIELA CASTILLO CATARI</t>
        </is>
      </c>
      <c r="D118" s="7" t="n"/>
      <c r="E118" s="8" t="n"/>
      <c r="F118" s="9" t="n">
        <v>7573.8</v>
      </c>
      <c r="I118" s="10" t="inlineStr">
        <is>
          <t>EFECTIVO</t>
        </is>
      </c>
      <c r="J118" s="5" t="inlineStr">
        <is>
          <t>716 JUAN CARLOS MAMANI ORTIZ</t>
        </is>
      </c>
    </row>
    <row r="119">
      <c r="A119" s="5" t="inlineStr">
        <is>
          <t>CCAJ-EA10/51/2023</t>
        </is>
      </c>
      <c r="B119" s="6" t="n">
        <v>44963.51544194444</v>
      </c>
      <c r="C119" s="5" t="inlineStr">
        <is>
          <t>1431 GRACIELA CASTILLO CATARI</t>
        </is>
      </c>
      <c r="D119" s="7" t="n"/>
      <c r="E119" s="8" t="n"/>
      <c r="F119" s="9" t="n">
        <v>10916.6</v>
      </c>
      <c r="I119" s="10" t="inlineStr">
        <is>
          <t>EFECTIVO</t>
        </is>
      </c>
      <c r="J119" s="8" t="inlineStr">
        <is>
          <t>980 RUBEN QUISPE CHURA</t>
        </is>
      </c>
    </row>
    <row r="120">
      <c r="A120" s="5" t="inlineStr">
        <is>
          <t>CCAJ-EA10/51/2023</t>
        </is>
      </c>
      <c r="B120" s="6" t="n">
        <v>44963.51544194444</v>
      </c>
      <c r="C120" s="5" t="inlineStr">
        <is>
          <t>1431 GRACIELA CASTILLO CATARI</t>
        </is>
      </c>
      <c r="D120" s="7" t="n"/>
      <c r="E120" s="8" t="n"/>
      <c r="F120" s="9" t="n">
        <v>36772.3</v>
      </c>
      <c r="I120" s="10" t="inlineStr">
        <is>
          <t>EFECTIVO</t>
        </is>
      </c>
      <c r="J120" s="8" t="inlineStr">
        <is>
          <t>2307 RAMIRO POMA QUISPE</t>
        </is>
      </c>
    </row>
    <row r="121">
      <c r="A121" s="5" t="inlineStr">
        <is>
          <t>CCAJ-EA10/51/2023</t>
        </is>
      </c>
      <c r="B121" s="6" t="n">
        <v>44963.51544194444</v>
      </c>
      <c r="C121" s="5" t="inlineStr">
        <is>
          <t>1431 GRACIELA CASTILLO CATARI</t>
        </is>
      </c>
      <c r="D121" s="7" t="n"/>
      <c r="E121" s="8" t="n"/>
      <c r="F121" s="9" t="n">
        <v>905.6</v>
      </c>
      <c r="I121" s="10" t="inlineStr">
        <is>
          <t>EFECTIVO</t>
        </is>
      </c>
      <c r="J121" s="5" t="inlineStr">
        <is>
          <t>3051 EFRAIN ARMANDO CHIPANA MARTINEZ</t>
        </is>
      </c>
    </row>
    <row r="122">
      <c r="A122" s="5" t="inlineStr">
        <is>
          <t>CCAJ-EA10/51/2023</t>
        </is>
      </c>
      <c r="B122" s="6" t="n">
        <v>44963.51544194444</v>
      </c>
      <c r="C122" s="5" t="inlineStr">
        <is>
          <t>1431 GRACIELA CASTILLO CATARI</t>
        </is>
      </c>
      <c r="D122" s="7" t="n"/>
      <c r="E122" s="8" t="n"/>
      <c r="F122" s="9" t="n">
        <v>14562</v>
      </c>
      <c r="I122" s="10" t="inlineStr">
        <is>
          <t>EFECTIVO</t>
        </is>
      </c>
      <c r="J122" s="8" t="inlineStr">
        <is>
          <t>2597 JOSE MAIDANA EA - T01</t>
        </is>
      </c>
    </row>
    <row r="123">
      <c r="A123" s="5" t="inlineStr">
        <is>
          <t>CCAJ-EA10/51/2023</t>
        </is>
      </c>
      <c r="B123" s="6" t="n">
        <v>44963.51544194444</v>
      </c>
      <c r="C123" s="5" t="inlineStr">
        <is>
          <t>1431 GRACIELA CASTILLO CATARI</t>
        </is>
      </c>
      <c r="D123" s="7" t="n"/>
      <c r="E123" s="8" t="n"/>
      <c r="F123" s="9" t="n">
        <v>59.6</v>
      </c>
      <c r="I123" s="10" t="inlineStr">
        <is>
          <t>EFECTIVO</t>
        </is>
      </c>
      <c r="J123" s="8" t="inlineStr">
        <is>
          <t>2597 JOSE MAIDANA EA - T03</t>
        </is>
      </c>
    </row>
    <row r="124">
      <c r="A124" s="5" t="inlineStr">
        <is>
          <t>CCAJ-EA10/51/2023</t>
        </is>
      </c>
      <c r="B124" s="6" t="n">
        <v>44963.51544194444</v>
      </c>
      <c r="C124" s="5" t="inlineStr">
        <is>
          <t>1431 GRACIELA CASTILLO CATARI</t>
        </is>
      </c>
      <c r="D124" s="7" t="n"/>
      <c r="E124" s="8" t="n"/>
      <c r="F124" s="9" t="n">
        <v>6359.4</v>
      </c>
      <c r="I124" s="10" t="inlineStr">
        <is>
          <t>EFECTIVO</t>
        </is>
      </c>
      <c r="J124" s="8" t="inlineStr">
        <is>
          <t>2597 JOSE MAIDANA EA - T04</t>
        </is>
      </c>
    </row>
    <row r="125">
      <c r="A125" s="5" t="inlineStr">
        <is>
          <t>CCAJ-EA10/51/2023</t>
        </is>
      </c>
      <c r="B125" s="6" t="n">
        <v>44963.51544194444</v>
      </c>
      <c r="C125" s="5" t="inlineStr">
        <is>
          <t>1431 GRACIELA CASTILLO CATARI</t>
        </is>
      </c>
      <c r="D125" s="7" t="n"/>
      <c r="E125" s="8" t="n"/>
      <c r="F125" s="9" t="n">
        <v>6572.8</v>
      </c>
      <c r="I125" s="10" t="inlineStr">
        <is>
          <t>EFECTIVO</t>
        </is>
      </c>
      <c r="J125" s="8" t="inlineStr">
        <is>
          <t>2597 JOSE MAIDANA EA - T05</t>
        </is>
      </c>
    </row>
    <row r="126">
      <c r="A126" s="11" t="inlineStr">
        <is>
          <t>SAP</t>
        </is>
      </c>
      <c r="B126" s="3" t="n"/>
      <c r="C126" s="3" t="n"/>
      <c r="D126" s="7" t="n"/>
      <c r="E126" s="8" t="n"/>
      <c r="F126" s="33">
        <f>SUM(F112:G125)</f>
        <v/>
      </c>
      <c r="H126" s="9" t="n"/>
      <c r="I126" s="10" t="n"/>
      <c r="J126" s="5" t="n"/>
    </row>
    <row r="127" ht="15.75" customHeight="1">
      <c r="A127" s="13" t="inlineStr">
        <is>
          <t>FECHA</t>
        </is>
      </c>
      <c r="B127" s="13" t="inlineStr">
        <is>
          <t>CIERRE DE CAJA</t>
        </is>
      </c>
      <c r="C127" s="13" t="inlineStr">
        <is>
          <t>IMPORTE</t>
        </is>
      </c>
      <c r="D127" s="20" t="n">
        <v>112729126</v>
      </c>
      <c r="E127" s="27" t="inlineStr">
        <is>
          <t>VER</t>
        </is>
      </c>
      <c r="H127" s="9" t="n"/>
      <c r="I127" s="10" t="n"/>
      <c r="J127" s="5" t="n"/>
    </row>
    <row r="128">
      <c r="A128" s="5" t="n"/>
      <c r="B128" s="6" t="n"/>
      <c r="C128" s="5" t="n"/>
      <c r="D128" s="7" t="n"/>
      <c r="E128" s="8" t="n"/>
      <c r="H128" s="9" t="n"/>
      <c r="I128" s="10" t="n"/>
      <c r="J128" s="5" t="n"/>
    </row>
    <row r="129">
      <c r="A129" s="5" t="n"/>
      <c r="B129" s="6" t="n"/>
      <c r="C129" s="5" t="n"/>
      <c r="D129" s="7" t="n"/>
      <c r="E129" s="8" t="n"/>
      <c r="H129" s="9" t="n"/>
      <c r="I129" s="10" t="n"/>
      <c r="J129" s="5" t="n"/>
    </row>
    <row r="130">
      <c r="A130" s="5" t="inlineStr">
        <is>
          <t>CCAJ-EA10/52/2023</t>
        </is>
      </c>
      <c r="B130" s="6" t="n">
        <v>44963.70971652778</v>
      </c>
      <c r="C130" s="5" t="inlineStr">
        <is>
          <t>1431 GRACIELA CASTILLO CATARI</t>
        </is>
      </c>
      <c r="D130" s="7" t="n">
        <v>582828</v>
      </c>
      <c r="E130" s="8" t="inlineStr">
        <is>
          <t>BISA-100072017</t>
        </is>
      </c>
      <c r="H130" s="9" t="n">
        <v>13224</v>
      </c>
      <c r="I130" s="5" t="inlineStr">
        <is>
          <t>DEPÓSITO BANCARIO</t>
        </is>
      </c>
      <c r="J130" s="5" t="inlineStr">
        <is>
          <t>1056 ALEX JESUS ZABALA TICONA</t>
        </is>
      </c>
    </row>
    <row r="131">
      <c r="A131" s="5" t="inlineStr">
        <is>
          <t>CCAJ-EA10/52/2023</t>
        </is>
      </c>
      <c r="B131" s="6" t="n">
        <v>44963.70971652778</v>
      </c>
      <c r="C131" s="5" t="inlineStr">
        <is>
          <t>1431 GRACIELA CASTILLO CATARI</t>
        </is>
      </c>
      <c r="D131" s="7" t="n">
        <v>192340</v>
      </c>
      <c r="E131" s="8" t="inlineStr">
        <is>
          <t>BISA-100070022</t>
        </is>
      </c>
      <c r="H131" s="9" t="n">
        <v>44360.5</v>
      </c>
      <c r="I131" s="5" t="inlineStr">
        <is>
          <t>DEPÓSITO BANCARIO</t>
        </is>
      </c>
      <c r="J131" s="5" t="inlineStr">
        <is>
          <t>3622 JULIO CESAR PORTILLO HUARACHI</t>
        </is>
      </c>
    </row>
    <row r="132">
      <c r="A132" s="5" t="inlineStr">
        <is>
          <t>CCAJ-EA10/52/2023</t>
        </is>
      </c>
      <c r="B132" s="6" t="n">
        <v>44963.70971652778</v>
      </c>
      <c r="C132" s="5" t="inlineStr">
        <is>
          <t>1431 GRACIELA CASTILLO CATARI</t>
        </is>
      </c>
      <c r="D132" s="15" t="n">
        <v>45163240787</v>
      </c>
      <c r="E132" s="8" t="inlineStr">
        <is>
          <t>BISA-100070022</t>
        </is>
      </c>
      <c r="H132" s="9" t="n">
        <v>14440.57</v>
      </c>
      <c r="I132" s="5" t="inlineStr">
        <is>
          <t>DEPÓSITO BANCARIO</t>
        </is>
      </c>
      <c r="J132" s="5" t="inlineStr">
        <is>
          <t>1056 ALEX JESUS ZABALA TICONA</t>
        </is>
      </c>
    </row>
    <row r="133">
      <c r="A133" s="5" t="inlineStr">
        <is>
          <t>CCAJ-EA10/52/2023</t>
        </is>
      </c>
      <c r="B133" s="6" t="n">
        <v>44963.70971652778</v>
      </c>
      <c r="C133" s="5" t="inlineStr">
        <is>
          <t>1431 GRACIELA CASTILLO CATARI</t>
        </is>
      </c>
      <c r="D133" s="15" t="n">
        <v>45153145865</v>
      </c>
      <c r="E133" s="8" t="inlineStr">
        <is>
          <t>BISA-100070022</t>
        </is>
      </c>
      <c r="H133" s="9" t="n">
        <v>206.39</v>
      </c>
      <c r="I133" s="5" t="inlineStr">
        <is>
          <t>DEPÓSITO BANCARIO</t>
        </is>
      </c>
      <c r="J133" s="5" t="inlineStr">
        <is>
          <t>4764 CARLOS ERIK CASTRO HURTADO</t>
        </is>
      </c>
    </row>
    <row r="134">
      <c r="A134" s="5" t="inlineStr">
        <is>
          <t>CCAJ-EA10/52/2023</t>
        </is>
      </c>
      <c r="B134" s="6" t="n">
        <v>44963.70971652778</v>
      </c>
      <c r="C134" s="5" t="inlineStr">
        <is>
          <t>1431 GRACIELA CASTILLO CATARI</t>
        </is>
      </c>
      <c r="D134" s="7" t="n">
        <v>3115698909</v>
      </c>
      <c r="E134" s="5" t="inlineStr">
        <is>
          <t>BANCO UNION-10000020161539</t>
        </is>
      </c>
      <c r="H134" s="9" t="n">
        <v>100</v>
      </c>
      <c r="I134" s="5" t="inlineStr">
        <is>
          <t>DEPÓSITO BANCARIO</t>
        </is>
      </c>
      <c r="J134" s="8" t="inlineStr">
        <is>
          <t>841 JAEL ARRATIA - EL ALTO</t>
        </is>
      </c>
    </row>
    <row r="135">
      <c r="A135" s="5" t="inlineStr">
        <is>
          <t>CCAJ-EA10/52/2023</t>
        </is>
      </c>
      <c r="B135" s="6" t="n">
        <v>44963.70971652778</v>
      </c>
      <c r="C135" s="5" t="inlineStr">
        <is>
          <t>1431 GRACIELA CASTILLO CATARI</t>
        </is>
      </c>
      <c r="D135" s="7" t="n">
        <v>442639</v>
      </c>
      <c r="E135" s="8" t="inlineStr">
        <is>
          <t>BISA-100070022</t>
        </is>
      </c>
      <c r="H135" s="9" t="n">
        <v>37998.2</v>
      </c>
      <c r="I135" s="5" t="inlineStr">
        <is>
          <t>DEPÓSITO BANCARIO</t>
        </is>
      </c>
      <c r="J135" s="5" t="inlineStr">
        <is>
          <t>4764 CARLOS ERIK CASTRO HURTADO</t>
        </is>
      </c>
    </row>
    <row r="136">
      <c r="A136" s="5" t="inlineStr">
        <is>
          <t>CCAJ-EA10/52/2023</t>
        </is>
      </c>
      <c r="B136" s="6" t="n">
        <v>44963.70971652778</v>
      </c>
      <c r="C136" s="5" t="inlineStr">
        <is>
          <t>1431 GRACIELA CASTILLO CATARI</t>
        </is>
      </c>
      <c r="D136" s="7" t="n">
        <v>3117657306</v>
      </c>
      <c r="E136" s="5" t="inlineStr">
        <is>
          <t>BANCO UNION-10000020161539</t>
        </is>
      </c>
      <c r="H136" s="9" t="n">
        <v>4121</v>
      </c>
      <c r="I136" s="5" t="inlineStr">
        <is>
          <t>DEPÓSITO BANCARIO</t>
        </is>
      </c>
      <c r="J136" s="8" t="inlineStr">
        <is>
          <t>841 JAEL ARRATIA - EL ALTO</t>
        </is>
      </c>
    </row>
    <row r="137">
      <c r="A137" s="5" t="inlineStr">
        <is>
          <t>CCAJ-EA10/52/2023</t>
        </is>
      </c>
      <c r="B137" s="6" t="n">
        <v>44963.70971652778</v>
      </c>
      <c r="C137" s="5" t="inlineStr">
        <is>
          <t>1431 GRACIELA CASTILLO CATARI</t>
        </is>
      </c>
      <c r="D137" s="7" t="n">
        <v>582826</v>
      </c>
      <c r="E137" s="8" t="inlineStr">
        <is>
          <t>BISA-100070022</t>
        </is>
      </c>
      <c r="H137" s="9" t="n">
        <v>29931.3</v>
      </c>
      <c r="I137" s="5" t="inlineStr">
        <is>
          <t>DEPÓSITO BANCARIO</t>
        </is>
      </c>
      <c r="J137" s="5" t="inlineStr">
        <is>
          <t>1056 ALEX JESUS ZABALA TICONA</t>
        </is>
      </c>
    </row>
    <row r="138">
      <c r="A138" s="5" t="inlineStr">
        <is>
          <t>CCAJ-EA10/52/2023</t>
        </is>
      </c>
      <c r="B138" s="6" t="n">
        <v>44963.70971652778</v>
      </c>
      <c r="C138" s="5" t="inlineStr">
        <is>
          <t>1431 GRACIELA CASTILLO CATARI</t>
        </is>
      </c>
      <c r="D138" s="7" t="n"/>
      <c r="E138" s="8" t="n"/>
      <c r="F138" s="9" t="n">
        <v>2832.5</v>
      </c>
      <c r="I138" s="10" t="inlineStr">
        <is>
          <t>EFECTIVO</t>
        </is>
      </c>
      <c r="J138" s="8" t="inlineStr">
        <is>
          <t>480 WALTER AMARRO MAMANI</t>
        </is>
      </c>
    </row>
    <row r="139">
      <c r="A139" s="5" t="inlineStr">
        <is>
          <t>CCAJ-EA10/52/2023</t>
        </is>
      </c>
      <c r="B139" s="6" t="n">
        <v>44963.70971652778</v>
      </c>
      <c r="C139" s="5" t="inlineStr">
        <is>
          <t>1431 GRACIELA CASTILLO CATARI</t>
        </is>
      </c>
      <c r="D139" s="7" t="n"/>
      <c r="E139" s="8" t="n"/>
      <c r="F139" s="9" t="n">
        <v>7893.6</v>
      </c>
      <c r="I139" s="10" t="inlineStr">
        <is>
          <t>EFECTIVO</t>
        </is>
      </c>
      <c r="J139" s="8" t="inlineStr">
        <is>
          <t>2597 JOSE MAIDANA EA - T01</t>
        </is>
      </c>
    </row>
    <row r="140">
      <c r="A140" s="5" t="inlineStr">
        <is>
          <t>CCAJ-EA10/52/2023</t>
        </is>
      </c>
      <c r="B140" s="6" t="n">
        <v>44963.70971652778</v>
      </c>
      <c r="C140" s="5" t="inlineStr">
        <is>
          <t>1431 GRACIELA CASTILLO CATARI</t>
        </is>
      </c>
      <c r="D140" s="7" t="n"/>
      <c r="E140" s="8" t="n"/>
      <c r="F140" s="9" t="n">
        <v>1151.2</v>
      </c>
      <c r="I140" s="10" t="inlineStr">
        <is>
          <t>EFECTIVO</t>
        </is>
      </c>
      <c r="J140" s="8" t="inlineStr">
        <is>
          <t>2597 JOSE MAIDANA EA - T02</t>
        </is>
      </c>
    </row>
    <row r="141">
      <c r="A141" s="11" t="inlineStr">
        <is>
          <t>SAP</t>
        </is>
      </c>
      <c r="B141" s="3" t="n"/>
      <c r="C141" s="3" t="n"/>
      <c r="D141" s="7" t="n"/>
      <c r="E141" s="8" t="n"/>
      <c r="F141" s="12">
        <f>SUM(F130:G140)</f>
        <v/>
      </c>
      <c r="H141" s="9" t="n"/>
      <c r="I141" s="10" t="n"/>
      <c r="J141" s="5" t="n"/>
    </row>
    <row r="142" ht="15.75" customHeight="1">
      <c r="A142" s="13" t="inlineStr">
        <is>
          <t>FECHA</t>
        </is>
      </c>
      <c r="B142" s="13" t="inlineStr">
        <is>
          <t>CIERRE DE CAJA</t>
        </is>
      </c>
      <c r="C142" s="13" t="inlineStr">
        <is>
          <t>IMPORTE</t>
        </is>
      </c>
      <c r="D142" s="14" t="n">
        <v>112730567</v>
      </c>
      <c r="E142" s="8" t="n"/>
      <c r="H142" s="9" t="n"/>
      <c r="I142" s="10" t="n"/>
      <c r="J142" s="5" t="n"/>
    </row>
    <row r="143"/>
    <row r="144"/>
    <row r="145">
      <c r="A145" s="1" t="inlineStr">
        <is>
          <t>Cierre Caja</t>
        </is>
      </c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</row>
    <row r="146">
      <c r="A146" s="3" t="inlineStr">
        <is>
          <t>Del 07/02/2023</t>
        </is>
      </c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</row>
    <row r="147">
      <c r="A147" s="74" t="inlineStr">
        <is>
          <t>Cierre Caja</t>
        </is>
      </c>
      <c r="B147" s="74" t="inlineStr">
        <is>
          <t>Fecha</t>
        </is>
      </c>
      <c r="C147" s="74" t="inlineStr">
        <is>
          <t>Cajero</t>
        </is>
      </c>
      <c r="D147" s="74" t="inlineStr">
        <is>
          <t>Nro Voucher</t>
        </is>
      </c>
      <c r="E147" s="74" t="inlineStr">
        <is>
          <t>Nro Cuenta</t>
        </is>
      </c>
      <c r="F147" s="74" t="inlineStr">
        <is>
          <t>Tipo Ingreso</t>
        </is>
      </c>
      <c r="G147" s="75" t="n"/>
      <c r="H147" s="76" t="n"/>
      <c r="I147" s="74" t="inlineStr">
        <is>
          <t>TIPO DE INGRESO</t>
        </is>
      </c>
      <c r="J147" s="74" t="inlineStr">
        <is>
          <t>Cobrador</t>
        </is>
      </c>
    </row>
    <row r="148">
      <c r="A148" s="77" t="n"/>
      <c r="B148" s="77" t="n"/>
      <c r="C148" s="77" t="n"/>
      <c r="D148" s="77" t="n"/>
      <c r="E148" s="77" t="n"/>
      <c r="F148" s="4" t="inlineStr">
        <is>
          <t>EFECTIVO</t>
        </is>
      </c>
      <c r="G148" s="4" t="inlineStr">
        <is>
          <t>CHEQUE</t>
        </is>
      </c>
      <c r="H148" s="4" t="inlineStr">
        <is>
          <t>TRANSFERENCIA</t>
        </is>
      </c>
      <c r="I148" s="77" t="n"/>
      <c r="J148" s="77" t="n"/>
    </row>
    <row r="149">
      <c r="A149" s="5" t="inlineStr">
        <is>
          <t>CCAJ-EA10/53/2023</t>
        </is>
      </c>
      <c r="B149" s="6" t="n">
        <v>44964.47537674769</v>
      </c>
      <c r="C149" s="5" t="inlineStr">
        <is>
          <t>1431 GRACIELA CASTILLO CATARI</t>
        </is>
      </c>
      <c r="D149" s="7" t="n"/>
      <c r="E149" s="8" t="n"/>
      <c r="F149" s="9" t="n">
        <v>15357.3</v>
      </c>
      <c r="I149" s="10" t="inlineStr">
        <is>
          <t>EFECTIVO</t>
        </is>
      </c>
      <c r="J149" s="8" t="inlineStr">
        <is>
          <t>191 ELIAS MENDOZA YUJRA</t>
        </is>
      </c>
    </row>
    <row r="150">
      <c r="A150" s="5" t="inlineStr">
        <is>
          <t>CCAJ-EA10/53/2023</t>
        </is>
      </c>
      <c r="B150" s="6" t="n">
        <v>44964.47537674769</v>
      </c>
      <c r="C150" s="5" t="inlineStr">
        <is>
          <t>1431 GRACIELA CASTILLO CATARI</t>
        </is>
      </c>
      <c r="D150" s="7" t="n"/>
      <c r="E150" s="8" t="n"/>
      <c r="F150" s="9" t="n">
        <v>17358.1</v>
      </c>
      <c r="I150" s="10" t="inlineStr">
        <is>
          <t>EFECTIVO</t>
        </is>
      </c>
      <c r="J150" s="5" t="inlineStr">
        <is>
          <t>375 VICTOR ERNESTO QUISPE TICONA</t>
        </is>
      </c>
    </row>
    <row r="151">
      <c r="A151" s="5" t="inlineStr">
        <is>
          <t>CCAJ-EA10/53/2023</t>
        </is>
      </c>
      <c r="B151" s="6" t="n">
        <v>44964.47537674769</v>
      </c>
      <c r="C151" s="5" t="inlineStr">
        <is>
          <t>1431 GRACIELA CASTILLO CATARI</t>
        </is>
      </c>
      <c r="D151" s="7" t="n"/>
      <c r="E151" s="8" t="n"/>
      <c r="F151" s="9" t="n">
        <v>10115.5</v>
      </c>
      <c r="I151" s="10" t="inlineStr">
        <is>
          <t>EFECTIVO</t>
        </is>
      </c>
      <c r="J151" s="8" t="inlineStr">
        <is>
          <t>596 VICENTE MENDOZA SIRPA</t>
        </is>
      </c>
    </row>
    <row r="152">
      <c r="A152" s="5" t="inlineStr">
        <is>
          <t>CCAJ-EA10/53/2023</t>
        </is>
      </c>
      <c r="B152" s="6" t="n">
        <v>44964.47537674769</v>
      </c>
      <c r="C152" s="5" t="inlineStr">
        <is>
          <t>1431 GRACIELA CASTILLO CATARI</t>
        </is>
      </c>
      <c r="D152" s="7" t="n"/>
      <c r="E152" s="8" t="n"/>
      <c r="F152" s="9" t="n">
        <v>3961.2</v>
      </c>
      <c r="I152" s="10" t="inlineStr">
        <is>
          <t>EFECTIVO</t>
        </is>
      </c>
      <c r="J152" s="5" t="inlineStr">
        <is>
          <t>716 JUAN CARLOS MAMANI ORTIZ</t>
        </is>
      </c>
    </row>
    <row r="153">
      <c r="A153" s="5" t="inlineStr">
        <is>
          <t>CCAJ-EA10/53/2023</t>
        </is>
      </c>
      <c r="B153" s="6" t="n">
        <v>44964.47537674769</v>
      </c>
      <c r="C153" s="5" t="inlineStr">
        <is>
          <t>1431 GRACIELA CASTILLO CATARI</t>
        </is>
      </c>
      <c r="D153" s="7" t="n"/>
      <c r="E153" s="8" t="n"/>
      <c r="F153" s="9" t="n">
        <v>11367.5</v>
      </c>
      <c r="I153" s="10" t="inlineStr">
        <is>
          <t>EFECTIVO</t>
        </is>
      </c>
      <c r="J153" s="8" t="inlineStr">
        <is>
          <t>980 RUBEN QUISPE CHURA</t>
        </is>
      </c>
    </row>
    <row r="154">
      <c r="A154" s="5" t="inlineStr">
        <is>
          <t>CCAJ-EA10/53/2023</t>
        </is>
      </c>
      <c r="B154" s="6" t="n">
        <v>44964.47537674769</v>
      </c>
      <c r="C154" s="5" t="inlineStr">
        <is>
          <t>1431 GRACIELA CASTILLO CATARI</t>
        </is>
      </c>
      <c r="D154" s="7" t="n"/>
      <c r="E154" s="8" t="n"/>
      <c r="F154" s="9" t="n">
        <v>14382.8</v>
      </c>
      <c r="I154" s="10" t="inlineStr">
        <is>
          <t>EFECTIVO</t>
        </is>
      </c>
      <c r="J154" s="8" t="inlineStr">
        <is>
          <t>2307 RAMIRO POMA QUISPE</t>
        </is>
      </c>
    </row>
    <row r="155">
      <c r="A155" s="5" t="inlineStr">
        <is>
          <t>CCAJ-EA10/53/2023</t>
        </is>
      </c>
      <c r="B155" s="6" t="n">
        <v>44964.47537674769</v>
      </c>
      <c r="C155" s="5" t="inlineStr">
        <is>
          <t>1431 GRACIELA CASTILLO CATARI</t>
        </is>
      </c>
      <c r="D155" s="7" t="n"/>
      <c r="E155" s="8" t="n"/>
      <c r="F155" s="9" t="n">
        <v>840.2</v>
      </c>
      <c r="I155" s="10" t="inlineStr">
        <is>
          <t>EFECTIVO</t>
        </is>
      </c>
      <c r="J155" s="5" t="inlineStr">
        <is>
          <t>3051 EFRAIN ARMANDO CHIPANA MARTINEZ</t>
        </is>
      </c>
    </row>
    <row r="156">
      <c r="A156" s="5" t="inlineStr">
        <is>
          <t>CCAJ-EA10/53/2023</t>
        </is>
      </c>
      <c r="B156" s="6" t="n">
        <v>44964.47537674769</v>
      </c>
      <c r="C156" s="5" t="inlineStr">
        <is>
          <t>1431 GRACIELA CASTILLO CATARI</t>
        </is>
      </c>
      <c r="D156" s="7" t="n"/>
      <c r="E156" s="8" t="n"/>
      <c r="F156" s="9" t="n">
        <v>5695.6</v>
      </c>
      <c r="I156" s="10" t="inlineStr">
        <is>
          <t>EFECTIVO</t>
        </is>
      </c>
      <c r="J156" s="8" t="inlineStr">
        <is>
          <t>2597 JOSE MAIDANA EA - T03</t>
        </is>
      </c>
    </row>
    <row r="157">
      <c r="A157" s="5" t="inlineStr">
        <is>
          <t>CCAJ-EA10/53/2023</t>
        </is>
      </c>
      <c r="B157" s="6" t="n">
        <v>44964.47537674769</v>
      </c>
      <c r="C157" s="5" t="inlineStr">
        <is>
          <t>1431 GRACIELA CASTILLO CATARI</t>
        </is>
      </c>
      <c r="D157" s="7" t="n"/>
      <c r="E157" s="8" t="n"/>
      <c r="F157" s="9" t="n">
        <v>6817.5</v>
      </c>
      <c r="I157" s="10" t="inlineStr">
        <is>
          <t>EFECTIVO</t>
        </is>
      </c>
      <c r="J157" s="8" t="inlineStr">
        <is>
          <t>2597 JOSE MAIDANA EA - T04</t>
        </is>
      </c>
    </row>
    <row r="158">
      <c r="A158" s="5" t="inlineStr">
        <is>
          <t>CCAJ-EA10/53/2023</t>
        </is>
      </c>
      <c r="B158" s="6" t="n">
        <v>44964.47537674769</v>
      </c>
      <c r="C158" s="5" t="inlineStr">
        <is>
          <t>1431 GRACIELA CASTILLO CATARI</t>
        </is>
      </c>
      <c r="D158" s="7" t="n"/>
      <c r="E158" s="8" t="n"/>
      <c r="F158" s="9" t="n">
        <v>16195.8</v>
      </c>
      <c r="I158" s="10" t="inlineStr">
        <is>
          <t>EFECTIVO</t>
        </is>
      </c>
      <c r="J158" s="8" t="inlineStr">
        <is>
          <t>2597 JOSE MAIDANA EA - T05</t>
        </is>
      </c>
    </row>
    <row r="159">
      <c r="A159" s="11" t="inlineStr">
        <is>
          <t>SAP</t>
        </is>
      </c>
      <c r="B159" s="3" t="n"/>
      <c r="C159" s="3" t="n"/>
      <c r="D159" s="7" t="n"/>
      <c r="E159" s="8" t="n"/>
      <c r="F159" s="12">
        <f>SUM(F149:G158)</f>
        <v/>
      </c>
      <c r="H159" s="9" t="n"/>
      <c r="I159" s="10" t="n"/>
      <c r="J159" s="5" t="n"/>
    </row>
    <row r="160" ht="15.75" customHeight="1">
      <c r="A160" s="13" t="inlineStr">
        <is>
          <t>FECHA</t>
        </is>
      </c>
      <c r="B160" s="13" t="inlineStr">
        <is>
          <t>CIERRE DE CAJA</t>
        </is>
      </c>
      <c r="C160" s="13" t="inlineStr">
        <is>
          <t>IMPORTE</t>
        </is>
      </c>
      <c r="D160" s="14" t="n">
        <v>112730569</v>
      </c>
      <c r="E160" s="8" t="n"/>
      <c r="H160" s="9" t="n"/>
      <c r="I160" s="10" t="n"/>
      <c r="J160" s="5" t="n"/>
    </row>
    <row r="161">
      <c r="A161" s="5" t="n"/>
      <c r="B161" s="6" t="n"/>
      <c r="C161" s="5" t="n"/>
      <c r="D161" s="7" t="n"/>
      <c r="E161" s="8" t="n"/>
      <c r="H161" s="9" t="n"/>
      <c r="I161" s="10" t="n"/>
      <c r="J161" s="5" t="n"/>
    </row>
    <row r="162">
      <c r="A162" s="5" t="n"/>
      <c r="B162" s="6" t="n"/>
      <c r="C162" s="5" t="n"/>
      <c r="D162" s="7" t="n"/>
      <c r="E162" s="8" t="n"/>
      <c r="H162" s="9" t="n"/>
      <c r="I162" s="10" t="n"/>
      <c r="J162" s="5" t="n"/>
    </row>
    <row r="163">
      <c r="A163" s="5" t="inlineStr">
        <is>
          <t>CCAJ-EA10/54/2023</t>
        </is>
      </c>
      <c r="B163" s="6" t="n">
        <v>44964.71687020834</v>
      </c>
      <c r="C163" s="5" t="inlineStr">
        <is>
          <t>1431 GRACIELA CASTILLO CATARI</t>
        </is>
      </c>
      <c r="D163" s="7" t="n">
        <v>3118943277</v>
      </c>
      <c r="E163" s="5" t="inlineStr">
        <is>
          <t>BANCO UNION-10000020161539</t>
        </is>
      </c>
      <c r="H163" s="9" t="n">
        <v>18258</v>
      </c>
      <c r="I163" s="5" t="inlineStr">
        <is>
          <t>DEPÓSITO BANCARIO</t>
        </is>
      </c>
      <c r="J163" s="8" t="inlineStr">
        <is>
          <t>841 JAEL ARRATIA - EL ALTO</t>
        </is>
      </c>
    </row>
    <row r="164">
      <c r="A164" s="5" t="inlineStr">
        <is>
          <t>CCAJ-EA10/54/2023</t>
        </is>
      </c>
      <c r="B164" s="6" t="n">
        <v>44964.71687020834</v>
      </c>
      <c r="C164" s="5" t="inlineStr">
        <is>
          <t>1431 GRACIELA CASTILLO CATARI</t>
        </is>
      </c>
      <c r="D164" s="7" t="n">
        <v>351502</v>
      </c>
      <c r="E164" s="8" t="inlineStr">
        <is>
          <t>BISA-100070022</t>
        </is>
      </c>
      <c r="H164" s="9" t="n">
        <v>9254.200000000001</v>
      </c>
      <c r="I164" s="5" t="inlineStr">
        <is>
          <t>DEPÓSITO BANCARIO</t>
        </is>
      </c>
      <c r="J164" s="5" t="inlineStr">
        <is>
          <t>3622 JULIO CESAR PORTILLO HUARACHI</t>
        </is>
      </c>
    </row>
    <row r="165">
      <c r="A165" s="5" t="inlineStr">
        <is>
          <t>CCAJ-EA10/54/2023</t>
        </is>
      </c>
      <c r="B165" s="6" t="n">
        <v>44964.71687020834</v>
      </c>
      <c r="C165" s="5" t="inlineStr">
        <is>
          <t>1431 GRACIELA CASTILLO CATARI</t>
        </is>
      </c>
      <c r="D165" s="7" t="n">
        <v>473449</v>
      </c>
      <c r="E165" s="8" t="inlineStr">
        <is>
          <t>BISA-100070022</t>
        </is>
      </c>
      <c r="H165" s="9" t="n">
        <v>19520.3</v>
      </c>
      <c r="I165" s="5" t="inlineStr">
        <is>
          <t>DEPÓSITO BANCARIO</t>
        </is>
      </c>
      <c r="J165" s="5" t="inlineStr">
        <is>
          <t>4764 CARLOS ERIK CASTRO HURTADO</t>
        </is>
      </c>
    </row>
    <row r="166">
      <c r="A166" s="5" t="inlineStr">
        <is>
          <t>CCAJ-EA10/54/2023</t>
        </is>
      </c>
      <c r="B166" s="6" t="n">
        <v>44964.71687020834</v>
      </c>
      <c r="C166" s="5" t="inlineStr">
        <is>
          <t>1431 GRACIELA CASTILLO CATARI</t>
        </is>
      </c>
      <c r="D166" s="7" t="n">
        <v>416923</v>
      </c>
      <c r="E166" s="8" t="inlineStr">
        <is>
          <t>BISA-100070022</t>
        </is>
      </c>
      <c r="H166" s="9" t="n">
        <v>45677.3</v>
      </c>
      <c r="I166" s="5" t="inlineStr">
        <is>
          <t>DEPÓSITO BANCARIO</t>
        </is>
      </c>
      <c r="J166" s="5" t="inlineStr">
        <is>
          <t>1056 ALEX JESUS ZABALA TICONA</t>
        </is>
      </c>
    </row>
    <row r="167">
      <c r="A167" s="5" t="inlineStr">
        <is>
          <t>CCAJ-EA10/54/2023</t>
        </is>
      </c>
      <c r="B167" s="6" t="n">
        <v>44964.71687020834</v>
      </c>
      <c r="C167" s="5" t="inlineStr">
        <is>
          <t>1431 GRACIELA CASTILLO CATARI</t>
        </is>
      </c>
      <c r="D167" s="7" t="n">
        <v>3119162657</v>
      </c>
      <c r="E167" s="5" t="inlineStr">
        <is>
          <t>BANCO UNION-10000020161539</t>
        </is>
      </c>
      <c r="H167" s="9" t="n">
        <v>7584.22</v>
      </c>
      <c r="I167" s="5" t="inlineStr">
        <is>
          <t>DEPÓSITO BANCARIO</t>
        </is>
      </c>
      <c r="J167" s="8" t="inlineStr">
        <is>
          <t>841 JAEL ARRATIA - EL ALTO</t>
        </is>
      </c>
    </row>
    <row r="168">
      <c r="A168" s="5" t="inlineStr">
        <is>
          <t>CCAJ-EA10/54/2023</t>
        </is>
      </c>
      <c r="B168" s="6" t="n">
        <v>44964.71687020834</v>
      </c>
      <c r="C168" s="5" t="inlineStr">
        <is>
          <t>1431 GRACIELA CASTILLO CATARI</t>
        </is>
      </c>
      <c r="D168" s="7" t="n"/>
      <c r="E168" s="8" t="n"/>
      <c r="F168" s="9" t="n">
        <v>2000</v>
      </c>
      <c r="I168" s="10" t="inlineStr">
        <is>
          <t>EFECTIVO</t>
        </is>
      </c>
      <c r="J168" s="5" t="inlineStr">
        <is>
          <t>3622 JULIO CESAR PORTILLO HUARACHI</t>
        </is>
      </c>
    </row>
    <row r="169">
      <c r="A169" s="11" t="inlineStr">
        <is>
          <t>SAP</t>
        </is>
      </c>
      <c r="B169" s="3" t="n"/>
      <c r="C169" s="3" t="n"/>
      <c r="D169" s="7" t="n"/>
      <c r="E169" s="8" t="n"/>
      <c r="H169" s="9" t="n"/>
      <c r="I169" s="10" t="n"/>
      <c r="J169" s="5" t="n"/>
    </row>
    <row r="170" ht="15.75" customHeight="1">
      <c r="A170" s="13" t="inlineStr">
        <is>
          <t>FECHA</t>
        </is>
      </c>
      <c r="B170" s="13" t="inlineStr">
        <is>
          <t>CIERRE DE CAJA</t>
        </is>
      </c>
      <c r="C170" s="13" t="inlineStr">
        <is>
          <t>IMPORTE</t>
        </is>
      </c>
      <c r="D170" s="14" t="n">
        <v>112732584</v>
      </c>
      <c r="E170" s="8" t="n"/>
      <c r="H170" s="9" t="n"/>
      <c r="I170" s="10" t="n"/>
      <c r="J170" s="5" t="n"/>
    </row>
    <row r="171">
      <c r="A171" s="5" t="n"/>
      <c r="B171" s="6" t="n"/>
      <c r="C171" s="5" t="n"/>
      <c r="D171" s="7" t="n"/>
      <c r="E171" s="8" t="n"/>
      <c r="H171" s="9" t="n"/>
      <c r="I171" s="10" t="n"/>
      <c r="J171" s="5" t="n"/>
    </row>
    <row r="172"/>
    <row r="173">
      <c r="A173" s="1" t="inlineStr">
        <is>
          <t>Cierre Caja</t>
        </is>
      </c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</row>
    <row r="174">
      <c r="A174" s="3" t="inlineStr">
        <is>
          <t>Del 08/02/2023</t>
        </is>
      </c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</row>
    <row r="175">
      <c r="A175" s="74" t="inlineStr">
        <is>
          <t>Cierre Caja</t>
        </is>
      </c>
      <c r="B175" s="74" t="inlineStr">
        <is>
          <t>Fecha</t>
        </is>
      </c>
      <c r="C175" s="74" t="inlineStr">
        <is>
          <t>Cajero</t>
        </is>
      </c>
      <c r="D175" s="74" t="inlineStr">
        <is>
          <t>Nro Voucher</t>
        </is>
      </c>
      <c r="E175" s="74" t="inlineStr">
        <is>
          <t>Nro Cuenta</t>
        </is>
      </c>
      <c r="F175" s="74" t="inlineStr">
        <is>
          <t>Tipo Ingreso</t>
        </is>
      </c>
      <c r="G175" s="75" t="n"/>
      <c r="H175" s="76" t="n"/>
      <c r="I175" s="74" t="inlineStr">
        <is>
          <t>TIPO DE INGRESO</t>
        </is>
      </c>
      <c r="J175" s="74" t="inlineStr">
        <is>
          <t>Cobrador</t>
        </is>
      </c>
    </row>
    <row r="176">
      <c r="A176" s="77" t="n"/>
      <c r="B176" s="77" t="n"/>
      <c r="C176" s="77" t="n"/>
      <c r="D176" s="77" t="n"/>
      <c r="E176" s="77" t="n"/>
      <c r="F176" s="4" t="inlineStr">
        <is>
          <t>EFECTIVO</t>
        </is>
      </c>
      <c r="G176" s="4" t="inlineStr">
        <is>
          <t>CHEQUE</t>
        </is>
      </c>
      <c r="H176" s="4" t="inlineStr">
        <is>
          <t>TRANSFERENCIA</t>
        </is>
      </c>
      <c r="I176" s="77" t="n"/>
      <c r="J176" s="77" t="n"/>
    </row>
    <row r="177">
      <c r="A177" s="5" t="inlineStr">
        <is>
          <t>CCAJ-EA10/55/2023</t>
        </is>
      </c>
      <c r="B177" s="6" t="n">
        <v>44965.51896898148</v>
      </c>
      <c r="C177" s="5" t="inlineStr">
        <is>
          <t>1431 GRACIELA CASTILLO CATARI</t>
        </is>
      </c>
      <c r="D177" s="10" t="n"/>
      <c r="E177" s="8" t="n"/>
      <c r="F177" s="9" t="n">
        <v>12131.4</v>
      </c>
      <c r="I177" s="10" t="inlineStr">
        <is>
          <t>EFECTIVO</t>
        </is>
      </c>
      <c r="J177" s="8" t="inlineStr">
        <is>
          <t>191 ELIAS MENDOZA YUJRA</t>
        </is>
      </c>
    </row>
    <row r="178">
      <c r="A178" s="5" t="inlineStr">
        <is>
          <t>CCAJ-EA10/55/2023</t>
        </is>
      </c>
      <c r="B178" s="6" t="n">
        <v>44965.51896898148</v>
      </c>
      <c r="C178" s="5" t="inlineStr">
        <is>
          <t>1431 GRACIELA CASTILLO CATARI</t>
        </is>
      </c>
      <c r="D178" s="10" t="n"/>
      <c r="E178" s="8" t="n"/>
      <c r="F178" s="9" t="n">
        <v>15911.6</v>
      </c>
      <c r="I178" s="10" t="inlineStr">
        <is>
          <t>EFECTIVO</t>
        </is>
      </c>
      <c r="J178" s="5" t="inlineStr">
        <is>
          <t>375 VICTOR ERNESTO QUISPE TICONA</t>
        </is>
      </c>
    </row>
    <row r="179">
      <c r="A179" s="5" t="inlineStr">
        <is>
          <t>CCAJ-EA10/55/2023</t>
        </is>
      </c>
      <c r="B179" s="6" t="n">
        <v>44965.51896898148</v>
      </c>
      <c r="C179" s="5" t="inlineStr">
        <is>
          <t>1431 GRACIELA CASTILLO CATARI</t>
        </is>
      </c>
      <c r="D179" s="10" t="n"/>
      <c r="E179" s="8" t="n"/>
      <c r="F179" s="9" t="n">
        <v>10103.9</v>
      </c>
      <c r="I179" s="10" t="inlineStr">
        <is>
          <t>EFECTIVO</t>
        </is>
      </c>
      <c r="J179" s="8" t="inlineStr">
        <is>
          <t>480 WALTER AMARRO MAMANI</t>
        </is>
      </c>
    </row>
    <row r="180">
      <c r="A180" s="5" t="inlineStr">
        <is>
          <t>CCAJ-EA10/55/2023</t>
        </is>
      </c>
      <c r="B180" s="6" t="n">
        <v>44965.51896898148</v>
      </c>
      <c r="C180" s="5" t="inlineStr">
        <is>
          <t>1431 GRACIELA CASTILLO CATARI</t>
        </is>
      </c>
      <c r="D180" s="10" t="n"/>
      <c r="E180" s="8" t="n"/>
      <c r="F180" s="9" t="n">
        <v>7945.1</v>
      </c>
      <c r="I180" s="10" t="inlineStr">
        <is>
          <t>EFECTIVO</t>
        </is>
      </c>
      <c r="J180" s="8" t="inlineStr">
        <is>
          <t>596 VICENTE MENDOZA SIRPA</t>
        </is>
      </c>
    </row>
    <row r="181">
      <c r="A181" s="5" t="inlineStr">
        <is>
          <t>CCAJ-EA10/55/2023</t>
        </is>
      </c>
      <c r="B181" s="6" t="n">
        <v>44965.51896898148</v>
      </c>
      <c r="C181" s="5" t="inlineStr">
        <is>
          <t>1431 GRACIELA CASTILLO CATARI</t>
        </is>
      </c>
      <c r="D181" s="10" t="n"/>
      <c r="E181" s="8" t="n"/>
      <c r="F181" s="9" t="n">
        <v>26185</v>
      </c>
      <c r="I181" s="10" t="inlineStr">
        <is>
          <t>EFECTIVO</t>
        </is>
      </c>
      <c r="J181" s="5" t="inlineStr">
        <is>
          <t>716 JUAN CARLOS MAMANI ORTIZ</t>
        </is>
      </c>
    </row>
    <row r="182">
      <c r="A182" s="5" t="inlineStr">
        <is>
          <t>CCAJ-EA10/55/2023</t>
        </is>
      </c>
      <c r="B182" s="6" t="n">
        <v>44965.51896898148</v>
      </c>
      <c r="C182" s="5" t="inlineStr">
        <is>
          <t>1431 GRACIELA CASTILLO CATARI</t>
        </is>
      </c>
      <c r="D182" s="10" t="n"/>
      <c r="E182" s="8" t="n"/>
      <c r="F182" s="9" t="n">
        <v>10834.8</v>
      </c>
      <c r="I182" s="10" t="inlineStr">
        <is>
          <t>EFECTIVO</t>
        </is>
      </c>
      <c r="J182" s="8" t="inlineStr">
        <is>
          <t>980 RUBEN QUISPE CHURA</t>
        </is>
      </c>
    </row>
    <row r="183">
      <c r="A183" s="5" t="inlineStr">
        <is>
          <t>CCAJ-EA10/55/2023</t>
        </is>
      </c>
      <c r="B183" s="6" t="n">
        <v>44965.51896898148</v>
      </c>
      <c r="C183" s="5" t="inlineStr">
        <is>
          <t>1431 GRACIELA CASTILLO CATARI</t>
        </is>
      </c>
      <c r="D183" s="10" t="n"/>
      <c r="E183" s="8" t="n"/>
      <c r="F183" s="9" t="n">
        <v>43794</v>
      </c>
      <c r="I183" s="10" t="inlineStr">
        <is>
          <t>EFECTIVO</t>
        </is>
      </c>
      <c r="J183" s="8" t="inlineStr">
        <is>
          <t>2307 RAMIRO POMA QUISPE</t>
        </is>
      </c>
    </row>
    <row r="184">
      <c r="A184" s="5" t="inlineStr">
        <is>
          <t>CCAJ-EA10/55/2023</t>
        </is>
      </c>
      <c r="B184" s="6" t="n">
        <v>44965.51896898148</v>
      </c>
      <c r="C184" s="5" t="inlineStr">
        <is>
          <t>1431 GRACIELA CASTILLO CATARI</t>
        </is>
      </c>
      <c r="D184" s="10" t="n"/>
      <c r="E184" s="8" t="n"/>
      <c r="F184" s="9" t="n">
        <v>197</v>
      </c>
      <c r="I184" s="10" t="inlineStr">
        <is>
          <t>EFECTIVO</t>
        </is>
      </c>
      <c r="J184" s="5" t="inlineStr">
        <is>
          <t>3051 EFRAIN ARMANDO CHIPANA MARTINEZ</t>
        </is>
      </c>
    </row>
    <row r="185">
      <c r="A185" s="5" t="inlineStr">
        <is>
          <t>CCAJ-EA10/55/2023</t>
        </is>
      </c>
      <c r="B185" s="6" t="n">
        <v>44965.51896898148</v>
      </c>
      <c r="C185" s="5" t="inlineStr">
        <is>
          <t>1431 GRACIELA CASTILLO CATARI</t>
        </is>
      </c>
      <c r="D185" s="10" t="n"/>
      <c r="E185" s="8" t="n"/>
      <c r="F185" s="9" t="n">
        <v>12649.4</v>
      </c>
      <c r="I185" s="10" t="inlineStr">
        <is>
          <t>EFECTIVO</t>
        </is>
      </c>
      <c r="J185" s="8" t="inlineStr">
        <is>
          <t>2597 JOSE MAIDANA EA - T01</t>
        </is>
      </c>
    </row>
    <row r="186">
      <c r="A186" s="5" t="inlineStr">
        <is>
          <t>CCAJ-EA10/55/2023</t>
        </is>
      </c>
      <c r="B186" s="6" t="n">
        <v>44965.51896898148</v>
      </c>
      <c r="C186" s="5" t="inlineStr">
        <is>
          <t>1431 GRACIELA CASTILLO CATARI</t>
        </is>
      </c>
      <c r="D186" s="10" t="n"/>
      <c r="E186" s="8" t="n"/>
      <c r="F186" s="9" t="n">
        <v>5721.4</v>
      </c>
      <c r="I186" s="10" t="inlineStr">
        <is>
          <t>EFECTIVO</t>
        </is>
      </c>
      <c r="J186" s="8" t="inlineStr">
        <is>
          <t>2597 JOSE MAIDANA EA - T02</t>
        </is>
      </c>
    </row>
    <row r="187">
      <c r="A187" s="5" t="inlineStr">
        <is>
          <t>CCAJ-EA10/55/2023</t>
        </is>
      </c>
      <c r="B187" s="6" t="n">
        <v>44965.51896898148</v>
      </c>
      <c r="C187" s="5" t="inlineStr">
        <is>
          <t>1431 GRACIELA CASTILLO CATARI</t>
        </is>
      </c>
      <c r="D187" s="10" t="n"/>
      <c r="E187" s="8" t="n"/>
      <c r="F187" s="9" t="n">
        <v>6119.4</v>
      </c>
      <c r="I187" s="10" t="inlineStr">
        <is>
          <t>EFECTIVO</t>
        </is>
      </c>
      <c r="J187" s="8" t="inlineStr">
        <is>
          <t>2597 JOSE MAIDANA EA - T03</t>
        </is>
      </c>
    </row>
    <row r="188">
      <c r="A188" s="11" t="inlineStr">
        <is>
          <t>SAP</t>
        </is>
      </c>
      <c r="B188" s="3" t="n"/>
      <c r="C188" s="3" t="n"/>
      <c r="D188" s="7" t="n"/>
      <c r="E188" s="8" t="n"/>
      <c r="F188" s="40">
        <f>SUM(F177:G187)</f>
        <v/>
      </c>
      <c r="I188" s="10" t="n"/>
      <c r="J188" s="5" t="n"/>
    </row>
    <row r="189" ht="15.75" customHeight="1">
      <c r="A189" s="13" t="inlineStr">
        <is>
          <t>FECHA</t>
        </is>
      </c>
      <c r="B189" s="13" t="inlineStr">
        <is>
          <t>CIERRE DE CAJA</t>
        </is>
      </c>
      <c r="C189" s="13" t="inlineStr">
        <is>
          <t>IMPORTE</t>
        </is>
      </c>
      <c r="D189" s="14" t="n">
        <v>112732590</v>
      </c>
      <c r="E189" s="8" t="n"/>
      <c r="F189" s="9" t="n"/>
      <c r="I189" s="10" t="n"/>
      <c r="J189" s="5" t="n"/>
    </row>
    <row r="190">
      <c r="A190" s="5" t="n"/>
      <c r="B190" s="6" t="n"/>
      <c r="C190" s="5" t="n"/>
      <c r="D190" s="7" t="n"/>
      <c r="E190" s="8" t="n"/>
      <c r="F190" s="9" t="n"/>
      <c r="I190" s="10" t="n"/>
      <c r="J190" s="5" t="n"/>
    </row>
    <row r="191">
      <c r="A191" s="5" t="n"/>
      <c r="B191" s="6" t="n"/>
      <c r="C191" s="5" t="n"/>
      <c r="D191" s="7" t="n"/>
      <c r="E191" s="8" t="n"/>
      <c r="F191" s="9" t="n"/>
      <c r="I191" s="10" t="n"/>
      <c r="J191" s="5" t="n"/>
    </row>
    <row r="192">
      <c r="A192" s="5" t="inlineStr">
        <is>
          <t>CCAJ-EA10/56/202</t>
        </is>
      </c>
      <c r="B192" s="6" t="n">
        <v>44965.71602655092</v>
      </c>
      <c r="C192" s="5" t="inlineStr">
        <is>
          <t>1431 GRACIELA CASTILLO CATARI</t>
        </is>
      </c>
      <c r="D192" s="15" t="n">
        <v>45133156188</v>
      </c>
      <c r="E192" s="8" t="inlineStr">
        <is>
          <t>BISA-100070022</t>
        </is>
      </c>
      <c r="H192" s="9" t="n">
        <v>5095</v>
      </c>
      <c r="I192" s="5" t="inlineStr">
        <is>
          <t>DEPÓSITO BANCARIO</t>
        </is>
      </c>
      <c r="J192" s="8" t="inlineStr">
        <is>
          <t>841 JAEL ARRATIA - EL ALTO</t>
        </is>
      </c>
    </row>
    <row r="193">
      <c r="A193" s="5" t="inlineStr">
        <is>
          <t>CCAJ-EA10/56/2023</t>
        </is>
      </c>
      <c r="B193" s="6" t="n">
        <v>44965.71602655092</v>
      </c>
      <c r="C193" s="5" t="inlineStr">
        <is>
          <t>1431 GRACIELA CASTILLO CATARI</t>
        </is>
      </c>
      <c r="D193" s="15" t="n">
        <v>45163246975</v>
      </c>
      <c r="E193" s="8" t="inlineStr">
        <is>
          <t>BISA-100070022</t>
        </is>
      </c>
      <c r="H193" s="9" t="n">
        <v>2313</v>
      </c>
      <c r="I193" s="5" t="inlineStr">
        <is>
          <t>DEPÓSITO BANCARIO</t>
        </is>
      </c>
      <c r="J193" s="8" t="inlineStr">
        <is>
          <t>841 JAEL ARRATIA - EL ALTO</t>
        </is>
      </c>
    </row>
    <row r="194">
      <c r="A194" s="5" t="inlineStr">
        <is>
          <t>CCAJ-EA10/56/2023</t>
        </is>
      </c>
      <c r="B194" s="6" t="n">
        <v>44965.71602655092</v>
      </c>
      <c r="C194" s="5" t="inlineStr">
        <is>
          <t>1431 GRACIELA CASTILLO CATARI</t>
        </is>
      </c>
      <c r="D194" s="15" t="n">
        <v>51217585365</v>
      </c>
      <c r="E194" s="8" t="inlineStr">
        <is>
          <t>BISA-100070022</t>
        </is>
      </c>
      <c r="H194" s="9" t="n">
        <v>81689.33</v>
      </c>
      <c r="I194" s="5" t="inlineStr">
        <is>
          <t>DEPÓSITO BANCARIO</t>
        </is>
      </c>
      <c r="J194" s="8" t="inlineStr">
        <is>
          <t>841 JAEL ARRATIA - EL ALTO</t>
        </is>
      </c>
    </row>
    <row r="195">
      <c r="A195" s="5" t="inlineStr">
        <is>
          <t>CCAJ-EA10/56/2023</t>
        </is>
      </c>
      <c r="B195" s="6" t="n">
        <v>44965.71602655092</v>
      </c>
      <c r="C195" s="5" t="inlineStr">
        <is>
          <t>1431 GRACIELA CASTILLO CATARI</t>
        </is>
      </c>
      <c r="D195" s="7" t="n">
        <v>583113</v>
      </c>
      <c r="E195" s="8" t="inlineStr">
        <is>
          <t>BISA-100070022</t>
        </is>
      </c>
      <c r="H195" s="9" t="n">
        <v>21859</v>
      </c>
      <c r="I195" s="5" t="inlineStr">
        <is>
          <t>DEPÓSITO BANCARIO</t>
        </is>
      </c>
      <c r="J195" s="5" t="inlineStr">
        <is>
          <t>4764 CARLOS ERIK CASTRO HURTADO</t>
        </is>
      </c>
    </row>
    <row r="196">
      <c r="A196" s="5" t="inlineStr">
        <is>
          <t>CCAJ-EA10/56/2023</t>
        </is>
      </c>
      <c r="B196" s="6" t="n">
        <v>44965.71602655092</v>
      </c>
      <c r="C196" s="5" t="inlineStr">
        <is>
          <t>1431 GRACIELA CASTILLO CATARI</t>
        </is>
      </c>
      <c r="D196" s="7" t="n">
        <v>547056</v>
      </c>
      <c r="E196" s="8" t="inlineStr">
        <is>
          <t>BISA-100070022</t>
        </is>
      </c>
      <c r="H196" s="9" t="n">
        <v>11136.9</v>
      </c>
      <c r="I196" s="5" t="inlineStr">
        <is>
          <t>DEPÓSITO BANCARIO</t>
        </is>
      </c>
      <c r="J196" s="5" t="inlineStr">
        <is>
          <t>3622 JULIO CESAR PORTILLO HUARACHI</t>
        </is>
      </c>
    </row>
    <row r="197">
      <c r="A197" s="5" t="inlineStr">
        <is>
          <t>CCAJ-EA10/56/2023</t>
        </is>
      </c>
      <c r="B197" s="6" t="n">
        <v>44965.71602655092</v>
      </c>
      <c r="C197" s="5" t="inlineStr">
        <is>
          <t>1431 GRACIELA CASTILLO CATARI</t>
        </is>
      </c>
      <c r="D197" s="15" t="n">
        <v>45133160211</v>
      </c>
      <c r="E197" s="8" t="inlineStr">
        <is>
          <t>BISA-100070022</t>
        </is>
      </c>
      <c r="H197" s="9" t="n">
        <v>18785.6</v>
      </c>
      <c r="I197" s="5" t="inlineStr">
        <is>
          <t>DEPÓSITO BANCARIO</t>
        </is>
      </c>
      <c r="J197" s="5" t="inlineStr">
        <is>
          <t>4764 CARLOS ERIK CASTRO HURTADO</t>
        </is>
      </c>
    </row>
    <row r="198">
      <c r="A198" s="5" t="inlineStr">
        <is>
          <t>CCAJ-EA10/56/2023</t>
        </is>
      </c>
      <c r="B198" s="6" t="n">
        <v>44965.71602655092</v>
      </c>
      <c r="C198" s="5" t="inlineStr">
        <is>
          <t>1431 GRACIELA CASTILLO CATARI</t>
        </is>
      </c>
      <c r="D198" s="7" t="n">
        <v>417095</v>
      </c>
      <c r="E198" s="8" t="inlineStr">
        <is>
          <t>BISA-100070022</t>
        </is>
      </c>
      <c r="H198" s="9" t="n">
        <v>48634.4</v>
      </c>
      <c r="I198" s="5" t="inlineStr">
        <is>
          <t>DEPÓSITO BANCARIO</t>
        </is>
      </c>
      <c r="J198" s="5" t="inlineStr">
        <is>
          <t>1056 ALEX JESUS ZABALA TICONA</t>
        </is>
      </c>
    </row>
    <row r="199">
      <c r="A199" s="5" t="inlineStr">
        <is>
          <t>CCAJ-EA10/56/2023</t>
        </is>
      </c>
      <c r="B199" s="6" t="n">
        <v>44965.71602655092</v>
      </c>
      <c r="C199" s="5" t="inlineStr">
        <is>
          <t>1431 GRACIELA CASTILLO CATARI</t>
        </is>
      </c>
      <c r="D199" s="7" t="n"/>
      <c r="E199" s="8" t="n"/>
      <c r="F199" s="9" t="n">
        <v>152.8</v>
      </c>
      <c r="I199" s="10" t="inlineStr">
        <is>
          <t>EFECTIVO</t>
        </is>
      </c>
      <c r="J199" s="5" t="inlineStr">
        <is>
          <t>835 JAVIER DAVID VILLA MAMANI</t>
        </is>
      </c>
    </row>
    <row r="200">
      <c r="A200" s="5" t="inlineStr">
        <is>
          <t>CCAJ-EA10/56/2023</t>
        </is>
      </c>
      <c r="B200" s="6" t="n">
        <v>44965.71602655092</v>
      </c>
      <c r="C200" s="5" t="inlineStr">
        <is>
          <t>1431 GRACIELA CASTILLO CATARI</t>
        </is>
      </c>
      <c r="D200" s="7" t="n"/>
      <c r="E200" s="8" t="n"/>
      <c r="F200" s="9" t="n">
        <v>0.5</v>
      </c>
      <c r="I200" s="10" t="inlineStr">
        <is>
          <t>EFECTIVO</t>
        </is>
      </c>
      <c r="J200" s="8" t="inlineStr">
        <is>
          <t>841 JAEL ARRATIA - EL ALTO</t>
        </is>
      </c>
    </row>
    <row r="201">
      <c r="A201" s="5" t="inlineStr">
        <is>
          <t>CCAJ-EA10/56/2023</t>
        </is>
      </c>
      <c r="B201" s="6" t="n">
        <v>44965.71602655092</v>
      </c>
      <c r="C201" s="5" t="inlineStr">
        <is>
          <t>1431 GRACIELA CASTILLO CATARI</t>
        </is>
      </c>
      <c r="D201" s="7" t="n"/>
      <c r="E201" s="8" t="n"/>
      <c r="F201" s="9" t="n">
        <v>12421.6</v>
      </c>
      <c r="I201" s="10" t="inlineStr">
        <is>
          <t>EFECTIVO</t>
        </is>
      </c>
      <c r="J201" s="8" t="inlineStr">
        <is>
          <t>2597 JOSE MAIDANA EA - T04</t>
        </is>
      </c>
    </row>
    <row r="202">
      <c r="A202" s="11" t="inlineStr">
        <is>
          <t>SAP</t>
        </is>
      </c>
      <c r="B202" s="3" t="n"/>
      <c r="C202" s="3" t="n"/>
      <c r="D202" s="7" t="n"/>
      <c r="E202" s="8" t="n"/>
      <c r="F202" s="40">
        <f>SUM(F192:G201)</f>
        <v/>
      </c>
      <c r="I202" s="10" t="n"/>
      <c r="J202" s="5" t="n"/>
    </row>
    <row r="203" ht="15.75" customHeight="1">
      <c r="A203" s="13" t="inlineStr">
        <is>
          <t>FECHA</t>
        </is>
      </c>
      <c r="B203" s="13" t="inlineStr">
        <is>
          <t>CIERRE DE CAJA</t>
        </is>
      </c>
      <c r="C203" s="13" t="inlineStr">
        <is>
          <t>IMPORTE</t>
        </is>
      </c>
      <c r="D203" s="14" t="n">
        <v>112734065</v>
      </c>
      <c r="E203" s="8" t="n"/>
      <c r="F203" s="9" t="n"/>
      <c r="I203" s="10" t="n"/>
      <c r="J203" s="5" t="n"/>
    </row>
    <row r="204"/>
    <row r="205"/>
    <row r="206">
      <c r="A206" s="1" t="inlineStr">
        <is>
          <t>Cierre Caja</t>
        </is>
      </c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</row>
    <row r="207">
      <c r="A207" s="3" t="inlineStr">
        <is>
          <t>Del 09/02/2023</t>
        </is>
      </c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</row>
    <row r="208">
      <c r="A208" s="74" t="inlineStr">
        <is>
          <t>Cierre Caja</t>
        </is>
      </c>
      <c r="B208" s="74" t="inlineStr">
        <is>
          <t>Fecha</t>
        </is>
      </c>
      <c r="C208" s="74" t="inlineStr">
        <is>
          <t>Cajero</t>
        </is>
      </c>
      <c r="D208" s="74" t="inlineStr">
        <is>
          <t>Nro Voucher</t>
        </is>
      </c>
      <c r="E208" s="74" t="inlineStr">
        <is>
          <t>Nro Cuenta</t>
        </is>
      </c>
      <c r="F208" s="74" t="inlineStr">
        <is>
          <t>Tipo Ingreso</t>
        </is>
      </c>
      <c r="G208" s="75" t="n"/>
      <c r="H208" s="76" t="n"/>
      <c r="I208" s="74" t="inlineStr">
        <is>
          <t>TIPO DE INGRESO</t>
        </is>
      </c>
      <c r="J208" s="74" t="inlineStr">
        <is>
          <t>Cobrador</t>
        </is>
      </c>
    </row>
    <row r="209">
      <c r="A209" s="77" t="n"/>
      <c r="B209" s="77" t="n"/>
      <c r="C209" s="77" t="n"/>
      <c r="D209" s="77" t="n"/>
      <c r="E209" s="77" t="n"/>
      <c r="F209" s="4" t="inlineStr">
        <is>
          <t>EFECTIVO</t>
        </is>
      </c>
      <c r="G209" s="4" t="inlineStr">
        <is>
          <t>CHEQUE</t>
        </is>
      </c>
      <c r="H209" s="4" t="inlineStr">
        <is>
          <t>TRANSFERENCIA</t>
        </is>
      </c>
      <c r="I209" s="77" t="n"/>
      <c r="J209" s="77" t="n"/>
    </row>
    <row r="210">
      <c r="A210" s="5" t="inlineStr">
        <is>
          <t>CCAJ-EA10/57/2023</t>
        </is>
      </c>
      <c r="B210" s="6" t="n">
        <v>44966.5309983449</v>
      </c>
      <c r="C210" s="5" t="inlineStr">
        <is>
          <t>1431 GRACIELA CASTILLO CATARI</t>
        </is>
      </c>
      <c r="D210" s="10" t="n"/>
      <c r="E210" s="8" t="n"/>
      <c r="F210" s="9" t="n">
        <v>13654.8</v>
      </c>
      <c r="I210" s="10" t="inlineStr">
        <is>
          <t>EFECTIVO</t>
        </is>
      </c>
      <c r="J210" s="8" t="inlineStr">
        <is>
          <t>191 ELIAS MENDOZA YUJRA</t>
        </is>
      </c>
    </row>
    <row r="211">
      <c r="A211" s="5" t="inlineStr">
        <is>
          <t>CCAJ-EA10/57/2023</t>
        </is>
      </c>
      <c r="B211" s="6" t="n">
        <v>44966.5309983449</v>
      </c>
      <c r="C211" s="5" t="inlineStr">
        <is>
          <t>1431 GRACIELA CASTILLO CATARI</t>
        </is>
      </c>
      <c r="D211" s="10" t="n"/>
      <c r="E211" s="8" t="n"/>
      <c r="F211" s="9" t="n">
        <v>13785.5</v>
      </c>
      <c r="I211" s="10" t="inlineStr">
        <is>
          <t>EFECTIVO</t>
        </is>
      </c>
      <c r="J211" s="5" t="inlineStr">
        <is>
          <t>375 VICTOR ERNESTO QUISPE TICONA</t>
        </is>
      </c>
    </row>
    <row r="212">
      <c r="A212" s="5" t="inlineStr">
        <is>
          <t>CCAJ-EA10/57/2023</t>
        </is>
      </c>
      <c r="B212" s="6" t="n">
        <v>44966.5309983449</v>
      </c>
      <c r="C212" s="5" t="inlineStr">
        <is>
          <t>1431 GRACIELA CASTILLO CATARI</t>
        </is>
      </c>
      <c r="D212" s="10" t="n"/>
      <c r="E212" s="8" t="n"/>
      <c r="F212" s="9" t="n">
        <v>10030.9</v>
      </c>
      <c r="I212" s="10" t="inlineStr">
        <is>
          <t>EFECTIVO</t>
        </is>
      </c>
      <c r="J212" s="8" t="inlineStr">
        <is>
          <t>480 WALTER AMARRO MAMANI</t>
        </is>
      </c>
    </row>
    <row r="213">
      <c r="A213" s="5" t="inlineStr">
        <is>
          <t>CCAJ-EA10/57/2023</t>
        </is>
      </c>
      <c r="B213" s="6" t="n">
        <v>44966.5309983449</v>
      </c>
      <c r="C213" s="5" t="inlineStr">
        <is>
          <t>1431 GRACIELA CASTILLO CATARI</t>
        </is>
      </c>
      <c r="D213" s="10" t="n"/>
      <c r="E213" s="8" t="n"/>
      <c r="F213" s="9" t="n">
        <v>4789.7</v>
      </c>
      <c r="I213" s="10" t="inlineStr">
        <is>
          <t>EFECTIVO</t>
        </is>
      </c>
      <c r="J213" s="8" t="inlineStr">
        <is>
          <t>596 VICENTE MENDOZA SIRPA</t>
        </is>
      </c>
    </row>
    <row r="214">
      <c r="A214" s="5" t="inlineStr">
        <is>
          <t>CCAJ-EA10/57/2023</t>
        </is>
      </c>
      <c r="B214" s="6" t="n">
        <v>44966.5309983449</v>
      </c>
      <c r="C214" s="5" t="inlineStr">
        <is>
          <t>1431 GRACIELA CASTILLO CATARI</t>
        </is>
      </c>
      <c r="D214" s="10" t="n"/>
      <c r="E214" s="8" t="n"/>
      <c r="F214" s="9" t="n">
        <v>29093.6</v>
      </c>
      <c r="I214" s="10" t="inlineStr">
        <is>
          <t>EFECTIVO</t>
        </is>
      </c>
      <c r="J214" s="5" t="inlineStr">
        <is>
          <t>716 JUAN CARLOS MAMANI ORTIZ</t>
        </is>
      </c>
    </row>
    <row r="215">
      <c r="A215" s="5" t="inlineStr">
        <is>
          <t>CCAJ-EA10/57/2023</t>
        </is>
      </c>
      <c r="B215" s="6" t="n">
        <v>44966.5309983449</v>
      </c>
      <c r="C215" s="5" t="inlineStr">
        <is>
          <t>1431 GRACIELA CASTILLO CATARI</t>
        </is>
      </c>
      <c r="D215" s="10" t="n"/>
      <c r="E215" s="8" t="n"/>
      <c r="F215" s="9" t="n">
        <v>19096.3</v>
      </c>
      <c r="I215" s="10" t="inlineStr">
        <is>
          <t>EFECTIVO</t>
        </is>
      </c>
      <c r="J215" s="8" t="inlineStr">
        <is>
          <t>980 RUBEN QUISPE CHURA</t>
        </is>
      </c>
    </row>
    <row r="216">
      <c r="A216" s="5" t="inlineStr">
        <is>
          <t>CCAJ-EA10/57/2023</t>
        </is>
      </c>
      <c r="B216" s="6" t="n">
        <v>44966.5309983449</v>
      </c>
      <c r="C216" s="5" t="inlineStr">
        <is>
          <t>1431 GRACIELA CASTILLO CATARI</t>
        </is>
      </c>
      <c r="D216" s="10" t="n"/>
      <c r="E216" s="8" t="n"/>
      <c r="F216" s="9" t="n">
        <v>31110.3</v>
      </c>
      <c r="I216" s="10" t="inlineStr">
        <is>
          <t>EFECTIVO</t>
        </is>
      </c>
      <c r="J216" s="8" t="inlineStr">
        <is>
          <t>2307 RAMIRO POMA QUISPE</t>
        </is>
      </c>
    </row>
    <row r="217">
      <c r="A217" s="5" t="inlineStr">
        <is>
          <t>CCAJ-EA10/57/2023</t>
        </is>
      </c>
      <c r="B217" s="6" t="n">
        <v>44966.5309983449</v>
      </c>
      <c r="C217" s="5" t="inlineStr">
        <is>
          <t>1431 GRACIELA CASTILLO CATARI</t>
        </is>
      </c>
      <c r="D217" s="10" t="n"/>
      <c r="E217" s="8" t="n"/>
      <c r="F217" s="9" t="n">
        <v>27860.6</v>
      </c>
      <c r="I217" s="10" t="inlineStr">
        <is>
          <t>EFECTIVO</t>
        </is>
      </c>
      <c r="J217" s="8" t="inlineStr">
        <is>
          <t>2597 JOSE MAIDANA EA - T01</t>
        </is>
      </c>
    </row>
    <row r="218">
      <c r="A218" s="5" t="inlineStr">
        <is>
          <t>CCAJ-EA10/57/2023</t>
        </is>
      </c>
      <c r="B218" s="6" t="n">
        <v>44966.5309983449</v>
      </c>
      <c r="C218" s="5" t="inlineStr">
        <is>
          <t>1431 GRACIELA CASTILLO CATARI</t>
        </is>
      </c>
      <c r="D218" s="10" t="n"/>
      <c r="E218" s="8" t="n"/>
      <c r="F218" s="9" t="n">
        <v>17521.4</v>
      </c>
      <c r="I218" s="10" t="inlineStr">
        <is>
          <t>EFECTIVO</t>
        </is>
      </c>
      <c r="J218" s="8" t="inlineStr">
        <is>
          <t>2597 JOSE MAIDANA EA - T02</t>
        </is>
      </c>
    </row>
    <row r="219">
      <c r="A219" s="5" t="inlineStr">
        <is>
          <t>CCAJ-EA10/57/2023</t>
        </is>
      </c>
      <c r="B219" s="6" t="n">
        <v>44966.5309983449</v>
      </c>
      <c r="C219" s="5" t="inlineStr">
        <is>
          <t>1431 GRACIELA CASTILLO CATARI</t>
        </is>
      </c>
      <c r="D219" s="10" t="n"/>
      <c r="E219" s="8" t="n"/>
      <c r="F219" s="9" t="n">
        <v>29796.9</v>
      </c>
      <c r="I219" s="10" t="inlineStr">
        <is>
          <t>EFECTIVO</t>
        </is>
      </c>
      <c r="J219" s="8" t="inlineStr">
        <is>
          <t>2597 JOSE MAIDANA EA - T03</t>
        </is>
      </c>
    </row>
    <row r="220">
      <c r="A220" s="5" t="inlineStr">
        <is>
          <t>CCAJ-EA10/57/2023</t>
        </is>
      </c>
      <c r="B220" s="6" t="n">
        <v>44966.5309983449</v>
      </c>
      <c r="C220" s="5" t="inlineStr">
        <is>
          <t>1431 GRACIELA CASTILLO CATARI</t>
        </is>
      </c>
      <c r="D220" s="10" t="n"/>
      <c r="E220" s="8" t="n"/>
      <c r="F220" s="9" t="n">
        <v>12978</v>
      </c>
      <c r="I220" s="10" t="inlineStr">
        <is>
          <t>EFECTIVO</t>
        </is>
      </c>
      <c r="J220" s="8" t="inlineStr">
        <is>
          <t>2597 JOSE MAIDANA EA - T04</t>
        </is>
      </c>
    </row>
    <row r="221">
      <c r="A221" s="5" t="inlineStr">
        <is>
          <t>CCAJ-EA10/57/2023</t>
        </is>
      </c>
      <c r="B221" s="6" t="n">
        <v>44966.5309983449</v>
      </c>
      <c r="C221" s="5" t="inlineStr">
        <is>
          <t>1431 GRACIELA CASTILLO CATARI</t>
        </is>
      </c>
      <c r="D221" s="10" t="n"/>
      <c r="E221" s="8" t="n"/>
      <c r="F221" s="9" t="n">
        <v>23658.1</v>
      </c>
      <c r="I221" s="10" t="inlineStr">
        <is>
          <t>EFECTIVO</t>
        </is>
      </c>
      <c r="J221" s="8" t="inlineStr">
        <is>
          <t>2597 JOSE MAIDANA EA - T05</t>
        </is>
      </c>
    </row>
    <row r="222">
      <c r="A222" s="11" t="inlineStr">
        <is>
          <t>SAP</t>
        </is>
      </c>
      <c r="B222" s="3" t="n"/>
      <c r="C222" s="3" t="n"/>
      <c r="D222" s="7" t="n"/>
      <c r="E222" s="8" t="n"/>
      <c r="F222" s="31">
        <f>SUM(F210:G221)</f>
        <v/>
      </c>
      <c r="G222" s="9" t="n"/>
      <c r="I222" s="10" t="n"/>
      <c r="J222" s="8" t="n"/>
    </row>
    <row r="223" ht="15.75" customHeight="1">
      <c r="A223" s="13" t="inlineStr">
        <is>
          <t>FECHA</t>
        </is>
      </c>
      <c r="B223" s="13" t="inlineStr">
        <is>
          <t>CIERRE DE CAJA</t>
        </is>
      </c>
      <c r="C223" s="13" t="inlineStr">
        <is>
          <t>IMPORTE</t>
        </is>
      </c>
      <c r="D223" s="14" t="n">
        <v>112734076</v>
      </c>
      <c r="E223" s="8" t="n"/>
      <c r="G223" s="9" t="n"/>
      <c r="I223" s="10" t="n"/>
      <c r="J223" s="8" t="n"/>
    </row>
    <row r="224">
      <c r="A224" s="5" t="n"/>
      <c r="B224" s="6" t="n"/>
      <c r="C224" s="5" t="n"/>
      <c r="D224" s="7" t="n"/>
      <c r="E224" s="8" t="n"/>
      <c r="G224" s="9" t="n"/>
      <c r="I224" s="10" t="n"/>
      <c r="J224" s="8" t="n"/>
    </row>
    <row r="225">
      <c r="A225" s="5" t="n"/>
      <c r="B225" s="6" t="n"/>
      <c r="C225" s="5" t="n"/>
      <c r="D225" s="7" t="n"/>
      <c r="E225" s="8" t="n"/>
      <c r="G225" s="9" t="n"/>
      <c r="I225" s="10" t="n"/>
      <c r="J225" s="8" t="n"/>
    </row>
    <row r="226">
      <c r="A226" s="5" t="inlineStr">
        <is>
          <t>CCAJ-EA10/58/2023</t>
        </is>
      </c>
      <c r="B226" s="6" t="n">
        <v>44966.68704327547</v>
      </c>
      <c r="C226" s="5" t="inlineStr">
        <is>
          <t>1431 GRACIELA CASTILLO CATARI</t>
        </is>
      </c>
      <c r="D226" s="7" t="n">
        <v>443452</v>
      </c>
      <c r="E226" s="8" t="inlineStr">
        <is>
          <t>BISA-100070022</t>
        </is>
      </c>
      <c r="H226" s="9" t="n">
        <v>13287.6</v>
      </c>
      <c r="I226" s="5" t="inlineStr">
        <is>
          <t>DEPÓSITO BANCARIO</t>
        </is>
      </c>
      <c r="J226" s="5" t="inlineStr">
        <is>
          <t>3622 JULIO CESAR PORTILLO HUARACHI</t>
        </is>
      </c>
    </row>
    <row r="227">
      <c r="A227" s="5" t="inlineStr">
        <is>
          <t>CCAJ-EA10/58/2023</t>
        </is>
      </c>
      <c r="B227" s="6" t="n">
        <v>44966.68704327547</v>
      </c>
      <c r="C227" s="5" t="inlineStr">
        <is>
          <t>1431 GRACIELA CASTILLO CATARI</t>
        </is>
      </c>
      <c r="D227" s="7" t="n">
        <v>192802</v>
      </c>
      <c r="E227" s="8" t="inlineStr">
        <is>
          <t>BISA-100070022</t>
        </is>
      </c>
      <c r="H227" s="9" t="n">
        <v>39900</v>
      </c>
      <c r="I227" s="5" t="inlineStr">
        <is>
          <t>DEPÓSITO BANCARIO</t>
        </is>
      </c>
      <c r="J227" s="5" t="inlineStr">
        <is>
          <t>4764 CARLOS ERIK CASTRO HURTADO</t>
        </is>
      </c>
    </row>
    <row r="228">
      <c r="A228" s="5" t="inlineStr">
        <is>
          <t>CCAJ-EA10/58/2023</t>
        </is>
      </c>
      <c r="B228" s="6" t="n">
        <v>44966.68704327547</v>
      </c>
      <c r="C228" s="5" t="inlineStr">
        <is>
          <t>1431 GRACIELA CASTILLO CATARI</t>
        </is>
      </c>
      <c r="D228" s="7" t="n">
        <v>473704</v>
      </c>
      <c r="E228" s="8" t="inlineStr">
        <is>
          <t>BISA-100070022</t>
        </is>
      </c>
      <c r="H228" s="9" t="n">
        <v>19545.4</v>
      </c>
      <c r="I228" s="5" t="inlineStr">
        <is>
          <t>DEPÓSITO BANCARIO</t>
        </is>
      </c>
      <c r="J228" s="5" t="inlineStr">
        <is>
          <t>4764 CARLOS ERIK CASTRO HURTADO</t>
        </is>
      </c>
    </row>
    <row r="229">
      <c r="A229" s="5" t="inlineStr">
        <is>
          <t>CCAJ-EA10/58/2023</t>
        </is>
      </c>
      <c r="B229" s="6" t="n">
        <v>44966.68704327547</v>
      </c>
      <c r="C229" s="5" t="inlineStr">
        <is>
          <t>1431 GRACIELA CASTILLO CATARI</t>
        </is>
      </c>
      <c r="D229" s="15" t="n">
        <v>45143529220</v>
      </c>
      <c r="E229" s="8" t="inlineStr">
        <is>
          <t>BISA-100070022</t>
        </is>
      </c>
      <c r="H229" s="9" t="n">
        <v>4090.32</v>
      </c>
      <c r="I229" s="5" t="inlineStr">
        <is>
          <t>DEPÓSITO BANCARIO</t>
        </is>
      </c>
      <c r="J229" s="8" t="inlineStr">
        <is>
          <t>841 JAEL ARRATIA - EL ALTO</t>
        </is>
      </c>
    </row>
    <row r="230">
      <c r="A230" s="5" t="inlineStr">
        <is>
          <t>CCAJ-EA10/58/2023</t>
        </is>
      </c>
      <c r="B230" s="6" t="n">
        <v>44966.68704327547</v>
      </c>
      <c r="C230" s="5" t="inlineStr">
        <is>
          <t>1431 GRACIELA CASTILLO CATARI</t>
        </is>
      </c>
      <c r="D230" s="7" t="n">
        <v>583257</v>
      </c>
      <c r="E230" s="8" t="inlineStr">
        <is>
          <t>BISA-100070022</t>
        </is>
      </c>
      <c r="H230" s="9" t="n">
        <v>70700</v>
      </c>
      <c r="I230" s="5" t="inlineStr">
        <is>
          <t>DEPÓSITO BANCARIO</t>
        </is>
      </c>
      <c r="J230" s="8" t="inlineStr">
        <is>
          <t>841 JAEL ARRATIA - EL ALTO</t>
        </is>
      </c>
    </row>
    <row r="231">
      <c r="A231" s="5" t="inlineStr">
        <is>
          <t>CCAJ-EA10/58/2023</t>
        </is>
      </c>
      <c r="B231" s="6" t="n">
        <v>44966.68704327547</v>
      </c>
      <c r="C231" s="5" t="inlineStr">
        <is>
          <t>1431 GRACIELA CASTILLO CATARI</t>
        </is>
      </c>
      <c r="D231" s="7" t="n">
        <v>583254</v>
      </c>
      <c r="E231" s="8" t="inlineStr">
        <is>
          <t>BISA-100070022</t>
        </is>
      </c>
      <c r="H231" s="9" t="n">
        <v>20000</v>
      </c>
      <c r="I231" s="5" t="inlineStr">
        <is>
          <t>DEPÓSITO BANCARIO</t>
        </is>
      </c>
      <c r="J231" s="5" t="inlineStr">
        <is>
          <t>1056 ALEX JESUS ZABALA TICONA</t>
        </is>
      </c>
    </row>
    <row r="232">
      <c r="A232" s="5" t="inlineStr">
        <is>
          <t>CCAJ-EA10/58/2023</t>
        </is>
      </c>
      <c r="B232" s="6" t="n">
        <v>44966.68704327547</v>
      </c>
      <c r="C232" s="5" t="inlineStr">
        <is>
          <t>1431 GRACIELA CASTILLO CATARI</t>
        </is>
      </c>
      <c r="D232" s="7" t="n"/>
      <c r="E232" s="8" t="n"/>
      <c r="F232" s="9" t="n">
        <v>27681</v>
      </c>
      <c r="I232" s="10" t="inlineStr">
        <is>
          <t>EFECTIVO</t>
        </is>
      </c>
      <c r="J232" s="5" t="inlineStr">
        <is>
          <t>1056 ALEX JESUS ZABALA TICONA</t>
        </is>
      </c>
    </row>
    <row r="233">
      <c r="A233" s="11" t="inlineStr">
        <is>
          <t>SAP</t>
        </is>
      </c>
      <c r="B233" s="3" t="n"/>
      <c r="C233" s="3" t="n"/>
      <c r="D233" s="7" t="n"/>
      <c r="E233" s="8" t="n"/>
      <c r="G233" s="9" t="n"/>
      <c r="I233" s="10" t="n"/>
      <c r="J233" s="8" t="n"/>
    </row>
    <row r="234" ht="15.75" customHeight="1">
      <c r="A234" s="13" t="inlineStr">
        <is>
          <t>FECHA</t>
        </is>
      </c>
      <c r="B234" s="13" t="inlineStr">
        <is>
          <t>CIERRE DE CAJA</t>
        </is>
      </c>
      <c r="C234" s="13" t="inlineStr">
        <is>
          <t>IMPORTE</t>
        </is>
      </c>
      <c r="D234" s="14" t="n">
        <v>112736362</v>
      </c>
      <c r="E234" s="8" t="n"/>
      <c r="G234" s="9" t="n"/>
      <c r="I234" s="10" t="n"/>
      <c r="J234" s="8" t="n"/>
    </row>
    <row r="235"/>
    <row r="236"/>
    <row r="237">
      <c r="A237" s="1" t="inlineStr">
        <is>
          <t>Cierre Caja</t>
        </is>
      </c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</row>
    <row r="238">
      <c r="A238" s="3" t="inlineStr">
        <is>
          <t>Del 10/02/2023</t>
        </is>
      </c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</row>
    <row r="239">
      <c r="A239" s="74" t="inlineStr">
        <is>
          <t>Cierre Caja</t>
        </is>
      </c>
      <c r="B239" s="74" t="inlineStr">
        <is>
          <t>Fecha</t>
        </is>
      </c>
      <c r="C239" s="74" t="inlineStr">
        <is>
          <t>Cajero</t>
        </is>
      </c>
      <c r="D239" s="74" t="inlineStr">
        <is>
          <t>Nro Voucher</t>
        </is>
      </c>
      <c r="E239" s="74" t="inlineStr">
        <is>
          <t>Nro Cuenta</t>
        </is>
      </c>
      <c r="F239" s="74" t="inlineStr">
        <is>
          <t>Tipo Ingreso</t>
        </is>
      </c>
      <c r="G239" s="75" t="n"/>
      <c r="H239" s="76" t="n"/>
      <c r="I239" s="74" t="inlineStr">
        <is>
          <t>TIPO DE INGRESO</t>
        </is>
      </c>
      <c r="J239" s="74" t="inlineStr">
        <is>
          <t>Cobrador</t>
        </is>
      </c>
    </row>
    <row r="240">
      <c r="A240" s="77" t="n"/>
      <c r="B240" s="77" t="n"/>
      <c r="C240" s="77" t="n"/>
      <c r="D240" s="77" t="n"/>
      <c r="E240" s="77" t="n"/>
      <c r="F240" s="4" t="inlineStr">
        <is>
          <t>EFECTIVO</t>
        </is>
      </c>
      <c r="G240" s="4" t="inlineStr">
        <is>
          <t>CHEQUE</t>
        </is>
      </c>
      <c r="H240" s="4" t="inlineStr">
        <is>
          <t>TRANSFERENCIA</t>
        </is>
      </c>
      <c r="I240" s="77" t="n"/>
      <c r="J240" s="77" t="n"/>
    </row>
    <row r="241">
      <c r="A241" s="5" t="inlineStr">
        <is>
          <t>CCAJ-EA10/59/2023</t>
        </is>
      </c>
      <c r="B241" s="6" t="n">
        <v>44967.51145085648</v>
      </c>
      <c r="C241" s="5" t="inlineStr">
        <is>
          <t>1431 GRACIELA CASTILLO CATARI</t>
        </is>
      </c>
      <c r="D241" s="10" t="n"/>
      <c r="E241" s="8" t="n"/>
      <c r="F241" s="9" t="n">
        <v>13502.8</v>
      </c>
      <c r="I241" s="10" t="inlineStr">
        <is>
          <t>EFECTIVO</t>
        </is>
      </c>
      <c r="J241" s="8" t="inlineStr">
        <is>
          <t>191 ELIAS MENDOZA YUJRA</t>
        </is>
      </c>
    </row>
    <row r="242">
      <c r="A242" s="5" t="inlineStr">
        <is>
          <t>CCAJ-EA10/59/2023</t>
        </is>
      </c>
      <c r="B242" s="6" t="n">
        <v>44967.51145085648</v>
      </c>
      <c r="C242" s="5" t="inlineStr">
        <is>
          <t>1431 GRACIELA CASTILLO CATARI</t>
        </is>
      </c>
      <c r="D242" s="10" t="n"/>
      <c r="E242" s="8" t="n"/>
      <c r="F242" s="9" t="n">
        <v>10736.4</v>
      </c>
      <c r="I242" s="10" t="inlineStr">
        <is>
          <t>EFECTIVO</t>
        </is>
      </c>
      <c r="J242" s="5" t="inlineStr">
        <is>
          <t>375 VICTOR ERNESTO QUISPE TICONA</t>
        </is>
      </c>
    </row>
    <row r="243">
      <c r="A243" s="5" t="inlineStr">
        <is>
          <t>CCAJ-EA10/59/2023</t>
        </is>
      </c>
      <c r="B243" s="6" t="n">
        <v>44967.51145085648</v>
      </c>
      <c r="C243" s="5" t="inlineStr">
        <is>
          <t>1431 GRACIELA CASTILLO CATARI</t>
        </is>
      </c>
      <c r="D243" s="10" t="n"/>
      <c r="E243" s="8" t="n"/>
      <c r="F243" s="9" t="n">
        <v>8102.4</v>
      </c>
      <c r="I243" s="10" t="inlineStr">
        <is>
          <t>EFECTIVO</t>
        </is>
      </c>
      <c r="J243" s="8" t="inlineStr">
        <is>
          <t>480 WALTER AMARRO MAMANI</t>
        </is>
      </c>
    </row>
    <row r="244">
      <c r="A244" s="5" t="inlineStr">
        <is>
          <t>CCAJ-EA10/59/2023</t>
        </is>
      </c>
      <c r="B244" s="6" t="n">
        <v>44967.51145085648</v>
      </c>
      <c r="C244" s="5" t="inlineStr">
        <is>
          <t>1431 GRACIELA CASTILLO CATARI</t>
        </is>
      </c>
      <c r="D244" s="10" t="n"/>
      <c r="E244" s="8" t="n"/>
      <c r="F244" s="9" t="n">
        <v>5363.7</v>
      </c>
      <c r="I244" s="10" t="inlineStr">
        <is>
          <t>EFECTIVO</t>
        </is>
      </c>
      <c r="J244" s="8" t="inlineStr">
        <is>
          <t>596 VICENTE MENDOZA SIRPA</t>
        </is>
      </c>
    </row>
    <row r="245">
      <c r="A245" s="5" t="inlineStr">
        <is>
          <t>CCAJ-EA10/59/2023</t>
        </is>
      </c>
      <c r="B245" s="6" t="n">
        <v>44967.51145085648</v>
      </c>
      <c r="C245" s="5" t="inlineStr">
        <is>
          <t>1431 GRACIELA CASTILLO CATARI</t>
        </is>
      </c>
      <c r="D245" s="10" t="n"/>
      <c r="E245" s="8" t="n"/>
      <c r="F245" s="9" t="n">
        <v>6207.4</v>
      </c>
      <c r="I245" s="10" t="inlineStr">
        <is>
          <t>EFECTIVO</t>
        </is>
      </c>
      <c r="J245" s="5" t="inlineStr">
        <is>
          <t>716 JUAN CARLOS MAMANI ORTIZ</t>
        </is>
      </c>
    </row>
    <row r="246">
      <c r="A246" s="5" t="inlineStr">
        <is>
          <t>CCAJ-EA10/59/2023</t>
        </is>
      </c>
      <c r="B246" s="6" t="n">
        <v>44967.51145085648</v>
      </c>
      <c r="C246" s="5" t="inlineStr">
        <is>
          <t>1431 GRACIELA CASTILLO CATARI</t>
        </is>
      </c>
      <c r="D246" s="10" t="n"/>
      <c r="E246" s="8" t="n"/>
      <c r="F246" s="9" t="n">
        <v>15583.5</v>
      </c>
      <c r="I246" s="10" t="inlineStr">
        <is>
          <t>EFECTIVO</t>
        </is>
      </c>
      <c r="J246" s="8" t="inlineStr">
        <is>
          <t>980 RUBEN QUISPE CHURA</t>
        </is>
      </c>
    </row>
    <row r="247">
      <c r="A247" s="5" t="inlineStr">
        <is>
          <t>CCAJ-EA10/59/2023</t>
        </is>
      </c>
      <c r="B247" s="6" t="n">
        <v>44967.51145085648</v>
      </c>
      <c r="C247" s="5" t="inlineStr">
        <is>
          <t>1431 GRACIELA CASTILLO CATARI</t>
        </is>
      </c>
      <c r="D247" s="10" t="n"/>
      <c r="E247" s="8" t="n"/>
      <c r="F247" s="9" t="n">
        <v>23375.7</v>
      </c>
      <c r="I247" s="10" t="inlineStr">
        <is>
          <t>EFECTIVO</t>
        </is>
      </c>
      <c r="J247" s="8" t="inlineStr">
        <is>
          <t>2307 RAMIRO POMA QUISPE</t>
        </is>
      </c>
    </row>
    <row r="248">
      <c r="A248" s="5" t="inlineStr">
        <is>
          <t>CCAJ-EA10/59/2023</t>
        </is>
      </c>
      <c r="B248" s="6" t="n">
        <v>44967.51145085648</v>
      </c>
      <c r="C248" s="5" t="inlineStr">
        <is>
          <t>1431 GRACIELA CASTILLO CATARI</t>
        </is>
      </c>
      <c r="D248" s="10" t="n"/>
      <c r="E248" s="8" t="n"/>
      <c r="F248" s="9" t="n">
        <v>728.7</v>
      </c>
      <c r="I248" s="10" t="inlineStr">
        <is>
          <t>EFECTIVO</t>
        </is>
      </c>
      <c r="J248" s="5" t="inlineStr">
        <is>
          <t>3051 EFRAIN ARMANDO CHIPANA MARTINEZ</t>
        </is>
      </c>
    </row>
    <row r="249">
      <c r="A249" s="5" t="inlineStr">
        <is>
          <t>CCAJ-EA10/59/2023</t>
        </is>
      </c>
      <c r="B249" s="6" t="n">
        <v>44967.51145085648</v>
      </c>
      <c r="C249" s="5" t="inlineStr">
        <is>
          <t>1431 GRACIELA CASTILLO CATARI</t>
        </is>
      </c>
      <c r="D249" s="10" t="n"/>
      <c r="E249" s="8" t="n"/>
      <c r="F249" s="9" t="n">
        <v>18712.5</v>
      </c>
      <c r="I249" s="10" t="inlineStr">
        <is>
          <t>EFECTIVO</t>
        </is>
      </c>
      <c r="J249" s="8" t="inlineStr">
        <is>
          <t>2597 JOSE MAIDANA EA - T01</t>
        </is>
      </c>
    </row>
    <row r="250">
      <c r="A250" s="5" t="inlineStr">
        <is>
          <t>CCAJ-EA10/59/2023</t>
        </is>
      </c>
      <c r="B250" s="6" t="n">
        <v>44967.51145085648</v>
      </c>
      <c r="C250" s="5" t="inlineStr">
        <is>
          <t>1431 GRACIELA CASTILLO CATARI</t>
        </is>
      </c>
      <c r="D250" s="10" t="n"/>
      <c r="E250" s="8" t="n"/>
      <c r="F250" s="9" t="n">
        <v>15408.4</v>
      </c>
      <c r="I250" s="10" t="inlineStr">
        <is>
          <t>EFECTIVO</t>
        </is>
      </c>
      <c r="J250" s="8" t="inlineStr">
        <is>
          <t>2597 JOSE MAIDANA EA - T02</t>
        </is>
      </c>
    </row>
    <row r="251">
      <c r="A251" s="5" t="inlineStr">
        <is>
          <t>CCAJ-EA10/59/2023</t>
        </is>
      </c>
      <c r="B251" s="6" t="n">
        <v>44967.51145085648</v>
      </c>
      <c r="C251" s="5" t="inlineStr">
        <is>
          <t>1431 GRACIELA CASTILLO CATARI</t>
        </is>
      </c>
      <c r="D251" s="10" t="n"/>
      <c r="E251" s="8" t="n"/>
      <c r="F251" s="9" t="n">
        <v>3913.4</v>
      </c>
      <c r="I251" s="10" t="inlineStr">
        <is>
          <t>EFECTIVO</t>
        </is>
      </c>
      <c r="J251" s="8" t="inlineStr">
        <is>
          <t>2597 JOSE MAIDANA EA - T03</t>
        </is>
      </c>
    </row>
    <row r="252">
      <c r="A252" s="5" t="inlineStr">
        <is>
          <t>CCAJ-EA10/59/2023</t>
        </is>
      </c>
      <c r="B252" s="6" t="n">
        <v>44967.51145085648</v>
      </c>
      <c r="C252" s="5" t="inlineStr">
        <is>
          <t>1431 GRACIELA CASTILLO CATARI</t>
        </is>
      </c>
      <c r="D252" s="10" t="n"/>
      <c r="E252" s="8" t="n"/>
      <c r="F252" s="9" t="n">
        <v>12955.4</v>
      </c>
      <c r="I252" s="10" t="inlineStr">
        <is>
          <t>EFECTIVO</t>
        </is>
      </c>
      <c r="J252" s="8" t="inlineStr">
        <is>
          <t>2597 JOSE MAIDANA EA - T04</t>
        </is>
      </c>
    </row>
    <row r="253">
      <c r="A253" s="5" t="inlineStr">
        <is>
          <t>CCAJ-EA10/59/2023</t>
        </is>
      </c>
      <c r="B253" s="6" t="n">
        <v>44967.51145085648</v>
      </c>
      <c r="C253" s="5" t="inlineStr">
        <is>
          <t>1431 GRACIELA CASTILLO CATARI</t>
        </is>
      </c>
      <c r="D253" s="10" t="n"/>
      <c r="E253" s="8" t="n"/>
      <c r="F253" s="9" t="n">
        <v>14189.1</v>
      </c>
      <c r="I253" s="10" t="inlineStr">
        <is>
          <t>EFECTIVO</t>
        </is>
      </c>
      <c r="J253" s="8" t="inlineStr">
        <is>
          <t>2597 JOSE MAIDANA EA - T05</t>
        </is>
      </c>
    </row>
    <row r="254">
      <c r="A254" s="11" t="inlineStr">
        <is>
          <t>SAP</t>
        </is>
      </c>
      <c r="B254" s="3" t="n"/>
      <c r="C254" s="3" t="n"/>
      <c r="D254" s="7" t="n"/>
      <c r="E254" s="8" t="n"/>
      <c r="F254" s="31">
        <f>SUM(F241:G253)</f>
        <v/>
      </c>
      <c r="H254" s="9" t="n"/>
      <c r="I254" s="10" t="n"/>
      <c r="J254" s="5" t="n"/>
    </row>
    <row r="255" ht="15.75" customHeight="1">
      <c r="A255" s="13" t="inlineStr">
        <is>
          <t>FECHA</t>
        </is>
      </c>
      <c r="B255" s="13" t="inlineStr">
        <is>
          <t>CIERRE DE CAJA</t>
        </is>
      </c>
      <c r="C255" s="13" t="inlineStr">
        <is>
          <t>IMPORTE</t>
        </is>
      </c>
      <c r="D255" s="14" t="n">
        <v>112736363</v>
      </c>
      <c r="E255" s="8" t="n"/>
      <c r="H255" s="9" t="n"/>
      <c r="I255" s="10" t="n"/>
      <c r="J255" s="5" t="n"/>
    </row>
    <row r="256">
      <c r="A256" s="5" t="n"/>
      <c r="B256" s="6" t="n"/>
      <c r="C256" s="5" t="n"/>
      <c r="D256" s="7" t="n"/>
      <c r="E256" s="8" t="n"/>
      <c r="H256" s="9" t="n"/>
      <c r="I256" s="10" t="n"/>
      <c r="J256" s="5" t="n"/>
    </row>
    <row r="257">
      <c r="A257" s="5" t="n"/>
      <c r="B257" s="6" t="n"/>
      <c r="C257" s="5" t="n"/>
      <c r="D257" s="7" t="n"/>
      <c r="E257" s="8" t="n"/>
      <c r="H257" s="9" t="n"/>
      <c r="I257" s="10" t="n"/>
      <c r="J257" s="5" t="n"/>
    </row>
    <row r="258">
      <c r="A258" s="5" t="inlineStr">
        <is>
          <t>CCAJ-EA10/60/202</t>
        </is>
      </c>
      <c r="B258" s="6" t="n">
        <v>44967.85669377314</v>
      </c>
      <c r="C258" s="5" t="inlineStr">
        <is>
          <t>1431 GRACIELA CASTILLO CATARI</t>
        </is>
      </c>
      <c r="D258" s="7" t="n">
        <v>241989</v>
      </c>
      <c r="E258" s="8" t="inlineStr">
        <is>
          <t>BISA-100070022</t>
        </is>
      </c>
      <c r="H258" s="9" t="n">
        <v>5847.18</v>
      </c>
      <c r="I258" s="5" t="inlineStr">
        <is>
          <t>DEPÓSITO BANCARIO</t>
        </is>
      </c>
      <c r="J258" s="8" t="inlineStr">
        <is>
          <t>841 JAEL ARRATIA - EL ALTO</t>
        </is>
      </c>
    </row>
    <row r="259">
      <c r="A259" s="5" t="inlineStr">
        <is>
          <t>CCAJ-EA10/60/2023</t>
        </is>
      </c>
      <c r="B259" s="6" t="n">
        <v>44967.85669377314</v>
      </c>
      <c r="C259" s="5" t="inlineStr">
        <is>
          <t>1431 GRACIELA CASTILLO CATARI</t>
        </is>
      </c>
      <c r="D259" s="15" t="n">
        <v>45163256560</v>
      </c>
      <c r="E259" s="8" t="inlineStr">
        <is>
          <t>BISA-100070022</t>
        </is>
      </c>
      <c r="H259" s="9" t="n">
        <v>104.1</v>
      </c>
      <c r="I259" s="5" t="inlineStr">
        <is>
          <t>DEPÓSITO BANCARIO</t>
        </is>
      </c>
      <c r="J259" s="8" t="inlineStr">
        <is>
          <t>841 JAEL ARRATIA - EL ALTO</t>
        </is>
      </c>
    </row>
    <row r="260">
      <c r="A260" s="5" t="inlineStr">
        <is>
          <t>CCAJ-EA10/60/2023</t>
        </is>
      </c>
      <c r="B260" s="6" t="n">
        <v>44967.85669377314</v>
      </c>
      <c r="C260" s="5" t="inlineStr">
        <is>
          <t>1431 GRACIELA CASTILLO CATARI</t>
        </is>
      </c>
      <c r="D260" s="7" t="n">
        <v>547426</v>
      </c>
      <c r="E260" s="8" t="inlineStr">
        <is>
          <t>BISA-100070022</t>
        </is>
      </c>
      <c r="H260" s="9" t="n">
        <v>30311.2</v>
      </c>
      <c r="I260" s="5" t="inlineStr">
        <is>
          <t>DEPÓSITO BANCARIO</t>
        </is>
      </c>
      <c r="J260" s="5" t="inlineStr">
        <is>
          <t>4764 CARLOS ERIK CASTRO HURTADO</t>
        </is>
      </c>
    </row>
    <row r="261">
      <c r="A261" s="5" t="inlineStr">
        <is>
          <t>CCAJ-EA10/60/2023</t>
        </is>
      </c>
      <c r="B261" s="6" t="n">
        <v>44967.85669377314</v>
      </c>
      <c r="C261" s="5" t="inlineStr">
        <is>
          <t>1431 GRACIELA CASTILLO CATARI</t>
        </is>
      </c>
      <c r="D261" s="7" t="n"/>
      <c r="E261" s="8" t="n"/>
      <c r="F261" s="9" t="n">
        <v>16127.3</v>
      </c>
      <c r="I261" s="10" t="inlineStr">
        <is>
          <t>EFECTIVO</t>
        </is>
      </c>
      <c r="J261" s="8" t="inlineStr">
        <is>
          <t>191 ELIAS MENDOZA YUJRA</t>
        </is>
      </c>
    </row>
    <row r="262">
      <c r="A262" s="5" t="inlineStr">
        <is>
          <t>CCAJ-EA10/60/2023</t>
        </is>
      </c>
      <c r="B262" s="6" t="n">
        <v>44967.85669377314</v>
      </c>
      <c r="C262" s="5" t="inlineStr">
        <is>
          <t>1431 GRACIELA CASTILLO CATARI</t>
        </is>
      </c>
      <c r="D262" s="7" t="n"/>
      <c r="E262" s="8" t="n"/>
      <c r="F262" s="9" t="n">
        <v>9871.4</v>
      </c>
      <c r="I262" s="10" t="inlineStr">
        <is>
          <t>EFECTIVO</t>
        </is>
      </c>
      <c r="J262" s="5" t="inlineStr">
        <is>
          <t>375 VICTOR ERNESTO QUISPE TICONA</t>
        </is>
      </c>
    </row>
    <row r="263">
      <c r="A263" s="5" t="inlineStr">
        <is>
          <t>CCAJ-EA10/60/2023</t>
        </is>
      </c>
      <c r="B263" s="6" t="n">
        <v>44967.85669377314</v>
      </c>
      <c r="C263" s="5" t="inlineStr">
        <is>
          <t>1431 GRACIELA CASTILLO CATARI</t>
        </is>
      </c>
      <c r="D263" s="7" t="n"/>
      <c r="E263" s="8" t="n"/>
      <c r="F263" s="9" t="n">
        <v>4207.2</v>
      </c>
      <c r="I263" s="10" t="inlineStr">
        <is>
          <t>EFECTIVO</t>
        </is>
      </c>
      <c r="J263" s="8" t="inlineStr">
        <is>
          <t>480 WALTER AMARRO MAMANI</t>
        </is>
      </c>
    </row>
    <row r="264">
      <c r="A264" s="5" t="inlineStr">
        <is>
          <t>CCAJ-EA10/60/2023</t>
        </is>
      </c>
      <c r="B264" s="6" t="n">
        <v>44967.85669377314</v>
      </c>
      <c r="C264" s="5" t="inlineStr">
        <is>
          <t>1431 GRACIELA CASTILLO CATARI</t>
        </is>
      </c>
      <c r="D264" s="7" t="n"/>
      <c r="E264" s="8" t="n"/>
      <c r="F264" s="9" t="n">
        <v>1782.9</v>
      </c>
      <c r="I264" s="10" t="inlineStr">
        <is>
          <t>EFECTIVO</t>
        </is>
      </c>
      <c r="J264" s="8" t="inlineStr">
        <is>
          <t>596 VICENTE MENDOZA SIRPA</t>
        </is>
      </c>
    </row>
    <row r="265">
      <c r="A265" s="5" t="inlineStr">
        <is>
          <t>CCAJ-EA10/60/2023</t>
        </is>
      </c>
      <c r="B265" s="6" t="n">
        <v>44967.85669377314</v>
      </c>
      <c r="C265" s="5" t="inlineStr">
        <is>
          <t>1431 GRACIELA CASTILLO CATARI</t>
        </is>
      </c>
      <c r="D265" s="7" t="n"/>
      <c r="E265" s="8" t="n"/>
      <c r="F265" s="9" t="n">
        <v>17167.2</v>
      </c>
      <c r="I265" s="10" t="inlineStr">
        <is>
          <t>EFECTIVO</t>
        </is>
      </c>
      <c r="J265" s="5" t="inlineStr">
        <is>
          <t>716 JUAN CARLOS MAMANI ORTIZ</t>
        </is>
      </c>
    </row>
    <row r="266">
      <c r="A266" s="5" t="inlineStr">
        <is>
          <t>CCAJ-EA10/60/2023</t>
        </is>
      </c>
      <c r="B266" s="6" t="n">
        <v>44967.85669377314</v>
      </c>
      <c r="C266" s="5" t="inlineStr">
        <is>
          <t>1431 GRACIELA CASTILLO CATARI</t>
        </is>
      </c>
      <c r="D266" s="7" t="n"/>
      <c r="E266" s="8" t="n"/>
      <c r="F266" s="9" t="n">
        <v>12361.5</v>
      </c>
      <c r="I266" s="10" t="inlineStr">
        <is>
          <t>EFECTIVO</t>
        </is>
      </c>
      <c r="J266" s="8" t="inlineStr">
        <is>
          <t>980 RUBEN QUISPE CHURA</t>
        </is>
      </c>
    </row>
    <row r="267">
      <c r="A267" s="5" t="inlineStr">
        <is>
          <t>CCAJ-EA10/60/2023</t>
        </is>
      </c>
      <c r="B267" s="6" t="n">
        <v>44967.85669377314</v>
      </c>
      <c r="C267" s="5" t="inlineStr">
        <is>
          <t>1431 GRACIELA CASTILLO CATARI</t>
        </is>
      </c>
      <c r="D267" s="7" t="n"/>
      <c r="E267" s="8" t="n"/>
      <c r="F267" s="9" t="n">
        <v>3044.3</v>
      </c>
      <c r="I267" s="10" t="inlineStr">
        <is>
          <t>EFECTIVO</t>
        </is>
      </c>
      <c r="J267" s="5" t="inlineStr">
        <is>
          <t>3051 EFRAIN ARMANDO CHIPANA MARTINEZ</t>
        </is>
      </c>
    </row>
    <row r="268">
      <c r="A268" s="5" t="inlineStr">
        <is>
          <t>CCAJ-EA10/60/2023</t>
        </is>
      </c>
      <c r="B268" s="6" t="n">
        <v>44967.85669377314</v>
      </c>
      <c r="C268" s="5" t="inlineStr">
        <is>
          <t>1431 GRACIELA CASTILLO CATARI</t>
        </is>
      </c>
      <c r="D268" s="7" t="n"/>
      <c r="E268" s="8" t="n"/>
      <c r="F268" s="9" t="n">
        <v>40926.2</v>
      </c>
      <c r="I268" s="10" t="inlineStr">
        <is>
          <t>EFECTIVO</t>
        </is>
      </c>
      <c r="J268" s="5" t="inlineStr">
        <is>
          <t>3622 JULIO CESAR PORTILLO HUARACHI</t>
        </is>
      </c>
    </row>
    <row r="269">
      <c r="A269" s="5" t="inlineStr">
        <is>
          <t>CCAJ-EA10/60/2023</t>
        </is>
      </c>
      <c r="B269" s="6" t="n">
        <v>44967.85669377314</v>
      </c>
      <c r="C269" s="5" t="inlineStr">
        <is>
          <t>1431 GRACIELA CASTILLO CATARI</t>
        </is>
      </c>
      <c r="D269" s="7" t="n"/>
      <c r="E269" s="8" t="n"/>
      <c r="F269" s="9" t="n">
        <v>71056.60000000001</v>
      </c>
      <c r="I269" s="10" t="inlineStr">
        <is>
          <t>EFECTIVO</t>
        </is>
      </c>
      <c r="J269" s="5" t="inlineStr">
        <is>
          <t>1056 ALEX JESUS ZABALA TICONA</t>
        </is>
      </c>
    </row>
    <row r="270">
      <c r="A270" s="5" t="inlineStr">
        <is>
          <t>CCAJ-EA10/60/2023</t>
        </is>
      </c>
      <c r="B270" s="6" t="n">
        <v>44967.85669377314</v>
      </c>
      <c r="C270" s="5" t="inlineStr">
        <is>
          <t>1431 GRACIELA CASTILLO CATARI</t>
        </is>
      </c>
      <c r="D270" s="7" t="n"/>
      <c r="E270" s="8" t="n"/>
      <c r="F270" s="9" t="n">
        <v>21238.4</v>
      </c>
      <c r="I270" s="10" t="inlineStr">
        <is>
          <t>EFECTIVO</t>
        </is>
      </c>
      <c r="J270" s="8" t="inlineStr">
        <is>
          <t>2597 JOSE MAIDANA EA - T01</t>
        </is>
      </c>
    </row>
    <row r="271">
      <c r="A271" s="5" t="inlineStr">
        <is>
          <t>CCAJ-EA10/60/2023</t>
        </is>
      </c>
      <c r="B271" s="6" t="n">
        <v>44967.85669377314</v>
      </c>
      <c r="C271" s="5" t="inlineStr">
        <is>
          <t>1431 GRACIELA CASTILLO CATARI</t>
        </is>
      </c>
      <c r="D271" s="7" t="n"/>
      <c r="E271" s="8" t="n"/>
      <c r="F271" s="9" t="n">
        <v>2632.5</v>
      </c>
      <c r="I271" s="10" t="inlineStr">
        <is>
          <t>EFECTIVO</t>
        </is>
      </c>
      <c r="J271" s="8" t="inlineStr">
        <is>
          <t>2597 JOSE MAIDANA EA - T03</t>
        </is>
      </c>
    </row>
    <row r="272">
      <c r="A272" s="5" t="inlineStr">
        <is>
          <t>CCAJ-EA10/60/2023</t>
        </is>
      </c>
      <c r="B272" s="6" t="n">
        <v>44967.85669377314</v>
      </c>
      <c r="C272" s="5" t="inlineStr">
        <is>
          <t>1431 GRACIELA CASTILLO CATARI</t>
        </is>
      </c>
      <c r="D272" s="7" t="n"/>
      <c r="E272" s="8" t="n"/>
      <c r="F272" s="9" t="n">
        <v>9840</v>
      </c>
      <c r="I272" s="10" t="inlineStr">
        <is>
          <t>EFECTIVO</t>
        </is>
      </c>
      <c r="J272" s="8" t="inlineStr">
        <is>
          <t>2597 JOSE MAIDANA EA - T04</t>
        </is>
      </c>
    </row>
    <row r="273">
      <c r="A273" s="5" t="inlineStr">
        <is>
          <t>CCAJ-EA10/60/2023</t>
        </is>
      </c>
      <c r="B273" s="6" t="n">
        <v>44967.85669377314</v>
      </c>
      <c r="C273" s="5" t="inlineStr">
        <is>
          <t>1431 GRACIELA CASTILLO CATARI</t>
        </is>
      </c>
      <c r="D273" s="7" t="n"/>
      <c r="E273" s="8" t="n"/>
      <c r="F273" s="9" t="n">
        <v>8632.5</v>
      </c>
      <c r="I273" s="10" t="inlineStr">
        <is>
          <t>EFECTIVO</t>
        </is>
      </c>
      <c r="J273" s="8" t="inlineStr">
        <is>
          <t>2597 JOSE MAIDANA EA - T05</t>
        </is>
      </c>
    </row>
    <row r="274">
      <c r="A274" s="11" t="inlineStr">
        <is>
          <t>SAP</t>
        </is>
      </c>
      <c r="B274" s="3" t="n"/>
      <c r="C274" s="3" t="n"/>
      <c r="D274" s="7" t="n"/>
      <c r="E274" s="8" t="n"/>
      <c r="F274" s="31">
        <f>SUM(F258:G273)</f>
        <v/>
      </c>
      <c r="H274" s="9" t="n"/>
      <c r="I274" s="10" t="n"/>
      <c r="J274" s="5" t="n"/>
    </row>
    <row r="275" ht="15.75" customHeight="1">
      <c r="A275" s="13" t="inlineStr">
        <is>
          <t>FECHA</t>
        </is>
      </c>
      <c r="B275" s="13" t="inlineStr">
        <is>
          <t>CIERRE DE CAJA</t>
        </is>
      </c>
      <c r="C275" s="13" t="inlineStr">
        <is>
          <t>IMPORTE</t>
        </is>
      </c>
      <c r="D275" s="14" t="n">
        <v>112761097</v>
      </c>
      <c r="E275" s="8" t="n"/>
      <c r="H275" s="9" t="n"/>
      <c r="I275" s="10" t="n"/>
      <c r="J275" s="5" t="n"/>
    </row>
    <row r="276">
      <c r="A276" s="5" t="n"/>
      <c r="B276" s="6" t="n"/>
      <c r="C276" s="5" t="n"/>
      <c r="D276" s="7" t="n"/>
      <c r="E276" s="8" t="n"/>
      <c r="H276" s="9" t="n"/>
      <c r="I276" s="10" t="n"/>
      <c r="J276" s="5" t="n"/>
    </row>
    <row r="277">
      <c r="A277" s="5" t="n"/>
      <c r="B277" s="6" t="n"/>
      <c r="C277" s="5" t="n"/>
      <c r="D277" s="7" t="n"/>
      <c r="E277" s="8" t="n"/>
      <c r="H277" s="9" t="n"/>
      <c r="I277" s="10" t="n"/>
      <c r="J277" s="5" t="n"/>
    </row>
    <row r="278">
      <c r="A278" s="1" t="inlineStr">
        <is>
          <t>Cierre Caja</t>
        </is>
      </c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</row>
    <row r="279">
      <c r="A279" s="3" t="inlineStr">
        <is>
          <t>Del 11/02/2023</t>
        </is>
      </c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</row>
    <row r="280">
      <c r="A280" s="74" t="inlineStr">
        <is>
          <t>Cierre Caja</t>
        </is>
      </c>
      <c r="B280" s="74" t="inlineStr">
        <is>
          <t>Fecha</t>
        </is>
      </c>
      <c r="C280" s="74" t="inlineStr">
        <is>
          <t>Cajero</t>
        </is>
      </c>
      <c r="D280" s="74" t="inlineStr">
        <is>
          <t>Nro Voucher</t>
        </is>
      </c>
      <c r="E280" s="74" t="inlineStr">
        <is>
          <t>Nro Cuenta</t>
        </is>
      </c>
      <c r="F280" s="74" t="inlineStr">
        <is>
          <t>Tipo Ingreso</t>
        </is>
      </c>
      <c r="G280" s="75" t="n"/>
      <c r="H280" s="76" t="n"/>
      <c r="I280" s="74" t="inlineStr">
        <is>
          <t>TIPO DE INGRESO</t>
        </is>
      </c>
      <c r="J280" s="74" t="inlineStr">
        <is>
          <t>Cobrador</t>
        </is>
      </c>
    </row>
    <row r="281">
      <c r="A281" s="77" t="n"/>
      <c r="B281" s="77" t="n"/>
      <c r="C281" s="77" t="n"/>
      <c r="D281" s="77" t="n"/>
      <c r="E281" s="77" t="n"/>
      <c r="F281" s="4" t="inlineStr">
        <is>
          <t>EFECTIVO</t>
        </is>
      </c>
      <c r="G281" s="4" t="inlineStr">
        <is>
          <t>CHEQUE</t>
        </is>
      </c>
      <c r="H281" s="4" t="inlineStr">
        <is>
          <t>TRANSFERENCIA</t>
        </is>
      </c>
      <c r="I281" s="77" t="n"/>
      <c r="J281" s="77" t="n"/>
    </row>
    <row r="282">
      <c r="A282" s="5" t="inlineStr">
        <is>
          <t>CCAJ-EA10/61/2023</t>
        </is>
      </c>
      <c r="B282" s="6" t="n">
        <v>44968.73238857639</v>
      </c>
      <c r="C282" s="5" t="inlineStr">
        <is>
          <t>1431 GRACIELA CASTILLO CATARI</t>
        </is>
      </c>
      <c r="D282" s="15" t="n">
        <v>45143536931</v>
      </c>
      <c r="E282" s="8" t="inlineStr">
        <is>
          <t>BISA-100070022</t>
        </is>
      </c>
      <c r="H282" s="9" t="n">
        <v>3749.4</v>
      </c>
      <c r="I282" s="5" t="inlineStr">
        <is>
          <t>DEPÓSITO BANCARIO</t>
        </is>
      </c>
      <c r="J282" s="8" t="inlineStr">
        <is>
          <t>841 JAEL ARRATIA - EL ALTO</t>
        </is>
      </c>
    </row>
    <row r="283">
      <c r="A283" s="5" t="inlineStr">
        <is>
          <t>CCAJ-EA10/61/2023</t>
        </is>
      </c>
      <c r="B283" s="6" t="n">
        <v>44968.73238857639</v>
      </c>
      <c r="C283" s="5" t="inlineStr">
        <is>
          <t>1431 GRACIELA CASTILLO CATARI</t>
        </is>
      </c>
      <c r="D283" s="7" t="n">
        <v>417535</v>
      </c>
      <c r="E283" s="8" t="inlineStr">
        <is>
          <t>BISA-100070022</t>
        </is>
      </c>
      <c r="H283" s="9" t="n">
        <v>2600.8</v>
      </c>
      <c r="I283" s="5" t="inlineStr">
        <is>
          <t>DEPÓSITO BANCARIO</t>
        </is>
      </c>
      <c r="J283" s="5" t="inlineStr">
        <is>
          <t>3622 JULIO CESAR PORTILLO HUARACHI</t>
        </is>
      </c>
    </row>
    <row r="284">
      <c r="A284" s="5" t="inlineStr">
        <is>
          <t>CCAJ-EA10/61/2023</t>
        </is>
      </c>
      <c r="B284" s="6" t="n">
        <v>44968.73238857639</v>
      </c>
      <c r="C284" s="5" t="inlineStr">
        <is>
          <t>1431 GRACIELA CASTILLO CATARI</t>
        </is>
      </c>
      <c r="D284" s="7" t="n">
        <v>474036</v>
      </c>
      <c r="E284" s="8" t="inlineStr">
        <is>
          <t>BISA-100070022</t>
        </is>
      </c>
      <c r="H284" s="9" t="n">
        <v>2335.6</v>
      </c>
      <c r="I284" s="5" t="inlineStr">
        <is>
          <t>DEPÓSITO BANCARIO</t>
        </is>
      </c>
      <c r="J284" s="5" t="inlineStr">
        <is>
          <t>1056 ALEX JESUS ZABALA TICONA</t>
        </is>
      </c>
    </row>
    <row r="285">
      <c r="A285" s="5" t="inlineStr">
        <is>
          <t>CCAJ-EA10/61/2023</t>
        </is>
      </c>
      <c r="B285" s="6" t="n">
        <v>44968.73238857639</v>
      </c>
      <c r="C285" s="5" t="inlineStr">
        <is>
          <t>1431 GRACIELA CASTILLO CATARI</t>
        </is>
      </c>
      <c r="D285" s="7" t="n">
        <v>474048</v>
      </c>
      <c r="E285" s="8" t="inlineStr">
        <is>
          <t>BISA-100070022</t>
        </is>
      </c>
      <c r="H285" s="9" t="n">
        <v>19534</v>
      </c>
      <c r="I285" s="5" t="inlineStr">
        <is>
          <t>DEPÓSITO BANCARIO</t>
        </is>
      </c>
      <c r="J285" s="5" t="inlineStr">
        <is>
          <t>4764 CARLOS ERIK CASTRO HURTADO</t>
        </is>
      </c>
    </row>
    <row r="286">
      <c r="A286" s="5" t="inlineStr">
        <is>
          <t>CCAJ-EA10/61/2023</t>
        </is>
      </c>
      <c r="B286" s="6" t="n">
        <v>44968.73238857639</v>
      </c>
      <c r="C286" s="5" t="inlineStr">
        <is>
          <t>1431 GRACIELA CASTILLO CATARI</t>
        </is>
      </c>
      <c r="D286" s="7" t="n"/>
      <c r="E286" s="8" t="n"/>
      <c r="F286" s="9" t="n">
        <v>23000</v>
      </c>
      <c r="I286" s="10" t="inlineStr">
        <is>
          <t>EFECTIVO</t>
        </is>
      </c>
      <c r="J286" s="5" t="inlineStr">
        <is>
          <t>4764 CARLOS ERIK CASTRO HURTADO</t>
        </is>
      </c>
    </row>
    <row r="287">
      <c r="A287" s="11" t="inlineStr">
        <is>
          <t>SAP</t>
        </is>
      </c>
      <c r="B287" s="3" t="n"/>
      <c r="C287" s="3" t="n"/>
      <c r="D287" s="7" t="n"/>
      <c r="E287" s="8" t="n"/>
      <c r="H287" s="9" t="n"/>
      <c r="I287" s="10" t="n"/>
      <c r="J287" s="5" t="n"/>
    </row>
    <row r="288" ht="15.75" customHeight="1">
      <c r="A288" s="13" t="inlineStr">
        <is>
          <t>FECHA</t>
        </is>
      </c>
      <c r="B288" s="13" t="inlineStr">
        <is>
          <t>CIERRE DE CAJA</t>
        </is>
      </c>
      <c r="C288" s="13" t="inlineStr">
        <is>
          <t>IMPORTE</t>
        </is>
      </c>
      <c r="D288" s="14" t="n">
        <v>112761098</v>
      </c>
      <c r="E288" s="8" t="n"/>
      <c r="H288" s="9" t="n"/>
      <c r="I288" s="10" t="n"/>
      <c r="J288" s="5" t="n"/>
    </row>
    <row r="289">
      <c r="A289" s="5" t="n"/>
      <c r="B289" s="6" t="n"/>
      <c r="C289" s="5" t="n"/>
      <c r="D289" s="7" t="n"/>
      <c r="E289" s="8" t="n"/>
      <c r="H289" s="9" t="n"/>
      <c r="I289" s="10" t="n"/>
      <c r="J289" s="5" t="n"/>
    </row>
    <row r="290"/>
    <row r="291">
      <c r="A291" s="1" t="inlineStr">
        <is>
          <t>Cierre Caja</t>
        </is>
      </c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</row>
    <row r="292">
      <c r="A292" s="3" t="inlineStr">
        <is>
          <t>Del 13/02/2023</t>
        </is>
      </c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</row>
    <row r="293">
      <c r="A293" s="74" t="inlineStr">
        <is>
          <t>Cierre Caja</t>
        </is>
      </c>
      <c r="B293" s="74" t="inlineStr">
        <is>
          <t>Fecha</t>
        </is>
      </c>
      <c r="C293" s="74" t="inlineStr">
        <is>
          <t>Cajero</t>
        </is>
      </c>
      <c r="D293" s="74" t="inlineStr">
        <is>
          <t>Nro Voucher</t>
        </is>
      </c>
      <c r="E293" s="74" t="inlineStr">
        <is>
          <t>Nro Cuenta</t>
        </is>
      </c>
      <c r="F293" s="74" t="inlineStr">
        <is>
          <t>Tipo Ingreso</t>
        </is>
      </c>
      <c r="G293" s="75" t="n"/>
      <c r="H293" s="76" t="n"/>
      <c r="I293" s="74" t="inlineStr">
        <is>
          <t>TIPO DE INGRESO</t>
        </is>
      </c>
      <c r="J293" s="74" t="inlineStr">
        <is>
          <t>Cobrador</t>
        </is>
      </c>
    </row>
    <row r="294">
      <c r="A294" s="77" t="n"/>
      <c r="B294" s="77" t="n"/>
      <c r="C294" s="77" t="n"/>
      <c r="D294" s="77" t="n"/>
      <c r="E294" s="77" t="n"/>
      <c r="F294" s="4" t="inlineStr">
        <is>
          <t>EFECTIVO</t>
        </is>
      </c>
      <c r="G294" s="4" t="inlineStr">
        <is>
          <t>CHEQUE</t>
        </is>
      </c>
      <c r="H294" s="4" t="inlineStr">
        <is>
          <t>TRANSFERENCIA</t>
        </is>
      </c>
      <c r="I294" s="77" t="n"/>
      <c r="J294" s="77" t="n"/>
    </row>
    <row r="295">
      <c r="A295" s="5" t="inlineStr">
        <is>
          <t>CCAJ-EA10/62/202</t>
        </is>
      </c>
      <c r="B295" s="6" t="n">
        <v>44970.52463292824</v>
      </c>
      <c r="C295" s="5" t="inlineStr">
        <is>
          <t>1431 GRACIELA CASTILLO CATARI</t>
        </is>
      </c>
      <c r="D295" s="10" t="n"/>
      <c r="E295" s="8" t="n"/>
      <c r="F295" s="9" t="n">
        <v>24873.1</v>
      </c>
      <c r="I295" s="10" t="inlineStr">
        <is>
          <t>EFECTIVO</t>
        </is>
      </c>
      <c r="J295" s="8" t="inlineStr">
        <is>
          <t>2597 JOSE MAIDANA EA - T01</t>
        </is>
      </c>
    </row>
    <row r="296">
      <c r="A296" s="5" t="inlineStr">
        <is>
          <t>CCAJ-EA10/62/2023</t>
        </is>
      </c>
      <c r="B296" s="6" t="n">
        <v>44970.52463292824</v>
      </c>
      <c r="C296" s="5" t="inlineStr">
        <is>
          <t>1431 GRACIELA CASTILLO CATARI</t>
        </is>
      </c>
      <c r="D296" s="10" t="n"/>
      <c r="E296" s="8" t="n"/>
      <c r="F296" s="9" t="n">
        <v>8389.5</v>
      </c>
      <c r="I296" s="10" t="inlineStr">
        <is>
          <t>EFECTIVO</t>
        </is>
      </c>
      <c r="J296" s="8" t="inlineStr">
        <is>
          <t>191 ELIAS MENDOZA YUJRA</t>
        </is>
      </c>
    </row>
    <row r="297">
      <c r="A297" s="5" t="inlineStr">
        <is>
          <t>CCAJ-EA10/62/2023</t>
        </is>
      </c>
      <c r="B297" s="6" t="n">
        <v>44970.52463292824</v>
      </c>
      <c r="C297" s="5" t="inlineStr">
        <is>
          <t>1431 GRACIELA CASTILLO CATARI</t>
        </is>
      </c>
      <c r="D297" s="10" t="n"/>
      <c r="E297" s="8" t="n"/>
      <c r="F297" s="9" t="n">
        <v>9470.799999999999</v>
      </c>
      <c r="I297" s="10" t="inlineStr">
        <is>
          <t>EFECTIVO</t>
        </is>
      </c>
      <c r="J297" s="5" t="inlineStr">
        <is>
          <t>375 VICTOR ERNESTO QUISPE TICONA</t>
        </is>
      </c>
    </row>
    <row r="298">
      <c r="A298" s="5" t="inlineStr">
        <is>
          <t>CCAJ-EA10/62/2023</t>
        </is>
      </c>
      <c r="B298" s="6" t="n">
        <v>44970.52463292824</v>
      </c>
      <c r="C298" s="5" t="inlineStr">
        <is>
          <t>1431 GRACIELA CASTILLO CATARI</t>
        </is>
      </c>
      <c r="D298" s="10" t="n"/>
      <c r="E298" s="8" t="n"/>
      <c r="F298" s="9" t="n">
        <v>4290.8</v>
      </c>
      <c r="I298" s="10" t="inlineStr">
        <is>
          <t>EFECTIVO</t>
        </is>
      </c>
      <c r="J298" s="8" t="inlineStr">
        <is>
          <t>480 WALTER AMARRO MAMANI</t>
        </is>
      </c>
    </row>
    <row r="299">
      <c r="A299" s="5" t="inlineStr">
        <is>
          <t>CCAJ-EA10/62/2023</t>
        </is>
      </c>
      <c r="B299" s="6" t="n">
        <v>44970.52463292824</v>
      </c>
      <c r="C299" s="5" t="inlineStr">
        <is>
          <t>1431 GRACIELA CASTILLO CATARI</t>
        </is>
      </c>
      <c r="D299" s="10" t="n"/>
      <c r="E299" s="8" t="n"/>
      <c r="F299" s="9" t="n">
        <v>10076.8</v>
      </c>
      <c r="I299" s="10" t="inlineStr">
        <is>
          <t>EFECTIVO</t>
        </is>
      </c>
      <c r="J299" s="8" t="inlineStr">
        <is>
          <t>596 VICENTE MENDOZA SIRPA</t>
        </is>
      </c>
    </row>
    <row r="300">
      <c r="A300" s="5" t="inlineStr">
        <is>
          <t>CCAJ-EA10/62/2023</t>
        </is>
      </c>
      <c r="B300" s="6" t="n">
        <v>44970.52463292824</v>
      </c>
      <c r="C300" s="5" t="inlineStr">
        <is>
          <t>1431 GRACIELA CASTILLO CATARI</t>
        </is>
      </c>
      <c r="D300" s="10" t="n"/>
      <c r="E300" s="8" t="n"/>
      <c r="F300" s="9" t="n">
        <v>10945.1</v>
      </c>
      <c r="I300" s="10" t="inlineStr">
        <is>
          <t>EFECTIVO</t>
        </is>
      </c>
      <c r="J300" s="5" t="inlineStr">
        <is>
          <t>716 JUAN CARLOS MAMANI ORTIZ</t>
        </is>
      </c>
    </row>
    <row r="301">
      <c r="A301" s="5" t="inlineStr">
        <is>
          <t>CCAJ-EA10/62/2023</t>
        </is>
      </c>
      <c r="B301" s="6" t="n">
        <v>44970.52463292824</v>
      </c>
      <c r="C301" s="5" t="inlineStr">
        <is>
          <t>1431 GRACIELA CASTILLO CATARI</t>
        </is>
      </c>
      <c r="D301" s="10" t="n"/>
      <c r="E301" s="8" t="n"/>
      <c r="F301" s="9" t="n">
        <v>451.5</v>
      </c>
      <c r="I301" s="10" t="inlineStr">
        <is>
          <t>EFECTIVO</t>
        </is>
      </c>
      <c r="J301" s="5" t="inlineStr">
        <is>
          <t>835 JAVIER DAVID VILLA MAMANI</t>
        </is>
      </c>
    </row>
    <row r="302">
      <c r="A302" s="5" t="inlineStr">
        <is>
          <t>CCAJ-EA10/62/2023</t>
        </is>
      </c>
      <c r="B302" s="6" t="n">
        <v>44970.52463292824</v>
      </c>
      <c r="C302" s="5" t="inlineStr">
        <is>
          <t>1431 GRACIELA CASTILLO CATARI</t>
        </is>
      </c>
      <c r="D302" s="10" t="n"/>
      <c r="E302" s="8" t="n"/>
      <c r="F302" s="9" t="n">
        <v>18542.8</v>
      </c>
      <c r="I302" s="10" t="inlineStr">
        <is>
          <t>EFECTIVO</t>
        </is>
      </c>
      <c r="J302" s="8" t="inlineStr">
        <is>
          <t>980 RUBEN QUISPE CHURA</t>
        </is>
      </c>
    </row>
    <row r="303">
      <c r="A303" s="5" t="inlineStr">
        <is>
          <t>CCAJ-EA10/62/2023</t>
        </is>
      </c>
      <c r="B303" s="6" t="n">
        <v>44970.52463292824</v>
      </c>
      <c r="C303" s="5" t="inlineStr">
        <is>
          <t>1431 GRACIELA CASTILLO CATARI</t>
        </is>
      </c>
      <c r="D303" s="10" t="n"/>
      <c r="E303" s="8" t="n"/>
      <c r="F303" s="9" t="n">
        <v>45507</v>
      </c>
      <c r="I303" s="10" t="inlineStr">
        <is>
          <t>EFECTIVO</t>
        </is>
      </c>
      <c r="J303" s="8" t="inlineStr">
        <is>
          <t>2307 RAMIRO POMA QUISPE</t>
        </is>
      </c>
    </row>
    <row r="304">
      <c r="A304" s="5" t="inlineStr">
        <is>
          <t>CCAJ-EA10/62/2023</t>
        </is>
      </c>
      <c r="B304" s="6" t="n">
        <v>44970.52463292824</v>
      </c>
      <c r="C304" s="5" t="inlineStr">
        <is>
          <t>1431 GRACIELA CASTILLO CATARI</t>
        </is>
      </c>
      <c r="D304" s="10" t="n"/>
      <c r="E304" s="8" t="n"/>
      <c r="F304" s="9" t="n">
        <v>198.5</v>
      </c>
      <c r="I304" s="10" t="inlineStr">
        <is>
          <t>EFECTIVO</t>
        </is>
      </c>
      <c r="J304" s="5" t="inlineStr">
        <is>
          <t>3051 EFRAIN ARMANDO CHIPANA MARTINEZ</t>
        </is>
      </c>
    </row>
    <row r="305">
      <c r="A305" s="5" t="inlineStr">
        <is>
          <t>CCAJ-EA10/62/2023</t>
        </is>
      </c>
      <c r="B305" s="6" t="n">
        <v>44970.52463292824</v>
      </c>
      <c r="C305" s="5" t="inlineStr">
        <is>
          <t>1431 GRACIELA CASTILLO CATARI</t>
        </is>
      </c>
      <c r="D305" s="10" t="n"/>
      <c r="E305" s="8" t="n"/>
      <c r="F305" s="9" t="n">
        <v>19590</v>
      </c>
      <c r="I305" s="10" t="inlineStr">
        <is>
          <t>EFECTIVO</t>
        </is>
      </c>
      <c r="J305" s="8" t="inlineStr">
        <is>
          <t>2597 JOSE MAIDANA EA - T02</t>
        </is>
      </c>
    </row>
    <row r="306">
      <c r="A306" s="5" t="inlineStr">
        <is>
          <t>CCAJ-EA10/62/2023</t>
        </is>
      </c>
      <c r="B306" s="6" t="n">
        <v>44970.52463292824</v>
      </c>
      <c r="C306" s="5" t="inlineStr">
        <is>
          <t>1431 GRACIELA CASTILLO CATARI</t>
        </is>
      </c>
      <c r="D306" s="10" t="n"/>
      <c r="E306" s="8" t="n"/>
      <c r="F306" s="9" t="n">
        <v>5805</v>
      </c>
      <c r="I306" s="10" t="inlineStr">
        <is>
          <t>EFECTIVO</t>
        </is>
      </c>
      <c r="J306" s="8" t="inlineStr">
        <is>
          <t>2597 JOSE MAIDANA EA - T03</t>
        </is>
      </c>
    </row>
    <row r="307">
      <c r="A307" s="5" t="inlineStr">
        <is>
          <t>CCAJ-EA10/62/2023</t>
        </is>
      </c>
      <c r="B307" s="6" t="n">
        <v>44970.52463292824</v>
      </c>
      <c r="C307" s="5" t="inlineStr">
        <is>
          <t>1431 GRACIELA CASTILLO CATARI</t>
        </is>
      </c>
      <c r="D307" s="10" t="n"/>
      <c r="E307" s="8" t="n"/>
      <c r="F307" s="9" t="n">
        <v>9236.700000000001</v>
      </c>
      <c r="I307" s="10" t="inlineStr">
        <is>
          <t>EFECTIVO</t>
        </is>
      </c>
      <c r="J307" s="8" t="inlineStr">
        <is>
          <t>2597 JOSE MAIDANA EA - T04</t>
        </is>
      </c>
    </row>
    <row r="308">
      <c r="A308" s="5" t="inlineStr">
        <is>
          <t>CCAJ-EA10/62/2023</t>
        </is>
      </c>
      <c r="B308" s="6" t="n">
        <v>44970.52463292824</v>
      </c>
      <c r="C308" s="5" t="inlineStr">
        <is>
          <t>1431 GRACIELA CASTILLO CATARI</t>
        </is>
      </c>
      <c r="D308" s="10" t="n"/>
      <c r="E308" s="8" t="n"/>
      <c r="F308" s="9" t="n">
        <v>9903.9</v>
      </c>
      <c r="I308" s="10" t="inlineStr">
        <is>
          <t>EFECTIVO</t>
        </is>
      </c>
      <c r="J308" s="8" t="inlineStr">
        <is>
          <t>2597 JOSE MAIDANA EA - T05</t>
        </is>
      </c>
    </row>
    <row r="309">
      <c r="A309" s="11" t="inlineStr">
        <is>
          <t>SAP</t>
        </is>
      </c>
      <c r="B309" s="3" t="n"/>
      <c r="C309" s="3" t="n"/>
      <c r="D309" s="7" t="n"/>
      <c r="E309" s="8" t="n"/>
      <c r="F309" s="31">
        <f>SUM(F295:G308)</f>
        <v/>
      </c>
      <c r="H309" s="9" t="n"/>
      <c r="I309" s="10" t="n"/>
      <c r="J309" s="5" t="n"/>
    </row>
    <row r="310" ht="15.75" customHeight="1">
      <c r="A310" s="13" t="inlineStr">
        <is>
          <t>FECHA</t>
        </is>
      </c>
      <c r="B310" s="13" t="inlineStr">
        <is>
          <t>CIERRE DE CAJA</t>
        </is>
      </c>
      <c r="C310" s="13" t="inlineStr">
        <is>
          <t>IMPORTE</t>
        </is>
      </c>
      <c r="D310" s="14" t="n">
        <v>112761099</v>
      </c>
      <c r="E310" s="8" t="n"/>
      <c r="H310" s="9" t="n"/>
      <c r="I310" s="10" t="n"/>
      <c r="J310" s="5" t="n"/>
    </row>
    <row r="311">
      <c r="A311" s="5" t="n"/>
      <c r="B311" s="6" t="n"/>
      <c r="C311" s="5" t="n"/>
      <c r="D311" s="7" t="n"/>
      <c r="E311" s="8" t="n"/>
      <c r="H311" s="9" t="n"/>
      <c r="I311" s="10" t="n"/>
      <c r="J311" s="5" t="n"/>
    </row>
    <row r="312">
      <c r="A312" s="5" t="n"/>
      <c r="B312" s="6" t="n"/>
      <c r="C312" s="5" t="n"/>
      <c r="D312" s="7" t="n"/>
      <c r="E312" s="8" t="n"/>
      <c r="H312" s="9" t="n"/>
      <c r="I312" s="10" t="n"/>
      <c r="J312" s="5" t="n"/>
    </row>
    <row r="313">
      <c r="A313" s="5" t="inlineStr">
        <is>
          <t>CCAJ-EA10/63/2023</t>
        </is>
      </c>
      <c r="B313" s="6" t="n">
        <v>44970.83685269676</v>
      </c>
      <c r="C313" s="5" t="inlineStr">
        <is>
          <t>1431 GRACIELA CASTILLO CATARI</t>
        </is>
      </c>
      <c r="D313" s="7" t="n">
        <v>583731</v>
      </c>
      <c r="E313" s="8" t="inlineStr">
        <is>
          <t>BISA-100070022</t>
        </is>
      </c>
      <c r="H313" s="9" t="n">
        <v>47140.8</v>
      </c>
      <c r="I313" s="5" t="inlineStr">
        <is>
          <t>DEPÓSITO BANCARIO</t>
        </is>
      </c>
      <c r="J313" s="5" t="inlineStr">
        <is>
          <t>3622 JULIO CESAR PORTILLO HUARACHI</t>
        </is>
      </c>
    </row>
    <row r="314">
      <c r="A314" s="5" t="inlineStr">
        <is>
          <t>CCAJ-EA10/63/2023</t>
        </is>
      </c>
      <c r="B314" s="6" t="n">
        <v>44970.83685269676</v>
      </c>
      <c r="C314" s="5" t="inlineStr">
        <is>
          <t>1431 GRACIELA CASTILLO CATARI</t>
        </is>
      </c>
      <c r="D314" s="15" t="n">
        <v>51117579335</v>
      </c>
      <c r="E314" s="8" t="inlineStr">
        <is>
          <t>BISA-100070022</t>
        </is>
      </c>
      <c r="H314" s="9" t="n">
        <v>10046.41</v>
      </c>
      <c r="I314" s="5" t="inlineStr">
        <is>
          <t>DEPÓSITO BANCARIO</t>
        </is>
      </c>
      <c r="J314" s="8" t="inlineStr">
        <is>
          <t>841 JAEL ARRATIA - EL ALTO</t>
        </is>
      </c>
    </row>
    <row r="315">
      <c r="A315" s="5" t="inlineStr">
        <is>
          <t>CCAJ-EA10/63/2023</t>
        </is>
      </c>
      <c r="B315" s="6" t="n">
        <v>44970.83685269676</v>
      </c>
      <c r="C315" s="5" t="inlineStr">
        <is>
          <t>1431 GRACIELA CASTILLO CATARI</t>
        </is>
      </c>
      <c r="D315" s="7" t="n">
        <v>474223</v>
      </c>
      <c r="E315" s="8" t="inlineStr">
        <is>
          <t>BISA-100070022</t>
        </is>
      </c>
      <c r="H315" s="9" t="n">
        <v>53751</v>
      </c>
      <c r="I315" s="5" t="inlineStr">
        <is>
          <t>DEPÓSITO BANCARIO</t>
        </is>
      </c>
      <c r="J315" s="5" t="inlineStr">
        <is>
          <t>1056 ALEX JESUS ZABALA TICONA</t>
        </is>
      </c>
    </row>
    <row r="316">
      <c r="A316" s="5" t="inlineStr">
        <is>
          <t>CCAJ-EA10/63/2023</t>
        </is>
      </c>
      <c r="B316" s="6" t="n">
        <v>44970.83685269676</v>
      </c>
      <c r="C316" s="5" t="inlineStr">
        <is>
          <t>1431 GRACIELA CASTILLO CATARI</t>
        </is>
      </c>
      <c r="D316" s="15" t="n">
        <v>45123303872</v>
      </c>
      <c r="E316" s="8" t="inlineStr">
        <is>
          <t>BISA-100070022</t>
        </is>
      </c>
      <c r="H316" s="9" t="n">
        <v>4682.28</v>
      </c>
      <c r="I316" s="5" t="inlineStr">
        <is>
          <t>DEPÓSITO BANCARIO</t>
        </is>
      </c>
      <c r="J316" s="8" t="inlineStr">
        <is>
          <t>841 JAEL ARRATIA - EL ALTO</t>
        </is>
      </c>
    </row>
    <row r="317">
      <c r="A317" s="5" t="inlineStr">
        <is>
          <t>CCAJ-EA10/63/2023</t>
        </is>
      </c>
      <c r="B317" s="6" t="n">
        <v>44970.83685269676</v>
      </c>
      <c r="C317" s="5" t="inlineStr">
        <is>
          <t>1431 GRACIELA CASTILLO CATARI</t>
        </is>
      </c>
      <c r="D317" s="15" t="n">
        <v>51117590656</v>
      </c>
      <c r="E317" s="8" t="inlineStr">
        <is>
          <t>BISA-100070022</t>
        </is>
      </c>
      <c r="H317" s="9" t="n">
        <v>16919.46</v>
      </c>
      <c r="I317" s="5" t="inlineStr">
        <is>
          <t>DEPÓSITO BANCARIO</t>
        </is>
      </c>
      <c r="J317" s="8" t="inlineStr">
        <is>
          <t>841 JAEL ARRATIA - EL ALTO</t>
        </is>
      </c>
    </row>
    <row r="318">
      <c r="A318" s="5" t="inlineStr">
        <is>
          <t>CCAJ-EA10/63/2023</t>
        </is>
      </c>
      <c r="B318" s="6" t="n">
        <v>44970.83685269676</v>
      </c>
      <c r="C318" s="5" t="inlineStr">
        <is>
          <t>1431 GRACIELA CASTILLO CATARI</t>
        </is>
      </c>
      <c r="D318" s="7" t="n">
        <v>474226</v>
      </c>
      <c r="E318" s="8" t="inlineStr">
        <is>
          <t>BISA-100070022</t>
        </is>
      </c>
      <c r="H318" s="9" t="n">
        <v>96706.39999999999</v>
      </c>
      <c r="I318" s="5" t="inlineStr">
        <is>
          <t>DEPÓSITO BANCARIO</t>
        </is>
      </c>
      <c r="J318" s="5" t="inlineStr">
        <is>
          <t>4764 CARLOS ERIK CASTRO HURTADO</t>
        </is>
      </c>
    </row>
    <row r="319">
      <c r="A319" s="5" t="inlineStr">
        <is>
          <t>CCAJ-EA10/63/2023</t>
        </is>
      </c>
      <c r="B319" s="6" t="n">
        <v>44970.83685269676</v>
      </c>
      <c r="C319" s="5" t="inlineStr">
        <is>
          <t>1431 GRACIELA CASTILLO CATARI</t>
        </is>
      </c>
      <c r="D319" s="7" t="n"/>
      <c r="E319" s="8" t="n"/>
      <c r="F319" s="9" t="n">
        <v>7427</v>
      </c>
      <c r="I319" s="10" t="inlineStr">
        <is>
          <t>EFECTIVO</t>
        </is>
      </c>
      <c r="J319" s="8" t="inlineStr">
        <is>
          <t>480 WALTER AMARRO MAMANI</t>
        </is>
      </c>
    </row>
    <row r="320">
      <c r="A320" s="5" t="inlineStr">
        <is>
          <t>CCAJ-EA10/63/2023</t>
        </is>
      </c>
      <c r="B320" s="6" t="n">
        <v>44970.83685269676</v>
      </c>
      <c r="C320" s="5" t="inlineStr">
        <is>
          <t>1431 GRACIELA CASTILLO CATARI</t>
        </is>
      </c>
      <c r="D320" s="7" t="n"/>
      <c r="E320" s="8" t="n"/>
      <c r="F320" s="9" t="n">
        <v>122.4</v>
      </c>
      <c r="I320" s="10" t="inlineStr">
        <is>
          <t>EFECTIVO</t>
        </is>
      </c>
      <c r="J320" s="5" t="inlineStr">
        <is>
          <t>716 JUAN CARLOS MAMANI ORTIZ</t>
        </is>
      </c>
    </row>
    <row r="321">
      <c r="A321" s="5" t="inlineStr">
        <is>
          <t>CCAJ-EA10/63/2023</t>
        </is>
      </c>
      <c r="B321" s="6" t="n">
        <v>44970.83685269676</v>
      </c>
      <c r="C321" s="5" t="inlineStr">
        <is>
          <t>1431 GRACIELA CASTILLO CATARI</t>
        </is>
      </c>
      <c r="D321" s="7" t="n"/>
      <c r="E321" s="8" t="n"/>
      <c r="F321" s="9" t="n">
        <v>4000</v>
      </c>
      <c r="I321" s="10" t="inlineStr">
        <is>
          <t>EFECTIVO</t>
        </is>
      </c>
      <c r="J321" s="5" t="inlineStr">
        <is>
          <t>3622 JULIO CESAR PORTILLO HUARACHI</t>
        </is>
      </c>
    </row>
    <row r="322">
      <c r="A322" s="5" t="inlineStr">
        <is>
          <t>CCAJ-EA10/63/2023</t>
        </is>
      </c>
      <c r="B322" s="6" t="n">
        <v>44970.83685269676</v>
      </c>
      <c r="C322" s="5" t="inlineStr">
        <is>
          <t>1431 GRACIELA CASTILLO CATARI</t>
        </is>
      </c>
      <c r="D322" s="7" t="n"/>
      <c r="E322" s="8" t="n"/>
      <c r="F322" s="9" t="n">
        <v>46300.7</v>
      </c>
      <c r="I322" s="10" t="inlineStr">
        <is>
          <t>EFECTIVO</t>
        </is>
      </c>
      <c r="J322" s="5" t="inlineStr">
        <is>
          <t>4764 CARLOS ERIK CASTRO HURTADO</t>
        </is>
      </c>
    </row>
    <row r="323">
      <c r="A323" s="11" t="inlineStr">
        <is>
          <t>SAP</t>
        </is>
      </c>
      <c r="B323" s="3" t="n"/>
      <c r="C323" s="3" t="n"/>
      <c r="D323" s="7" t="n"/>
      <c r="E323" s="8" t="n"/>
      <c r="F323" s="31">
        <f>SUM(F313:G322)</f>
        <v/>
      </c>
      <c r="H323" s="9" t="n"/>
      <c r="I323" s="10" t="n"/>
      <c r="J323" s="5" t="n"/>
    </row>
    <row r="324" ht="15.75" customHeight="1">
      <c r="A324" s="13" t="inlineStr">
        <is>
          <t>FECHA</t>
        </is>
      </c>
      <c r="B324" s="13" t="inlineStr">
        <is>
          <t>CIERRE DE CAJA</t>
        </is>
      </c>
      <c r="C324" s="13" t="inlineStr">
        <is>
          <t>IMPORTE</t>
        </is>
      </c>
      <c r="D324" s="14" t="n">
        <v>112774123</v>
      </c>
      <c r="E324" s="8" t="n"/>
      <c r="H324" s="9" t="n"/>
      <c r="I324" s="10" t="n"/>
      <c r="J324" s="5" t="n"/>
    </row>
    <row r="325">
      <c r="A325" s="5" t="n"/>
      <c r="B325" s="6" t="n"/>
      <c r="C325" s="5" t="n"/>
      <c r="D325" s="7" t="n"/>
      <c r="E325" s="8" t="n"/>
      <c r="H325" s="9" t="n"/>
      <c r="I325" s="10" t="n"/>
      <c r="J325" s="5" t="n"/>
    </row>
    <row r="326"/>
    <row r="327">
      <c r="A327" s="1" t="inlineStr">
        <is>
          <t>Cierre Caja</t>
        </is>
      </c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</row>
    <row r="328">
      <c r="A328" s="3" t="inlineStr">
        <is>
          <t>Del 14/02/2023</t>
        </is>
      </c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</row>
    <row r="329">
      <c r="A329" s="74" t="inlineStr">
        <is>
          <t>Cierre Caja</t>
        </is>
      </c>
      <c r="B329" s="74" t="inlineStr">
        <is>
          <t>Fecha</t>
        </is>
      </c>
      <c r="C329" s="74" t="inlineStr">
        <is>
          <t>Cajero</t>
        </is>
      </c>
      <c r="D329" s="74" t="inlineStr">
        <is>
          <t>Nro Voucher</t>
        </is>
      </c>
      <c r="E329" s="74" t="inlineStr">
        <is>
          <t>Nro Cuenta</t>
        </is>
      </c>
      <c r="F329" s="74" t="inlineStr">
        <is>
          <t>Tipo Ingreso</t>
        </is>
      </c>
      <c r="G329" s="75" t="n"/>
      <c r="H329" s="76" t="n"/>
      <c r="I329" s="74" t="inlineStr">
        <is>
          <t>TIPO DE INGRESO</t>
        </is>
      </c>
      <c r="J329" s="74" t="inlineStr">
        <is>
          <t>Cobrador</t>
        </is>
      </c>
    </row>
    <row r="330">
      <c r="A330" s="77" t="n"/>
      <c r="B330" s="77" t="n"/>
      <c r="C330" s="77" t="n"/>
      <c r="D330" s="77" t="n"/>
      <c r="E330" s="77" t="n"/>
      <c r="F330" s="4" t="inlineStr">
        <is>
          <t>EFECTIVO</t>
        </is>
      </c>
      <c r="G330" s="4" t="inlineStr">
        <is>
          <t>CHEQUE</t>
        </is>
      </c>
      <c r="H330" s="4" t="inlineStr">
        <is>
          <t>TRANSFERENCIA</t>
        </is>
      </c>
      <c r="I330" s="77" t="n"/>
      <c r="J330" s="77" t="n"/>
    </row>
    <row r="331">
      <c r="A331" s="5" t="inlineStr">
        <is>
          <t>CCAJ-EA10/64/2023</t>
        </is>
      </c>
      <c r="B331" s="6" t="n">
        <v>44971.50278362269</v>
      </c>
      <c r="C331" s="5" t="inlineStr">
        <is>
          <t>1431 GRACIELA CASTILLO CATARI</t>
        </is>
      </c>
      <c r="D331" s="10" t="n"/>
      <c r="E331" s="8" t="n"/>
      <c r="F331" s="9" t="n">
        <v>15204.5</v>
      </c>
      <c r="I331" s="10" t="inlineStr">
        <is>
          <t>EFECTIVO</t>
        </is>
      </c>
      <c r="J331" s="8" t="inlineStr">
        <is>
          <t>191 ELIAS MENDOZA YUJRA</t>
        </is>
      </c>
    </row>
    <row r="332">
      <c r="A332" s="5" t="inlineStr">
        <is>
          <t>CCAJ-EA10/64/2023</t>
        </is>
      </c>
      <c r="B332" s="6" t="n">
        <v>44971.50278362269</v>
      </c>
      <c r="C332" s="5" t="inlineStr">
        <is>
          <t>1431 GRACIELA CASTILLO CATARI</t>
        </is>
      </c>
      <c r="D332" s="10" t="n"/>
      <c r="E332" s="8" t="n"/>
      <c r="F332" s="9" t="n">
        <v>12294.6</v>
      </c>
      <c r="I332" s="10" t="inlineStr">
        <is>
          <t>EFECTIVO</t>
        </is>
      </c>
      <c r="J332" s="5" t="inlineStr">
        <is>
          <t>375 VICTOR ERNESTO QUISPE TICONA</t>
        </is>
      </c>
    </row>
    <row r="333">
      <c r="A333" s="5" t="inlineStr">
        <is>
          <t>CCAJ-EA10/64/2023</t>
        </is>
      </c>
      <c r="B333" s="6" t="n">
        <v>44971.50278362269</v>
      </c>
      <c r="C333" s="5" t="inlineStr">
        <is>
          <t>1431 GRACIELA CASTILLO CATARI</t>
        </is>
      </c>
      <c r="D333" s="10" t="n"/>
      <c r="E333" s="8" t="n"/>
      <c r="F333" s="9" t="n">
        <v>4534</v>
      </c>
      <c r="I333" s="10" t="inlineStr">
        <is>
          <t>EFECTIVO</t>
        </is>
      </c>
      <c r="J333" s="8" t="inlineStr">
        <is>
          <t>596 VICENTE MENDOZA SIRPA</t>
        </is>
      </c>
    </row>
    <row r="334">
      <c r="A334" s="5" t="inlineStr">
        <is>
          <t>CCAJ-EA10/64/2023</t>
        </is>
      </c>
      <c r="B334" s="6" t="n">
        <v>44971.50278362269</v>
      </c>
      <c r="C334" s="5" t="inlineStr">
        <is>
          <t>1431 GRACIELA CASTILLO CATARI</t>
        </is>
      </c>
      <c r="D334" s="10" t="n"/>
      <c r="E334" s="8" t="n"/>
      <c r="F334" s="9" t="n">
        <v>16005.3</v>
      </c>
      <c r="I334" s="10" t="inlineStr">
        <is>
          <t>EFECTIVO</t>
        </is>
      </c>
      <c r="J334" s="5" t="inlineStr">
        <is>
          <t>716 JUAN CARLOS MAMANI ORTIZ</t>
        </is>
      </c>
    </row>
    <row r="335">
      <c r="A335" s="5" t="inlineStr">
        <is>
          <t>CCAJ-EA10/64/2023</t>
        </is>
      </c>
      <c r="B335" s="6" t="n">
        <v>44971.50278362269</v>
      </c>
      <c r="C335" s="5" t="inlineStr">
        <is>
          <t>1431 GRACIELA CASTILLO CATARI</t>
        </is>
      </c>
      <c r="D335" s="10" t="n"/>
      <c r="E335" s="8" t="n"/>
      <c r="F335" s="9" t="n">
        <v>15049.8</v>
      </c>
      <c r="I335" s="10" t="inlineStr">
        <is>
          <t>EFECTIVO</t>
        </is>
      </c>
      <c r="J335" s="8" t="inlineStr">
        <is>
          <t>980 RUBEN QUISPE CHURA</t>
        </is>
      </c>
    </row>
    <row r="336">
      <c r="A336" s="5" t="inlineStr">
        <is>
          <t>CCAJ-EA10/64/2023</t>
        </is>
      </c>
      <c r="B336" s="6" t="n">
        <v>44971.50278362269</v>
      </c>
      <c r="C336" s="5" t="inlineStr">
        <is>
          <t>1431 GRACIELA CASTILLO CATARI</t>
        </is>
      </c>
      <c r="D336" s="10" t="n"/>
      <c r="E336" s="8" t="n"/>
      <c r="F336" s="9" t="n">
        <v>16226.8</v>
      </c>
      <c r="I336" s="10" t="inlineStr">
        <is>
          <t>EFECTIVO</t>
        </is>
      </c>
      <c r="J336" s="8" t="inlineStr">
        <is>
          <t>2307 RAMIRO POMA QUISPE</t>
        </is>
      </c>
    </row>
    <row r="337">
      <c r="A337" s="5" t="inlineStr">
        <is>
          <t>CCAJ-EA10/64/2023</t>
        </is>
      </c>
      <c r="B337" s="6" t="n">
        <v>44971.50278362269</v>
      </c>
      <c r="C337" s="5" t="inlineStr">
        <is>
          <t>1431 GRACIELA CASTILLO CATARI</t>
        </is>
      </c>
      <c r="D337" s="10" t="n"/>
      <c r="E337" s="8" t="n"/>
      <c r="F337" s="9" t="n">
        <v>794</v>
      </c>
      <c r="I337" s="10" t="inlineStr">
        <is>
          <t>EFECTIVO</t>
        </is>
      </c>
      <c r="J337" s="5" t="inlineStr">
        <is>
          <t>3051 EFRAIN ARMANDO CHIPANA MARTINEZ</t>
        </is>
      </c>
    </row>
    <row r="338">
      <c r="A338" s="5" t="inlineStr">
        <is>
          <t>CCAJ-EA10/64/2023</t>
        </is>
      </c>
      <c r="B338" s="6" t="n">
        <v>44971.50278362269</v>
      </c>
      <c r="C338" s="5" t="inlineStr">
        <is>
          <t>1431 GRACIELA CASTILLO CATARI</t>
        </is>
      </c>
      <c r="D338" s="10" t="n"/>
      <c r="E338" s="8" t="n"/>
      <c r="F338" s="9" t="n">
        <v>13481.4</v>
      </c>
      <c r="I338" s="10" t="inlineStr">
        <is>
          <t>EFECTIVO</t>
        </is>
      </c>
      <c r="J338" s="8" t="inlineStr">
        <is>
          <t>2597 JOSE MAIDANA EA - T01</t>
        </is>
      </c>
    </row>
    <row r="339">
      <c r="A339" s="5" t="inlineStr">
        <is>
          <t>CCAJ-EA10/64/2023</t>
        </is>
      </c>
      <c r="B339" s="6" t="n">
        <v>44971.50278362269</v>
      </c>
      <c r="C339" s="5" t="inlineStr">
        <is>
          <t>1431 GRACIELA CASTILLO CATARI</t>
        </is>
      </c>
      <c r="D339" s="10" t="n"/>
      <c r="E339" s="8" t="n"/>
      <c r="F339" s="9" t="n">
        <v>7789.2</v>
      </c>
      <c r="I339" s="10" t="inlineStr">
        <is>
          <t>EFECTIVO</t>
        </is>
      </c>
      <c r="J339" s="8" t="inlineStr">
        <is>
          <t>2597 JOSE MAIDANA EA - T04</t>
        </is>
      </c>
    </row>
    <row r="340">
      <c r="A340" s="5" t="inlineStr">
        <is>
          <t>CCAJ-EA10/64/2023</t>
        </is>
      </c>
      <c r="B340" s="6" t="n">
        <v>44971.50278362269</v>
      </c>
      <c r="C340" s="5" t="inlineStr">
        <is>
          <t>1431 GRACIELA CASTILLO CATARI</t>
        </is>
      </c>
      <c r="D340" s="10" t="n"/>
      <c r="E340" s="8" t="n"/>
      <c r="F340" s="9" t="n">
        <v>9252.5</v>
      </c>
      <c r="I340" s="10" t="inlineStr">
        <is>
          <t>EFECTIVO</t>
        </is>
      </c>
      <c r="J340" s="8" t="inlineStr">
        <is>
          <t>2597 JOSE MAIDANA EA - T05</t>
        </is>
      </c>
    </row>
    <row r="341">
      <c r="A341" s="11" t="inlineStr">
        <is>
          <t>SAP</t>
        </is>
      </c>
      <c r="B341" s="3" t="n"/>
      <c r="C341" s="3" t="n"/>
      <c r="D341" s="7" t="n"/>
      <c r="E341" s="8" t="n"/>
      <c r="F341" s="31">
        <f>SUM(F331:G340)</f>
        <v/>
      </c>
      <c r="H341" s="9" t="n"/>
      <c r="I341" s="10" t="n"/>
      <c r="J341" s="5" t="n"/>
    </row>
    <row r="342" ht="15.75" customHeight="1">
      <c r="A342" s="13" t="inlineStr">
        <is>
          <t>FECHA</t>
        </is>
      </c>
      <c r="B342" s="13" t="inlineStr">
        <is>
          <t>CIERRE DE CAJA</t>
        </is>
      </c>
      <c r="C342" s="13" t="inlineStr">
        <is>
          <t>IMPORTE</t>
        </is>
      </c>
      <c r="D342" s="14" t="n">
        <v>112774125</v>
      </c>
      <c r="E342" s="8" t="n"/>
      <c r="H342" s="9" t="n"/>
      <c r="I342" s="10" t="n"/>
      <c r="J342" s="5" t="n"/>
    </row>
    <row r="343">
      <c r="A343" s="5" t="n"/>
      <c r="B343" s="6" t="n"/>
      <c r="C343" s="5" t="n"/>
      <c r="D343" s="7" t="n"/>
      <c r="E343" s="8" t="n"/>
      <c r="H343" s="9" t="n"/>
      <c r="I343" s="10" t="n"/>
      <c r="J343" s="5" t="n"/>
    </row>
    <row r="344">
      <c r="A344" s="5" t="n"/>
      <c r="B344" s="6" t="n"/>
      <c r="C344" s="5" t="n"/>
      <c r="D344" s="7" t="n"/>
      <c r="E344" s="8" t="n"/>
      <c r="H344" s="9" t="n"/>
      <c r="I344" s="10" t="n"/>
      <c r="J344" s="5" t="n"/>
    </row>
    <row r="345">
      <c r="A345" s="5" t="inlineStr">
        <is>
          <t>CCAJ-EA10/65/2023</t>
        </is>
      </c>
      <c r="B345" s="6" t="n">
        <v>44971.80878055556</v>
      </c>
      <c r="C345" s="5" t="inlineStr">
        <is>
          <t>1431 GRACIELA CASTILLO CATARI</t>
        </is>
      </c>
      <c r="D345" s="7" t="n">
        <v>333942026</v>
      </c>
      <c r="E345" s="5" t="inlineStr">
        <is>
          <t>MERCANTIL SANTA CRUZ-4010066211</t>
        </is>
      </c>
      <c r="H345" s="9" t="n">
        <v>20382</v>
      </c>
      <c r="I345" s="5" t="inlineStr">
        <is>
          <t>DEPÓSITO BANCARIO</t>
        </is>
      </c>
      <c r="J345" s="8" t="inlineStr">
        <is>
          <t>841 JAEL ARRATIA - EL ALTO</t>
        </is>
      </c>
    </row>
    <row r="346">
      <c r="A346" s="5" t="inlineStr">
        <is>
          <t>CCAJ-EA10/65/2023</t>
        </is>
      </c>
      <c r="B346" s="6" t="n">
        <v>44971.80878055556</v>
      </c>
      <c r="C346" s="5" t="inlineStr">
        <is>
          <t>1431 GRACIELA CASTILLO CATARI</t>
        </is>
      </c>
      <c r="D346" s="7" t="n">
        <v>3126568812</v>
      </c>
      <c r="E346" s="5" t="inlineStr">
        <is>
          <t>BANCO UNION-10000020161539</t>
        </is>
      </c>
      <c r="H346" s="9" t="n">
        <v>47361.46</v>
      </c>
      <c r="I346" s="5" t="inlineStr">
        <is>
          <t>DEPÓSITO BANCARIO</t>
        </is>
      </c>
      <c r="J346" s="8" t="inlineStr">
        <is>
          <t>841 JAEL ARRATIA - EL ALTO</t>
        </is>
      </c>
    </row>
    <row r="347">
      <c r="A347" s="5" t="inlineStr">
        <is>
          <t>CCAJ-EA10/65/2023</t>
        </is>
      </c>
      <c r="B347" s="6" t="n">
        <v>44971.80878055556</v>
      </c>
      <c r="C347" s="5" t="inlineStr">
        <is>
          <t>1431 GRACIELA CASTILLO CATARI</t>
        </is>
      </c>
      <c r="D347" s="15" t="n">
        <v>45153176310</v>
      </c>
      <c r="E347" s="8" t="inlineStr">
        <is>
          <t>BISA-100070022</t>
        </is>
      </c>
      <c r="H347" s="9" t="n">
        <v>4125</v>
      </c>
      <c r="I347" s="5" t="inlineStr">
        <is>
          <t>DEPÓSITO BANCARIO</t>
        </is>
      </c>
      <c r="J347" s="5" t="inlineStr">
        <is>
          <t>4764 CARLOS ERIK CASTRO HURTADO</t>
        </is>
      </c>
    </row>
    <row r="348">
      <c r="A348" s="5" t="inlineStr">
        <is>
          <t>CCAJ-EA10/65/2023</t>
        </is>
      </c>
      <c r="B348" s="6" t="n">
        <v>44971.80878055556</v>
      </c>
      <c r="C348" s="5" t="inlineStr">
        <is>
          <t>1431 GRACIELA CASTILLO CATARI</t>
        </is>
      </c>
      <c r="D348" s="7" t="n">
        <v>38653734</v>
      </c>
      <c r="E348" s="5" t="inlineStr">
        <is>
          <t>BANCO UNION-10000020161539</t>
        </is>
      </c>
      <c r="H348" s="9" t="n">
        <v>1626</v>
      </c>
      <c r="I348" s="5" t="inlineStr">
        <is>
          <t>DEPÓSITO BANCARIO</t>
        </is>
      </c>
      <c r="J348" s="8" t="inlineStr">
        <is>
          <t>841 JAEL ARRATIA - EL ALTO</t>
        </is>
      </c>
    </row>
    <row r="349">
      <c r="A349" s="5" t="inlineStr">
        <is>
          <t>CCAJ-EA10/65/2023</t>
        </is>
      </c>
      <c r="B349" s="6" t="n">
        <v>44971.80878055556</v>
      </c>
      <c r="C349" s="5" t="inlineStr">
        <is>
          <t>1431 GRACIELA CASTILLO CATARI</t>
        </is>
      </c>
      <c r="D349" s="15" t="n">
        <v>31274523851</v>
      </c>
      <c r="E349" s="5" t="inlineStr">
        <is>
          <t>BANCO UNION-10000020161539</t>
        </is>
      </c>
      <c r="H349" s="9" t="n">
        <v>2609.64</v>
      </c>
      <c r="I349" s="5" t="inlineStr">
        <is>
          <t>DEPÓSITO BANCARIO</t>
        </is>
      </c>
      <c r="J349" s="8" t="inlineStr">
        <is>
          <t>841 JAEL ARRATIA - EL ALTO</t>
        </is>
      </c>
    </row>
    <row r="350">
      <c r="A350" s="5" t="inlineStr">
        <is>
          <t>CCAJ-EA10/65/2023</t>
        </is>
      </c>
      <c r="B350" s="6" t="n">
        <v>44971.80878055556</v>
      </c>
      <c r="C350" s="5" t="inlineStr">
        <is>
          <t>1431 GRACIELA CASTILLO CATARI</t>
        </is>
      </c>
      <c r="D350" s="15" t="n">
        <v>31274523852</v>
      </c>
      <c r="E350" s="5" t="inlineStr">
        <is>
          <t>BANCO UNION-10000020161539</t>
        </is>
      </c>
      <c r="H350" s="9" t="n">
        <v>32187.36</v>
      </c>
      <c r="I350" s="5" t="inlineStr">
        <is>
          <t>DEPÓSITO BANCARIO</t>
        </is>
      </c>
      <c r="J350" s="8" t="inlineStr">
        <is>
          <t>841 JAEL ARRATIA - EL ALTO</t>
        </is>
      </c>
    </row>
    <row r="351">
      <c r="A351" s="5" t="inlineStr">
        <is>
          <t>CCAJ-EA10/65/2023</t>
        </is>
      </c>
      <c r="B351" s="6" t="n">
        <v>44971.80878055556</v>
      </c>
      <c r="C351" s="5" t="inlineStr">
        <is>
          <t>1431 GRACIELA CASTILLO CATARI</t>
        </is>
      </c>
      <c r="D351" s="15" t="n">
        <v>51660842719</v>
      </c>
      <c r="E351" s="8" t="inlineStr">
        <is>
          <t>BISA-100070022</t>
        </is>
      </c>
      <c r="H351" s="9" t="n">
        <v>2000</v>
      </c>
      <c r="I351" s="5" t="inlineStr">
        <is>
          <t>DEPÓSITO BANCARIO</t>
        </is>
      </c>
      <c r="J351" s="5" t="inlineStr">
        <is>
          <t>3622 JULIO CESAR PORTILLO HUARACHI</t>
        </is>
      </c>
    </row>
    <row r="352">
      <c r="A352" s="5" t="inlineStr">
        <is>
          <t>CCAJ-EA10/65/2023</t>
        </is>
      </c>
      <c r="B352" s="6" t="n">
        <v>44971.80878055556</v>
      </c>
      <c r="C352" s="5" t="inlineStr">
        <is>
          <t>1431 GRACIELA CASTILLO CATARI</t>
        </is>
      </c>
      <c r="D352" s="15" t="n">
        <v>71848378735</v>
      </c>
      <c r="E352" s="5" t="inlineStr">
        <is>
          <t>MERCANTIL SANTA CRUZ-4010066211</t>
        </is>
      </c>
      <c r="H352" s="9" t="n">
        <v>3832.74</v>
      </c>
      <c r="I352" s="5" t="inlineStr">
        <is>
          <t>DEPÓSITO BANCARIO</t>
        </is>
      </c>
      <c r="J352" s="8" t="inlineStr">
        <is>
          <t>841 JAEL ARRATIA - EL ALTO</t>
        </is>
      </c>
    </row>
    <row r="353">
      <c r="A353" s="5" t="inlineStr">
        <is>
          <t>CCAJ-EA10/65/2023</t>
        </is>
      </c>
      <c r="B353" s="6" t="n">
        <v>44971.80878055556</v>
      </c>
      <c r="C353" s="5" t="inlineStr">
        <is>
          <t>1431 GRACIELA CASTILLO CATARI</t>
        </is>
      </c>
      <c r="D353" s="7" t="n">
        <v>3127591194</v>
      </c>
      <c r="E353" s="5" t="inlineStr">
        <is>
          <t>BANCO UNION-10000020161539</t>
        </is>
      </c>
      <c r="H353" s="9" t="n">
        <v>5714.52</v>
      </c>
      <c r="I353" s="5" t="inlineStr">
        <is>
          <t>DEPÓSITO BANCARIO</t>
        </is>
      </c>
      <c r="J353" s="8" t="inlineStr">
        <is>
          <t>841 JAEL ARRATIA - EL ALTO</t>
        </is>
      </c>
    </row>
    <row r="354">
      <c r="A354" s="5" t="inlineStr">
        <is>
          <t>CCAJ-EA10/65/2023</t>
        </is>
      </c>
      <c r="B354" s="6" t="n">
        <v>44971.80878055556</v>
      </c>
      <c r="C354" s="5" t="inlineStr">
        <is>
          <t>1431 GRACIELA CASTILLO CATARI</t>
        </is>
      </c>
      <c r="D354" s="15" t="n">
        <v>31275911942</v>
      </c>
      <c r="E354" s="5" t="inlineStr">
        <is>
          <t>BANCO UNION-10000020161539</t>
        </is>
      </c>
      <c r="H354" s="9" t="n">
        <v>24285.48</v>
      </c>
      <c r="I354" s="5" t="inlineStr">
        <is>
          <t>DEPÓSITO BANCARIO</t>
        </is>
      </c>
      <c r="J354" s="8" t="inlineStr">
        <is>
          <t>841 JAEL ARRATIA - EL ALTO</t>
        </is>
      </c>
    </row>
    <row r="355">
      <c r="A355" s="5" t="inlineStr">
        <is>
          <t>CCAJ-EA10/65/2023</t>
        </is>
      </c>
      <c r="B355" s="6" t="n">
        <v>44971.80878055556</v>
      </c>
      <c r="C355" s="5" t="inlineStr">
        <is>
          <t>1431 GRACIELA CASTILLO CATARI</t>
        </is>
      </c>
      <c r="D355" s="7" t="n">
        <v>474345</v>
      </c>
      <c r="E355" s="8" t="inlineStr">
        <is>
          <t>BISA-100070022</t>
        </is>
      </c>
      <c r="H355" s="9" t="n">
        <v>11095.2</v>
      </c>
      <c r="I355" s="5" t="inlineStr">
        <is>
          <t>DEPÓSITO BANCARIO</t>
        </is>
      </c>
      <c r="J355" s="5" t="inlineStr">
        <is>
          <t>4764 CARLOS ERIK CASTRO HURTADO</t>
        </is>
      </c>
    </row>
    <row r="356">
      <c r="A356" s="5" t="inlineStr">
        <is>
          <t>CCAJ-EA10/65/2023</t>
        </is>
      </c>
      <c r="B356" s="6" t="n">
        <v>44971.80878055556</v>
      </c>
      <c r="C356" s="5" t="inlineStr">
        <is>
          <t>1431 GRACIELA CASTILLO CATARI</t>
        </is>
      </c>
      <c r="D356" s="7" t="n">
        <v>583874</v>
      </c>
      <c r="E356" s="8" t="inlineStr">
        <is>
          <t>BISA-100070022</t>
        </is>
      </c>
      <c r="H356" s="9" t="n">
        <v>44539.2</v>
      </c>
      <c r="I356" s="5" t="inlineStr">
        <is>
          <t>DEPÓSITO BANCARIO</t>
        </is>
      </c>
      <c r="J356" s="5" t="inlineStr">
        <is>
          <t>3622 JULIO CESAR PORTILLO HUARACHI</t>
        </is>
      </c>
    </row>
    <row r="357">
      <c r="A357" s="5" t="inlineStr">
        <is>
          <t>CCAJ-EA10/65/2023</t>
        </is>
      </c>
      <c r="B357" s="6" t="n">
        <v>44971.80878055556</v>
      </c>
      <c r="C357" s="5" t="inlineStr">
        <is>
          <t>1431 GRACIELA CASTILLO CATARI</t>
        </is>
      </c>
      <c r="D357" s="7" t="n"/>
      <c r="E357" s="8" t="n"/>
      <c r="F357" s="9" t="n">
        <v>1000</v>
      </c>
      <c r="I357" s="10" t="inlineStr">
        <is>
          <t>EFECTIVO</t>
        </is>
      </c>
      <c r="J357" s="5" t="inlineStr">
        <is>
          <t>3622 JULIO CESAR PORTILLO HUARACHI</t>
        </is>
      </c>
    </row>
    <row r="358">
      <c r="A358" s="5" t="inlineStr">
        <is>
          <t>CCAJ-EA10/65/2023</t>
        </is>
      </c>
      <c r="B358" s="6" t="n">
        <v>44971.80878055556</v>
      </c>
      <c r="C358" s="5" t="inlineStr">
        <is>
          <t>1431 GRACIELA CASTILLO CATARI</t>
        </is>
      </c>
      <c r="D358" s="7" t="n"/>
      <c r="E358" s="8" t="n"/>
      <c r="F358" s="9" t="n">
        <v>72709.3</v>
      </c>
      <c r="I358" s="10" t="inlineStr">
        <is>
          <t>EFECTIVO</t>
        </is>
      </c>
      <c r="J358" s="5" t="inlineStr">
        <is>
          <t>1056 ALEX JESUS ZABALA TICONA</t>
        </is>
      </c>
    </row>
    <row r="359">
      <c r="A359" s="5" t="inlineStr">
        <is>
          <t>CCAJ-EA10/65/2023</t>
        </is>
      </c>
      <c r="B359" s="6" t="n">
        <v>44971.80878055556</v>
      </c>
      <c r="C359" s="5" t="inlineStr">
        <is>
          <t>1431 GRACIELA CASTILLO CATARI</t>
        </is>
      </c>
      <c r="D359" s="7" t="n"/>
      <c r="E359" s="8" t="n"/>
      <c r="F359" s="9" t="n">
        <v>16475.4</v>
      </c>
      <c r="I359" s="10" t="inlineStr">
        <is>
          <t>EFECTIVO</t>
        </is>
      </c>
      <c r="J359" s="5" t="inlineStr">
        <is>
          <t>4764 CARLOS ERIK CASTRO HURTADO</t>
        </is>
      </c>
    </row>
    <row r="360">
      <c r="A360" s="11" t="inlineStr">
        <is>
          <t>SAP</t>
        </is>
      </c>
      <c r="B360" s="3" t="n"/>
      <c r="C360" s="3" t="n"/>
      <c r="D360" s="7" t="n"/>
      <c r="E360" s="8" t="n"/>
      <c r="F360" s="31">
        <f>SUM(F345:G359)</f>
        <v/>
      </c>
      <c r="H360" s="9" t="n"/>
      <c r="I360" s="10" t="n"/>
      <c r="J360" s="5" t="n"/>
    </row>
    <row r="361" ht="15.75" customHeight="1">
      <c r="A361" s="13" t="inlineStr">
        <is>
          <t>FECHA</t>
        </is>
      </c>
      <c r="B361" s="13" t="inlineStr">
        <is>
          <t>CIERRE DE CAJA</t>
        </is>
      </c>
      <c r="C361" s="13" t="inlineStr">
        <is>
          <t>IMPORTE</t>
        </is>
      </c>
      <c r="D361" s="14" t="n">
        <v>112782201</v>
      </c>
      <c r="E361" s="8" t="n"/>
      <c r="H361" s="9" t="n"/>
      <c r="I361" s="10" t="n"/>
      <c r="J361" s="5" t="n"/>
    </row>
    <row r="362"/>
    <row r="363"/>
    <row r="364">
      <c r="A364" s="1" t="inlineStr">
        <is>
          <t>Cierre Caja</t>
        </is>
      </c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</row>
    <row r="365">
      <c r="A365" s="3" t="inlineStr">
        <is>
          <t>Del 15/02/2023</t>
        </is>
      </c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</row>
    <row r="366">
      <c r="A366" s="74" t="inlineStr">
        <is>
          <t>Cierre Caja</t>
        </is>
      </c>
      <c r="B366" s="74" t="inlineStr">
        <is>
          <t>Fecha</t>
        </is>
      </c>
      <c r="C366" s="74" t="inlineStr">
        <is>
          <t>Cajero</t>
        </is>
      </c>
      <c r="D366" s="74" t="inlineStr">
        <is>
          <t>Nro Voucher</t>
        </is>
      </c>
      <c r="E366" s="74" t="inlineStr">
        <is>
          <t>Nro Cuenta</t>
        </is>
      </c>
      <c r="F366" s="74" t="inlineStr">
        <is>
          <t>Tipo Ingreso</t>
        </is>
      </c>
      <c r="G366" s="75" t="n"/>
      <c r="H366" s="76" t="n"/>
      <c r="I366" s="74" t="inlineStr">
        <is>
          <t>TIPO DE INGRESO</t>
        </is>
      </c>
      <c r="J366" s="74" t="inlineStr">
        <is>
          <t>Cobrador</t>
        </is>
      </c>
    </row>
    <row r="367">
      <c r="A367" s="77" t="n"/>
      <c r="B367" s="77" t="n"/>
      <c r="C367" s="77" t="n"/>
      <c r="D367" s="77" t="n"/>
      <c r="E367" s="77" t="n"/>
      <c r="F367" s="4" t="inlineStr">
        <is>
          <t>EFECTIVO</t>
        </is>
      </c>
      <c r="G367" s="4" t="inlineStr">
        <is>
          <t>CHEQUE</t>
        </is>
      </c>
      <c r="H367" s="4" t="inlineStr">
        <is>
          <t>TRANSFERENCIA</t>
        </is>
      </c>
      <c r="I367" s="77" t="n"/>
      <c r="J367" s="77" t="n"/>
    </row>
    <row r="368">
      <c r="A368" s="5" t="inlineStr">
        <is>
          <t>CCAJ-EA10/66/202</t>
        </is>
      </c>
      <c r="B368" s="6" t="n">
        <v>44972.52053899306</v>
      </c>
      <c r="C368" s="5" t="inlineStr">
        <is>
          <t>1431 GRACIELA CASTILLO CATARI</t>
        </is>
      </c>
      <c r="D368" s="7" t="n"/>
      <c r="E368" s="8" t="n"/>
      <c r="F368" s="9" t="n">
        <v>9607.6</v>
      </c>
      <c r="I368" s="10" t="inlineStr">
        <is>
          <t>EFECTIVO</t>
        </is>
      </c>
      <c r="J368" s="8" t="inlineStr">
        <is>
          <t>2597 JOSE MAIDANA EA - T05</t>
        </is>
      </c>
    </row>
    <row r="369">
      <c r="A369" s="5" t="inlineStr">
        <is>
          <t>CCAJ-EA10/66/2023</t>
        </is>
      </c>
      <c r="B369" s="6" t="n">
        <v>44972.52053899306</v>
      </c>
      <c r="C369" s="5" t="inlineStr">
        <is>
          <t>1431 GRACIELA CASTILLO CATARI</t>
        </is>
      </c>
      <c r="D369" s="7" t="n"/>
      <c r="E369" s="8" t="n"/>
      <c r="F369" s="9" t="n">
        <v>12543.5</v>
      </c>
      <c r="I369" s="10" t="inlineStr">
        <is>
          <t>EFECTIVO</t>
        </is>
      </c>
      <c r="J369" s="8" t="inlineStr">
        <is>
          <t>191 ELIAS MENDOZA YUJRA</t>
        </is>
      </c>
    </row>
    <row r="370">
      <c r="A370" s="5" t="inlineStr">
        <is>
          <t>CCAJ-EA10/66/2023</t>
        </is>
      </c>
      <c r="B370" s="6" t="n">
        <v>44972.52053899306</v>
      </c>
      <c r="C370" s="5" t="inlineStr">
        <is>
          <t>1431 GRACIELA CASTILLO CATARI</t>
        </is>
      </c>
      <c r="D370" s="7" t="n"/>
      <c r="E370" s="8" t="n"/>
      <c r="F370" s="9" t="n">
        <v>16100.5</v>
      </c>
      <c r="I370" s="10" t="inlineStr">
        <is>
          <t>EFECTIVO</t>
        </is>
      </c>
      <c r="J370" s="5" t="inlineStr">
        <is>
          <t>375 VICTOR ERNESTO QUISPE TICONA</t>
        </is>
      </c>
    </row>
    <row r="371">
      <c r="A371" s="5" t="inlineStr">
        <is>
          <t>CCAJ-EA10/66/2023</t>
        </is>
      </c>
      <c r="B371" s="6" t="n">
        <v>44972.52053899306</v>
      </c>
      <c r="C371" s="5" t="inlineStr">
        <is>
          <t>1431 GRACIELA CASTILLO CATARI</t>
        </is>
      </c>
      <c r="D371" s="7" t="n"/>
      <c r="E371" s="8" t="n"/>
      <c r="F371" s="9" t="n">
        <v>7197.1</v>
      </c>
      <c r="I371" s="10" t="inlineStr">
        <is>
          <t>EFECTIVO</t>
        </is>
      </c>
      <c r="J371" s="8" t="inlineStr">
        <is>
          <t>480 WALTER AMARRO MAMANI</t>
        </is>
      </c>
    </row>
    <row r="372">
      <c r="A372" s="5" t="inlineStr">
        <is>
          <t>CCAJ-EA10/66/2023</t>
        </is>
      </c>
      <c r="B372" s="6" t="n">
        <v>44972.52053899306</v>
      </c>
      <c r="C372" s="5" t="inlineStr">
        <is>
          <t>1431 GRACIELA CASTILLO CATARI</t>
        </is>
      </c>
      <c r="D372" s="7" t="n"/>
      <c r="E372" s="8" t="n"/>
      <c r="F372" s="9" t="n">
        <v>4666.6</v>
      </c>
      <c r="I372" s="10" t="inlineStr">
        <is>
          <t>EFECTIVO</t>
        </is>
      </c>
      <c r="J372" s="8" t="inlineStr">
        <is>
          <t>596 VICENTE MENDOZA SIRPA</t>
        </is>
      </c>
    </row>
    <row r="373">
      <c r="A373" s="5" t="inlineStr">
        <is>
          <t>CCAJ-EA10/66/2023</t>
        </is>
      </c>
      <c r="B373" s="6" t="n">
        <v>44972.52053899306</v>
      </c>
      <c r="C373" s="5" t="inlineStr">
        <is>
          <t>1431 GRACIELA CASTILLO CATARI</t>
        </is>
      </c>
      <c r="D373" s="7" t="n"/>
      <c r="E373" s="8" t="n"/>
      <c r="F373" s="9" t="n">
        <v>34978.5</v>
      </c>
      <c r="I373" s="10" t="inlineStr">
        <is>
          <t>EFECTIVO</t>
        </is>
      </c>
      <c r="J373" s="5" t="inlineStr">
        <is>
          <t>716 JUAN CARLOS MAMANI ORTIZ</t>
        </is>
      </c>
    </row>
    <row r="374">
      <c r="A374" s="5" t="inlineStr">
        <is>
          <t>CCAJ-EA10/66/2023</t>
        </is>
      </c>
      <c r="B374" s="6" t="n">
        <v>44972.52053899306</v>
      </c>
      <c r="C374" s="5" t="inlineStr">
        <is>
          <t>1431 GRACIELA CASTILLO CATARI</t>
        </is>
      </c>
      <c r="D374" s="7" t="n"/>
      <c r="E374" s="8" t="n"/>
      <c r="F374" s="9" t="n">
        <v>12822.3</v>
      </c>
      <c r="I374" s="10" t="inlineStr">
        <is>
          <t>EFECTIVO</t>
        </is>
      </c>
      <c r="J374" s="5" t="inlineStr">
        <is>
          <t>835 JAVIER DAVID VILLA MAMANI</t>
        </is>
      </c>
    </row>
    <row r="375">
      <c r="A375" s="5" t="inlineStr">
        <is>
          <t>CCAJ-EA10/66/2023</t>
        </is>
      </c>
      <c r="B375" s="6" t="n">
        <v>44972.52053899306</v>
      </c>
      <c r="C375" s="5" t="inlineStr">
        <is>
          <t>1431 GRACIELA CASTILLO CATARI</t>
        </is>
      </c>
      <c r="D375" s="7" t="n"/>
      <c r="E375" s="8" t="n"/>
      <c r="F375" s="9" t="n">
        <v>12309.9</v>
      </c>
      <c r="I375" s="10" t="inlineStr">
        <is>
          <t>EFECTIVO</t>
        </is>
      </c>
      <c r="J375" s="8" t="inlineStr">
        <is>
          <t>980 RUBEN QUISPE CHURA</t>
        </is>
      </c>
    </row>
    <row r="376">
      <c r="A376" s="5" t="inlineStr">
        <is>
          <t>CCAJ-EA10/66/2023</t>
        </is>
      </c>
      <c r="B376" s="6" t="n">
        <v>44972.52053899306</v>
      </c>
      <c r="C376" s="5" t="inlineStr">
        <is>
          <t>1431 GRACIELA CASTILLO CATARI</t>
        </is>
      </c>
      <c r="D376" s="7" t="n"/>
      <c r="E376" s="8" t="n"/>
      <c r="F376" s="9" t="n">
        <v>41129.2</v>
      </c>
      <c r="I376" s="10" t="inlineStr">
        <is>
          <t>EFECTIVO</t>
        </is>
      </c>
      <c r="J376" s="8" t="inlineStr">
        <is>
          <t>2307 RAMIRO POMA QUISPE</t>
        </is>
      </c>
    </row>
    <row r="377">
      <c r="A377" s="5" t="inlineStr">
        <is>
          <t>CCAJ-EA10/66/2023</t>
        </is>
      </c>
      <c r="B377" s="6" t="n">
        <v>44972.52053899306</v>
      </c>
      <c r="C377" s="5" t="inlineStr">
        <is>
          <t>1431 GRACIELA CASTILLO CATARI</t>
        </is>
      </c>
      <c r="D377" s="7" t="n"/>
      <c r="E377" s="8" t="n"/>
      <c r="F377" s="9" t="n">
        <v>812.5</v>
      </c>
      <c r="I377" s="10" t="inlineStr">
        <is>
          <t>EFECTIVO</t>
        </is>
      </c>
      <c r="J377" s="5" t="inlineStr">
        <is>
          <t>3051 EFRAIN ARMANDO CHIPANA MARTINEZ</t>
        </is>
      </c>
    </row>
    <row r="378">
      <c r="A378" s="5" t="inlineStr">
        <is>
          <t>CCAJ-EA10/66/2023</t>
        </is>
      </c>
      <c r="B378" s="6" t="n">
        <v>44972.52053899306</v>
      </c>
      <c r="C378" s="5" t="inlineStr">
        <is>
          <t>1431 GRACIELA CASTILLO CATARI</t>
        </is>
      </c>
      <c r="D378" s="7" t="n"/>
      <c r="E378" s="8" t="n"/>
      <c r="F378" s="9" t="n">
        <v>13406.2</v>
      </c>
      <c r="I378" s="10" t="inlineStr">
        <is>
          <t>EFECTIVO</t>
        </is>
      </c>
      <c r="J378" s="8" t="inlineStr">
        <is>
          <t>2597 JOSE MAIDANA EA - T01</t>
        </is>
      </c>
    </row>
    <row r="379">
      <c r="A379" s="5" t="inlineStr">
        <is>
          <t>CCAJ-EA10/66/2023</t>
        </is>
      </c>
      <c r="B379" s="6" t="n">
        <v>44972.52053899306</v>
      </c>
      <c r="C379" s="5" t="inlineStr">
        <is>
          <t>1431 GRACIELA CASTILLO CATARI</t>
        </is>
      </c>
      <c r="D379" s="7" t="n"/>
      <c r="E379" s="8" t="n"/>
      <c r="F379" s="9" t="n">
        <v>6621.5</v>
      </c>
      <c r="I379" s="10" t="inlineStr">
        <is>
          <t>EFECTIVO</t>
        </is>
      </c>
      <c r="J379" s="8" t="inlineStr">
        <is>
          <t>2597 JOSE MAIDANA EA - T02</t>
        </is>
      </c>
    </row>
    <row r="380">
      <c r="A380" s="11" t="inlineStr">
        <is>
          <t>SAP</t>
        </is>
      </c>
      <c r="B380" s="3" t="n"/>
      <c r="C380" s="3" t="n"/>
      <c r="D380" s="7" t="n"/>
      <c r="E380" s="8" t="n"/>
      <c r="F380" s="31">
        <f>SUM(F368:G379)</f>
        <v/>
      </c>
      <c r="H380" s="9" t="n"/>
      <c r="I380" s="10" t="n"/>
      <c r="J380" s="5" t="n"/>
    </row>
    <row r="381" ht="15.75" customHeight="1">
      <c r="A381" s="13" t="inlineStr">
        <is>
          <t>FECHA</t>
        </is>
      </c>
      <c r="B381" s="13" t="inlineStr">
        <is>
          <t>CIERRE DE CAJA</t>
        </is>
      </c>
      <c r="C381" s="13" t="inlineStr">
        <is>
          <t>IMPORTE</t>
        </is>
      </c>
      <c r="D381" s="14" t="n">
        <v>112782202</v>
      </c>
      <c r="E381" s="8" t="n"/>
      <c r="H381" s="9" t="n"/>
      <c r="I381" s="10" t="n"/>
      <c r="J381" s="5" t="n"/>
    </row>
    <row r="382">
      <c r="A382" s="5" t="n"/>
      <c r="B382" s="6" t="n"/>
      <c r="C382" s="5" t="n"/>
      <c r="D382" s="7" t="n"/>
      <c r="E382" s="8" t="n"/>
      <c r="H382" s="9" t="n"/>
      <c r="I382" s="10" t="n"/>
      <c r="J382" s="5" t="n"/>
    </row>
    <row r="383">
      <c r="A383" s="5" t="n"/>
      <c r="B383" s="6" t="n"/>
      <c r="C383" s="5" t="n"/>
      <c r="D383" s="7" t="n"/>
      <c r="E383" s="8" t="n"/>
      <c r="H383" s="9" t="n"/>
      <c r="I383" s="10" t="n"/>
      <c r="J383" s="5" t="n"/>
    </row>
    <row r="384">
      <c r="A384" s="5" t="inlineStr">
        <is>
          <t>CCAJ-EA10/67/2023</t>
        </is>
      </c>
      <c r="B384" s="6" t="n">
        <v>44972.738229375</v>
      </c>
      <c r="C384" s="5" t="inlineStr">
        <is>
          <t>1431 GRACIELA CASTILLO CATARI</t>
        </is>
      </c>
      <c r="D384" s="7" t="n">
        <v>451531750871</v>
      </c>
      <c r="E384" s="8" t="inlineStr">
        <is>
          <t>BISA-100070022</t>
        </is>
      </c>
      <c r="H384" s="9" t="n">
        <v>1778.5</v>
      </c>
      <c r="I384" s="5" t="inlineStr">
        <is>
          <t>DEPÓSITO BANCARIO</t>
        </is>
      </c>
      <c r="J384" s="8" t="inlineStr">
        <is>
          <t>841 JAEL ARRATIA - EL ALTO</t>
        </is>
      </c>
    </row>
    <row r="385">
      <c r="A385" s="5" t="inlineStr">
        <is>
          <t>CCAJ-EA10/67/2023</t>
        </is>
      </c>
      <c r="B385" s="6" t="n">
        <v>44972.738229375</v>
      </c>
      <c r="C385" s="5" t="inlineStr">
        <is>
          <t>1431 GRACIELA CASTILLO CATARI</t>
        </is>
      </c>
      <c r="D385" s="15" t="n">
        <v>45153175087</v>
      </c>
      <c r="E385" s="8" t="inlineStr">
        <is>
          <t>BISA-100070022</t>
        </is>
      </c>
      <c r="H385" s="9" t="n">
        <v>1962.3</v>
      </c>
      <c r="I385" s="5" t="inlineStr">
        <is>
          <t>DEPÓSITO BANCARIO</t>
        </is>
      </c>
      <c r="J385" s="8" t="inlineStr">
        <is>
          <t>841 JAEL ARRATIA - EL ALTO</t>
        </is>
      </c>
    </row>
    <row r="386">
      <c r="A386" s="5" t="inlineStr">
        <is>
          <t>CCAJ-EA10/67/2023</t>
        </is>
      </c>
      <c r="B386" s="6" t="n">
        <v>44972.738229375</v>
      </c>
      <c r="C386" s="5" t="inlineStr">
        <is>
          <t>1431 GRACIELA CASTILLO CATARI</t>
        </is>
      </c>
      <c r="D386" s="7" t="n">
        <v>444780</v>
      </c>
      <c r="E386" s="8" t="inlineStr">
        <is>
          <t>BISA-100070022</t>
        </is>
      </c>
      <c r="H386" s="9" t="n">
        <v>13202.2</v>
      </c>
      <c r="I386" s="5" t="inlineStr">
        <is>
          <t>DEPÓSITO BANCARIO</t>
        </is>
      </c>
      <c r="J386" s="5" t="inlineStr">
        <is>
          <t>1056 ALEX JESUS ZABALA TICONA</t>
        </is>
      </c>
    </row>
    <row r="387">
      <c r="A387" s="5" t="inlineStr">
        <is>
          <t>CCAJ-EA10/67/2023</t>
        </is>
      </c>
      <c r="B387" s="6" t="n">
        <v>44972.738229375</v>
      </c>
      <c r="C387" s="5" t="inlineStr">
        <is>
          <t>1431 GRACIELA CASTILLO CATARI</t>
        </is>
      </c>
      <c r="D387" s="7" t="n">
        <v>584023</v>
      </c>
      <c r="E387" s="8" t="inlineStr">
        <is>
          <t>BISA-100070022</t>
        </is>
      </c>
      <c r="H387" s="9" t="n">
        <v>38749.4</v>
      </c>
      <c r="I387" s="5" t="inlineStr">
        <is>
          <t>DEPÓSITO BANCARIO</t>
        </is>
      </c>
      <c r="J387" s="5" t="inlineStr">
        <is>
          <t>4764 CARLOS ERIK CASTRO HURTADO</t>
        </is>
      </c>
    </row>
    <row r="388">
      <c r="A388" s="5" t="inlineStr">
        <is>
          <t>CCAJ-EA10/67/2023</t>
        </is>
      </c>
      <c r="B388" s="6" t="n">
        <v>44972.738229375</v>
      </c>
      <c r="C388" s="5" t="inlineStr">
        <is>
          <t>1431 GRACIELA CASTILLO CATARI</t>
        </is>
      </c>
      <c r="D388" s="15" t="n">
        <v>45173241740</v>
      </c>
      <c r="E388" s="8" t="inlineStr">
        <is>
          <t>BISA-100070022</t>
        </is>
      </c>
      <c r="H388" s="9" t="n">
        <v>23662.21</v>
      </c>
      <c r="I388" s="5" t="inlineStr">
        <is>
          <t>DEPÓSITO BANCARIO</t>
        </is>
      </c>
      <c r="J388" s="8" t="inlineStr">
        <is>
          <t>841 JAEL ARRATIA - EL ALTO</t>
        </is>
      </c>
    </row>
    <row r="389">
      <c r="A389" s="5" t="inlineStr">
        <is>
          <t>CCAJ-EA10/67/2023</t>
        </is>
      </c>
      <c r="B389" s="6" t="n">
        <v>44972.738229375</v>
      </c>
      <c r="C389" s="5" t="inlineStr">
        <is>
          <t>1431 GRACIELA CASTILLO CATARI</t>
        </is>
      </c>
      <c r="D389" s="15" t="n">
        <v>451732417401</v>
      </c>
      <c r="E389" s="8" t="inlineStr">
        <is>
          <t>BISA-100070022</t>
        </is>
      </c>
      <c r="H389" s="9" t="n">
        <v>73914.17999999999</v>
      </c>
      <c r="I389" s="5" t="inlineStr">
        <is>
          <t>DEPÓSITO BANCARIO</t>
        </is>
      </c>
      <c r="J389" s="8" t="inlineStr">
        <is>
          <t>841 JAEL ARRATIA - EL ALTO</t>
        </is>
      </c>
    </row>
    <row r="390">
      <c r="A390" s="5" t="inlineStr">
        <is>
          <t>CCAJ-EA10/67/2023</t>
        </is>
      </c>
      <c r="B390" s="6" t="n">
        <v>44972.738229375</v>
      </c>
      <c r="C390" s="5" t="inlineStr">
        <is>
          <t>1431 GRACIELA CASTILLO CATARI</t>
        </is>
      </c>
      <c r="D390" s="15" t="n">
        <v>45153175091</v>
      </c>
      <c r="E390" s="8" t="inlineStr">
        <is>
          <t>BISA-100070022</t>
        </is>
      </c>
      <c r="H390" s="9" t="n">
        <v>8182.98</v>
      </c>
      <c r="I390" s="5" t="inlineStr">
        <is>
          <t>DEPÓSITO BANCARIO</t>
        </is>
      </c>
      <c r="J390" s="8" t="inlineStr">
        <is>
          <t>841 JAEL ARRATIA - EL ALTO</t>
        </is>
      </c>
    </row>
    <row r="391">
      <c r="A391" s="5" t="inlineStr">
        <is>
          <t>CCAJ-EA10/67/2023</t>
        </is>
      </c>
      <c r="B391" s="6" t="n">
        <v>44972.738229375</v>
      </c>
      <c r="C391" s="5" t="inlineStr">
        <is>
          <t>1431 GRACIELA CASTILLO CATARI</t>
        </is>
      </c>
      <c r="D391" s="15" t="n">
        <v>451531750911</v>
      </c>
      <c r="E391" s="8" t="inlineStr">
        <is>
          <t>BISA-100070022</t>
        </is>
      </c>
      <c r="H391" s="9" t="n">
        <v>11173.83</v>
      </c>
      <c r="I391" s="5" t="inlineStr">
        <is>
          <t>DEPÓSITO BANCARIO</t>
        </is>
      </c>
      <c r="J391" s="8" t="inlineStr">
        <is>
          <t>841 JAEL ARRATIA - EL ALTO</t>
        </is>
      </c>
    </row>
    <row r="392">
      <c r="A392" s="5" t="inlineStr">
        <is>
          <t>CCAJ-EA10/67/2023</t>
        </is>
      </c>
      <c r="B392" s="6" t="n">
        <v>44972.738229375</v>
      </c>
      <c r="C392" s="5" t="inlineStr">
        <is>
          <t>1431 GRACIELA CASTILLO CATARI</t>
        </is>
      </c>
      <c r="D392" s="7" t="n"/>
      <c r="E392" s="8" t="n"/>
      <c r="F392" s="9" t="n">
        <v>0.3</v>
      </c>
      <c r="I392" s="10" t="inlineStr">
        <is>
          <t>EFECTIVO</t>
        </is>
      </c>
      <c r="J392" s="8" t="inlineStr">
        <is>
          <t>841 JAEL ARRATIA - EL ALTO</t>
        </is>
      </c>
    </row>
    <row r="393">
      <c r="A393" s="5" t="inlineStr">
        <is>
          <t>CCAJ-EA10/67/2023</t>
        </is>
      </c>
      <c r="B393" s="6" t="n">
        <v>44972.738229375</v>
      </c>
      <c r="C393" s="5" t="inlineStr">
        <is>
          <t>1431 GRACIELA CASTILLO CATARI</t>
        </is>
      </c>
      <c r="D393" s="7" t="n"/>
      <c r="E393" s="8" t="n"/>
      <c r="F393" s="9" t="n">
        <v>37646.5</v>
      </c>
      <c r="I393" s="10" t="inlineStr">
        <is>
          <t>EFECTIVO</t>
        </is>
      </c>
      <c r="J393" s="5" t="inlineStr">
        <is>
          <t>3622 JULIO CESAR PORTILLO HUARACHI</t>
        </is>
      </c>
    </row>
    <row r="394">
      <c r="A394" s="5" t="inlineStr">
        <is>
          <t>CCAJ-EA10/67/2023</t>
        </is>
      </c>
      <c r="B394" s="6" t="n">
        <v>44972.738229375</v>
      </c>
      <c r="C394" s="5" t="inlineStr">
        <is>
          <t>1431 GRACIELA CASTILLO CATARI</t>
        </is>
      </c>
      <c r="D394" s="7" t="n"/>
      <c r="E394" s="8" t="n"/>
      <c r="F394" s="9" t="n">
        <v>11117.5</v>
      </c>
      <c r="I394" s="10" t="inlineStr">
        <is>
          <t>EFECTIVO</t>
        </is>
      </c>
      <c r="J394" s="8" t="inlineStr">
        <is>
          <t>2597 JOSE MAIDANA EA - T05</t>
        </is>
      </c>
    </row>
    <row r="395">
      <c r="A395" s="11" t="inlineStr">
        <is>
          <t>SAP</t>
        </is>
      </c>
      <c r="B395" s="3" t="n"/>
      <c r="C395" s="3" t="n"/>
      <c r="D395" s="7" t="n"/>
      <c r="E395" s="8" t="n"/>
      <c r="F395" s="31">
        <f>SUM(F384:G394)</f>
        <v/>
      </c>
      <c r="H395" s="9" t="n"/>
      <c r="I395" s="10" t="n"/>
      <c r="J395" s="5" t="n"/>
    </row>
    <row r="396" ht="15.75" customHeight="1">
      <c r="A396" s="13" t="inlineStr">
        <is>
          <t>FECHA</t>
        </is>
      </c>
      <c r="B396" s="13" t="inlineStr">
        <is>
          <t>CIERRE DE CAJA</t>
        </is>
      </c>
      <c r="C396" s="13" t="inlineStr">
        <is>
          <t>IMPORTE</t>
        </is>
      </c>
      <c r="D396" s="14" t="inlineStr">
        <is>
          <t>112799866</t>
        </is>
      </c>
      <c r="E396" s="8" t="n"/>
      <c r="H396" s="9" t="n"/>
      <c r="I396" s="10" t="n"/>
      <c r="J396" s="5" t="n"/>
    </row>
    <row r="397">
      <c r="A397" s="5" t="n"/>
      <c r="B397" s="6" t="n"/>
      <c r="C397" s="5" t="n"/>
      <c r="D397" s="7" t="n"/>
      <c r="E397" s="8" t="n"/>
      <c r="H397" s="9" t="n"/>
      <c r="I397" s="10" t="n"/>
      <c r="J397" s="5" t="n"/>
    </row>
    <row r="398"/>
    <row r="399">
      <c r="A399" s="1" t="inlineStr">
        <is>
          <t>Cierre Caja</t>
        </is>
      </c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</row>
    <row r="400">
      <c r="A400" s="3" t="inlineStr">
        <is>
          <t>Del 16/02/2023</t>
        </is>
      </c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</row>
    <row r="401">
      <c r="A401" s="74" t="inlineStr">
        <is>
          <t>Cierre Caja</t>
        </is>
      </c>
      <c r="B401" s="74" t="inlineStr">
        <is>
          <t>Fecha</t>
        </is>
      </c>
      <c r="C401" s="74" t="inlineStr">
        <is>
          <t>Cajero</t>
        </is>
      </c>
      <c r="D401" s="74" t="inlineStr">
        <is>
          <t>Nro Voucher</t>
        </is>
      </c>
      <c r="E401" s="74" t="inlineStr">
        <is>
          <t>Nro Cuenta</t>
        </is>
      </c>
      <c r="F401" s="74" t="inlineStr">
        <is>
          <t>Tipo Ingreso</t>
        </is>
      </c>
      <c r="G401" s="75" t="n"/>
      <c r="H401" s="76" t="n"/>
      <c r="I401" s="74" t="inlineStr">
        <is>
          <t>TIPO DE INGRESO</t>
        </is>
      </c>
      <c r="J401" s="74" t="inlineStr">
        <is>
          <t>Cobrador</t>
        </is>
      </c>
    </row>
    <row r="402">
      <c r="A402" s="77" t="n"/>
      <c r="B402" s="77" t="n"/>
      <c r="C402" s="77" t="n"/>
      <c r="D402" s="77" t="n"/>
      <c r="E402" s="77" t="n"/>
      <c r="F402" s="4" t="inlineStr">
        <is>
          <t>EFECTIVO</t>
        </is>
      </c>
      <c r="G402" s="4" t="inlineStr">
        <is>
          <t>CHEQUE</t>
        </is>
      </c>
      <c r="H402" s="4" t="inlineStr">
        <is>
          <t>TRANSFERENCIA</t>
        </is>
      </c>
      <c r="I402" s="77" t="n"/>
      <c r="J402" s="77" t="n"/>
    </row>
    <row r="403">
      <c r="A403" s="5" t="inlineStr">
        <is>
          <t>CCAJ-EA10/68/2023</t>
        </is>
      </c>
      <c r="B403" s="6" t="n">
        <v>44973.53184449074</v>
      </c>
      <c r="C403" s="5" t="inlineStr">
        <is>
          <t>1431 GRACIELA CASTILLO CATARI</t>
        </is>
      </c>
      <c r="D403" s="7" t="n"/>
      <c r="E403" s="8" t="n"/>
      <c r="F403" s="9" t="n">
        <v>17597.5</v>
      </c>
      <c r="I403" s="10" t="inlineStr">
        <is>
          <t>EFECTIVO</t>
        </is>
      </c>
      <c r="J403" s="8" t="inlineStr">
        <is>
          <t>191 ELIAS MENDOZA YUJRA</t>
        </is>
      </c>
    </row>
    <row r="404">
      <c r="A404" s="5" t="inlineStr">
        <is>
          <t>CCAJ-EA10/68/2023</t>
        </is>
      </c>
      <c r="B404" s="6" t="n">
        <v>44973.53184449074</v>
      </c>
      <c r="C404" s="5" t="inlineStr">
        <is>
          <t>1431 GRACIELA CASTILLO CATARI</t>
        </is>
      </c>
      <c r="D404" s="7" t="n"/>
      <c r="E404" s="8" t="n"/>
      <c r="F404" s="9" t="n">
        <v>18864.9</v>
      </c>
      <c r="I404" s="10" t="inlineStr">
        <is>
          <t>EFECTIVO</t>
        </is>
      </c>
      <c r="J404" s="5" t="inlineStr">
        <is>
          <t>375 VICTOR ERNESTO QUISPE TICONA</t>
        </is>
      </c>
    </row>
    <row r="405">
      <c r="A405" s="5" t="inlineStr">
        <is>
          <t>CCAJ-EA10/68/2023</t>
        </is>
      </c>
      <c r="B405" s="6" t="n">
        <v>44973.53184449074</v>
      </c>
      <c r="C405" s="5" t="inlineStr">
        <is>
          <t>1431 GRACIELA CASTILLO CATARI</t>
        </is>
      </c>
      <c r="D405" s="7" t="n"/>
      <c r="E405" s="8" t="n"/>
      <c r="F405" s="9" t="n">
        <v>15122.7</v>
      </c>
      <c r="I405" s="10" t="inlineStr">
        <is>
          <t>EFECTIVO</t>
        </is>
      </c>
      <c r="J405" s="8" t="inlineStr">
        <is>
          <t>480 WALTER AMARRO MAMANI</t>
        </is>
      </c>
    </row>
    <row r="406">
      <c r="A406" s="5" t="inlineStr">
        <is>
          <t>CCAJ-EA10/68/2023</t>
        </is>
      </c>
      <c r="B406" s="6" t="n">
        <v>44973.53184449074</v>
      </c>
      <c r="C406" s="5" t="inlineStr">
        <is>
          <t>1431 GRACIELA CASTILLO CATARI</t>
        </is>
      </c>
      <c r="D406" s="7" t="n"/>
      <c r="E406" s="8" t="n"/>
      <c r="F406" s="9" t="n">
        <v>5786.1</v>
      </c>
      <c r="I406" s="10" t="inlineStr">
        <is>
          <t>EFECTIVO</t>
        </is>
      </c>
      <c r="J406" s="8" t="inlineStr">
        <is>
          <t>596 VICENTE MENDOZA SIRPA</t>
        </is>
      </c>
    </row>
    <row r="407">
      <c r="A407" s="5" t="inlineStr">
        <is>
          <t>CCAJ-EA10/68/2023</t>
        </is>
      </c>
      <c r="B407" s="6" t="n">
        <v>44973.53184449074</v>
      </c>
      <c r="C407" s="5" t="inlineStr">
        <is>
          <t>1431 GRACIELA CASTILLO CATARI</t>
        </is>
      </c>
      <c r="D407" s="7" t="n"/>
      <c r="E407" s="8" t="n"/>
      <c r="F407" s="9" t="n">
        <v>18174.9</v>
      </c>
      <c r="I407" s="10" t="inlineStr">
        <is>
          <t>EFECTIVO</t>
        </is>
      </c>
      <c r="J407" s="5" t="inlineStr">
        <is>
          <t>716 JUAN CARLOS MAMANI ORTIZ</t>
        </is>
      </c>
    </row>
    <row r="408">
      <c r="A408" s="5" t="inlineStr">
        <is>
          <t>CCAJ-EA10/68/2023</t>
        </is>
      </c>
      <c r="B408" s="6" t="n">
        <v>44973.53184449074</v>
      </c>
      <c r="C408" s="5" t="inlineStr">
        <is>
          <t>1431 GRACIELA CASTILLO CATARI</t>
        </is>
      </c>
      <c r="D408" s="7" t="n"/>
      <c r="E408" s="8" t="n"/>
      <c r="F408" s="9" t="n">
        <v>1237.1</v>
      </c>
      <c r="I408" s="10" t="inlineStr">
        <is>
          <t>EFECTIVO</t>
        </is>
      </c>
      <c r="J408" s="5" t="inlineStr">
        <is>
          <t>835 JAVIER DAVID VILLA MAMANI</t>
        </is>
      </c>
    </row>
    <row r="409">
      <c r="A409" s="5" t="inlineStr">
        <is>
          <t>CCAJ-EA10/68/2023</t>
        </is>
      </c>
      <c r="B409" s="6" t="n">
        <v>44973.53184449074</v>
      </c>
      <c r="C409" s="5" t="inlineStr">
        <is>
          <t>1431 GRACIELA CASTILLO CATARI</t>
        </is>
      </c>
      <c r="D409" s="7" t="n"/>
      <c r="E409" s="8" t="n"/>
      <c r="F409" s="9" t="n">
        <v>14853.2</v>
      </c>
      <c r="I409" s="10" t="inlineStr">
        <is>
          <t>EFECTIVO</t>
        </is>
      </c>
      <c r="J409" s="8" t="inlineStr">
        <is>
          <t>980 RUBEN QUISPE CHURA</t>
        </is>
      </c>
    </row>
    <row r="410">
      <c r="A410" s="5" t="inlineStr">
        <is>
          <t>CCAJ-EA10/68/2023</t>
        </is>
      </c>
      <c r="B410" s="6" t="n">
        <v>44973.53184449074</v>
      </c>
      <c r="C410" s="5" t="inlineStr">
        <is>
          <t>1431 GRACIELA CASTILLO CATARI</t>
        </is>
      </c>
      <c r="D410" s="7" t="n"/>
      <c r="E410" s="8" t="n"/>
      <c r="F410" s="9" t="n">
        <v>45673</v>
      </c>
      <c r="I410" s="10" t="inlineStr">
        <is>
          <t>EFECTIVO</t>
        </is>
      </c>
      <c r="J410" s="8" t="inlineStr">
        <is>
          <t>2307 RAMIRO POMA QUISPE</t>
        </is>
      </c>
    </row>
    <row r="411">
      <c r="A411" s="5" t="inlineStr">
        <is>
          <t>CCAJ-EA10/68/2023</t>
        </is>
      </c>
      <c r="B411" s="6" t="n">
        <v>44973.53184449074</v>
      </c>
      <c r="C411" s="5" t="inlineStr">
        <is>
          <t>1431 GRACIELA CASTILLO CATARI</t>
        </is>
      </c>
      <c r="D411" s="7" t="n"/>
      <c r="E411" s="8" t="n"/>
      <c r="F411" s="9" t="n">
        <v>5840</v>
      </c>
      <c r="I411" s="10" t="inlineStr">
        <is>
          <t>EFECTIVO</t>
        </is>
      </c>
      <c r="J411" s="5" t="inlineStr">
        <is>
          <t>3051 EFRAIN ARMANDO CHIPANA MARTINEZ</t>
        </is>
      </c>
    </row>
    <row r="412">
      <c r="A412" s="5" t="inlineStr">
        <is>
          <t>CCAJ-EA10/68/2023</t>
        </is>
      </c>
      <c r="B412" s="6" t="n">
        <v>44973.53184449074</v>
      </c>
      <c r="C412" s="5" t="inlineStr">
        <is>
          <t>1431 GRACIELA CASTILLO CATARI</t>
        </is>
      </c>
      <c r="D412" s="7" t="n"/>
      <c r="E412" s="8" t="n"/>
      <c r="F412" s="9" t="n">
        <v>16740.3</v>
      </c>
      <c r="I412" s="10" t="inlineStr">
        <is>
          <t>EFECTIVO</t>
        </is>
      </c>
      <c r="J412" s="8" t="inlineStr">
        <is>
          <t>2597 JOSE MAIDANA EA - T01</t>
        </is>
      </c>
    </row>
    <row r="413">
      <c r="A413" s="5" t="inlineStr">
        <is>
          <t>CCAJ-EA10/68/2023</t>
        </is>
      </c>
      <c r="B413" s="6" t="n">
        <v>44973.53184449074</v>
      </c>
      <c r="C413" s="5" t="inlineStr">
        <is>
          <t>1431 GRACIELA CASTILLO CATARI</t>
        </is>
      </c>
      <c r="D413" s="7" t="n"/>
      <c r="E413" s="8" t="n"/>
      <c r="F413" s="9" t="n">
        <v>4797</v>
      </c>
      <c r="I413" s="10" t="inlineStr">
        <is>
          <t>EFECTIVO</t>
        </is>
      </c>
      <c r="J413" s="8" t="inlineStr">
        <is>
          <t>2597 JOSE MAIDANA EA - T02</t>
        </is>
      </c>
    </row>
    <row r="414">
      <c r="A414" s="5" t="inlineStr">
        <is>
          <t>CCAJ-EA10/68/2023</t>
        </is>
      </c>
      <c r="B414" s="6" t="n">
        <v>44973.53184449074</v>
      </c>
      <c r="C414" s="5" t="inlineStr">
        <is>
          <t>1431 GRACIELA CASTILLO CATARI</t>
        </is>
      </c>
      <c r="D414" s="7" t="n"/>
      <c r="E414" s="8" t="n"/>
      <c r="F414" s="9" t="n">
        <v>53362.6</v>
      </c>
      <c r="I414" s="10" t="inlineStr">
        <is>
          <t>EFECTIVO</t>
        </is>
      </c>
      <c r="J414" s="8" t="inlineStr">
        <is>
          <t>2597 JOSE MAIDANA EA - T03</t>
        </is>
      </c>
    </row>
    <row r="415">
      <c r="A415" s="5" t="inlineStr">
        <is>
          <t>CCAJ-EA10/68/2023</t>
        </is>
      </c>
      <c r="B415" s="6" t="n">
        <v>44973.53184449074</v>
      </c>
      <c r="C415" s="5" t="inlineStr">
        <is>
          <t>1431 GRACIELA CASTILLO CATARI</t>
        </is>
      </c>
      <c r="D415" s="7" t="n"/>
      <c r="E415" s="8" t="n"/>
      <c r="F415" s="9" t="n">
        <v>8262.6</v>
      </c>
      <c r="I415" s="10" t="inlineStr">
        <is>
          <t>EFECTIVO</t>
        </is>
      </c>
      <c r="J415" s="8" t="inlineStr">
        <is>
          <t>2597 JOSE MAIDANA EA - T04</t>
        </is>
      </c>
    </row>
    <row r="416">
      <c r="A416" s="11" t="inlineStr">
        <is>
          <t>SAP</t>
        </is>
      </c>
      <c r="B416" s="3" t="n"/>
      <c r="C416" s="3" t="n"/>
      <c r="D416" s="7" t="n"/>
      <c r="E416" s="8" t="n"/>
      <c r="F416" s="31">
        <f>SUM(F403:G415)</f>
        <v/>
      </c>
      <c r="H416" s="9" t="n"/>
      <c r="I416" s="10" t="n"/>
      <c r="J416" s="8" t="n"/>
    </row>
    <row r="417" ht="15.75" customHeight="1">
      <c r="A417" s="13" t="inlineStr">
        <is>
          <t>FECHA</t>
        </is>
      </c>
      <c r="B417" s="13" t="inlineStr">
        <is>
          <t>CIERRE DE CAJA</t>
        </is>
      </c>
      <c r="C417" s="13" t="inlineStr">
        <is>
          <t>IMPORTE</t>
        </is>
      </c>
      <c r="D417" s="14" t="inlineStr">
        <is>
          <t>112799865</t>
        </is>
      </c>
      <c r="E417" s="8" t="n"/>
      <c r="H417" s="9" t="n"/>
      <c r="I417" s="10" t="n"/>
      <c r="J417" s="8" t="n"/>
    </row>
    <row r="418">
      <c r="A418" s="5" t="n"/>
      <c r="B418" s="6" t="n"/>
      <c r="C418" s="5" t="n"/>
      <c r="D418" s="7" t="n"/>
      <c r="E418" s="8" t="n"/>
      <c r="H418" s="9" t="n"/>
      <c r="I418" s="10" t="n"/>
      <c r="J418" s="8" t="n"/>
    </row>
    <row r="419">
      <c r="A419" s="5" t="n"/>
      <c r="B419" s="6" t="n"/>
      <c r="C419" s="5" t="n"/>
      <c r="D419" s="7" t="n"/>
      <c r="E419" s="8" t="n"/>
      <c r="H419" s="9" t="n"/>
      <c r="I419" s="10" t="n"/>
      <c r="J419" s="8" t="n"/>
    </row>
    <row r="420">
      <c r="A420" s="5" t="inlineStr">
        <is>
          <t>CCAJ-EA10/69/2023</t>
        </is>
      </c>
      <c r="B420" s="6" t="n">
        <v>44973.76577131944</v>
      </c>
      <c r="C420" s="5" t="inlineStr">
        <is>
          <t>1431 GRACIELA CASTILLO CATARI</t>
        </is>
      </c>
      <c r="D420" s="15" t="n">
        <v>51217640827</v>
      </c>
      <c r="E420" s="8" t="inlineStr">
        <is>
          <t>BISA-100070022</t>
        </is>
      </c>
      <c r="H420" s="9" t="n">
        <v>33468.03</v>
      </c>
      <c r="I420" s="5" t="inlineStr">
        <is>
          <t>DEPÓSITO BANCARIO</t>
        </is>
      </c>
      <c r="J420" s="8" t="inlineStr">
        <is>
          <t>841 JAEL ARRATIA - EL ALTO</t>
        </is>
      </c>
    </row>
    <row r="421">
      <c r="A421" s="5" t="inlineStr">
        <is>
          <t>CCAJ-EA10/69/2023</t>
        </is>
      </c>
      <c r="B421" s="6" t="n">
        <v>44973.76577131944</v>
      </c>
      <c r="C421" s="5" t="inlineStr">
        <is>
          <t>1431 GRACIELA CASTILLO CATARI</t>
        </is>
      </c>
      <c r="D421" s="7" t="n">
        <v>3129176440</v>
      </c>
      <c r="E421" s="5" t="inlineStr">
        <is>
          <t>BANCO UNION-10000020161539</t>
        </is>
      </c>
      <c r="H421" s="9" t="n">
        <v>13384</v>
      </c>
      <c r="I421" s="5" t="inlineStr">
        <is>
          <t>DEPÓSITO BANCARIO</t>
        </is>
      </c>
      <c r="J421" s="8" t="inlineStr">
        <is>
          <t>841 JAEL ARRATIA - EL ALTO</t>
        </is>
      </c>
    </row>
    <row r="422">
      <c r="A422" s="5" t="inlineStr">
        <is>
          <t>CCAJ-EA10/69/2023</t>
        </is>
      </c>
      <c r="B422" s="6" t="n">
        <v>44973.76577131944</v>
      </c>
      <c r="C422" s="5" t="inlineStr">
        <is>
          <t>1431 GRACIELA CASTILLO CATARI</t>
        </is>
      </c>
      <c r="D422" s="15" t="n">
        <v>45153175092</v>
      </c>
      <c r="E422" s="8" t="inlineStr">
        <is>
          <t>BISA-100070022</t>
        </is>
      </c>
      <c r="H422" s="9" t="n">
        <v>60828.06</v>
      </c>
      <c r="I422" s="5" t="inlineStr">
        <is>
          <t>DEPÓSITO BANCARIO</t>
        </is>
      </c>
      <c r="J422" s="8" t="inlineStr">
        <is>
          <t>841 JAEL ARRATIA - EL ALTO</t>
        </is>
      </c>
    </row>
    <row r="423">
      <c r="A423" s="5" t="inlineStr">
        <is>
          <t>CCAJ-EA10/69/2023</t>
        </is>
      </c>
      <c r="B423" s="6" t="n">
        <v>44973.76577131944</v>
      </c>
      <c r="C423" s="5" t="inlineStr">
        <is>
          <t>1431 GRACIELA CASTILLO CATARI</t>
        </is>
      </c>
      <c r="D423" s="15" t="n">
        <v>451531750921</v>
      </c>
      <c r="E423" s="8" t="inlineStr">
        <is>
          <t>BISA-100070022</t>
        </is>
      </c>
      <c r="H423" s="9" t="n">
        <v>55394.23</v>
      </c>
      <c r="I423" s="5" t="inlineStr">
        <is>
          <t>DEPÓSITO BANCARIO</t>
        </is>
      </c>
      <c r="J423" s="8" t="inlineStr">
        <is>
          <t>841 JAEL ARRATIA - EL ALTO</t>
        </is>
      </c>
    </row>
    <row r="424">
      <c r="A424" s="5" t="inlineStr">
        <is>
          <t>CCAJ-EA10/69/2023</t>
        </is>
      </c>
      <c r="B424" s="6" t="n">
        <v>44973.76577131944</v>
      </c>
      <c r="C424" s="5" t="inlineStr">
        <is>
          <t>1431 GRACIELA CASTILLO CATARI</t>
        </is>
      </c>
      <c r="D424" s="7" t="n">
        <v>418232</v>
      </c>
      <c r="E424" s="8" t="inlineStr">
        <is>
          <t>BISA-100070022</t>
        </is>
      </c>
      <c r="H424" s="9" t="n">
        <v>17074</v>
      </c>
      <c r="I424" s="5" t="inlineStr">
        <is>
          <t>DEPÓSITO BANCARIO</t>
        </is>
      </c>
      <c r="J424" s="5" t="inlineStr">
        <is>
          <t>4764 CARLOS ERIK CASTRO HURTADO</t>
        </is>
      </c>
    </row>
    <row r="425">
      <c r="A425" s="5" t="inlineStr">
        <is>
          <t>CCAJ-EA10/69/2023</t>
        </is>
      </c>
      <c r="B425" s="6" t="n">
        <v>44973.76577131944</v>
      </c>
      <c r="C425" s="5" t="inlineStr">
        <is>
          <t>1431 GRACIELA CASTILLO CATARI</t>
        </is>
      </c>
      <c r="D425" s="7" t="n">
        <v>418238</v>
      </c>
      <c r="E425" s="8" t="inlineStr">
        <is>
          <t>BISA-100070022</t>
        </is>
      </c>
      <c r="H425" s="9" t="n">
        <v>73068.5</v>
      </c>
      <c r="I425" s="5" t="inlineStr">
        <is>
          <t>DEPÓSITO BANCARIO</t>
        </is>
      </c>
      <c r="J425" s="5" t="inlineStr">
        <is>
          <t>1056 ALEX JESUS ZABALA TICONA</t>
        </is>
      </c>
    </row>
    <row r="426">
      <c r="A426" s="5" t="inlineStr">
        <is>
          <t>CCAJ-EA10/69/2023</t>
        </is>
      </c>
      <c r="B426" s="6" t="n">
        <v>44973.76577131944</v>
      </c>
      <c r="C426" s="5" t="inlineStr">
        <is>
          <t>1431 GRACIELA CASTILLO CATARI</t>
        </is>
      </c>
      <c r="D426" s="15" t="n">
        <v>45143556526</v>
      </c>
      <c r="E426" s="8" t="inlineStr">
        <is>
          <t>BISA-100070022</t>
        </is>
      </c>
      <c r="H426" s="9" t="n">
        <v>7148.78</v>
      </c>
      <c r="I426" s="5" t="inlineStr">
        <is>
          <t>DEPÓSITO BANCARIO</t>
        </is>
      </c>
      <c r="J426" s="8" t="inlineStr">
        <is>
          <t>841 JAEL ARRATIA - EL ALTO</t>
        </is>
      </c>
    </row>
    <row r="427">
      <c r="A427" s="5" t="inlineStr">
        <is>
          <t>CCAJ-EA10/69/2023</t>
        </is>
      </c>
      <c r="B427" s="6" t="n">
        <v>44973.76577131944</v>
      </c>
      <c r="C427" s="5" t="inlineStr">
        <is>
          <t>1431 GRACIELA CASTILLO CATARI</t>
        </is>
      </c>
      <c r="D427" s="7" t="n"/>
      <c r="E427" s="8" t="n"/>
      <c r="F427" s="9" t="n">
        <v>80921.8</v>
      </c>
      <c r="I427" s="10" t="inlineStr">
        <is>
          <t>EFECTIVO</t>
        </is>
      </c>
      <c r="J427" s="5" t="inlineStr">
        <is>
          <t>3622 JULIO CESAR PORTILLO HUARACHI</t>
        </is>
      </c>
    </row>
    <row r="428">
      <c r="A428" s="11" t="inlineStr">
        <is>
          <t>SAP</t>
        </is>
      </c>
      <c r="B428" s="3" t="n"/>
      <c r="C428" s="3" t="n"/>
      <c r="D428" s="7" t="n"/>
      <c r="E428" s="8" t="n"/>
      <c r="H428" s="9" t="n"/>
      <c r="I428" s="10" t="n"/>
      <c r="J428" s="8" t="n"/>
    </row>
    <row r="429" ht="15.75" customHeight="1">
      <c r="A429" s="13" t="inlineStr">
        <is>
          <t>FECHA</t>
        </is>
      </c>
      <c r="B429" s="13" t="inlineStr">
        <is>
          <t>CIERRE DE CAJA</t>
        </is>
      </c>
      <c r="C429" s="13" t="inlineStr">
        <is>
          <t>IMPORTE</t>
        </is>
      </c>
      <c r="D429" s="14" t="inlineStr">
        <is>
          <t>112808072</t>
        </is>
      </c>
      <c r="E429" s="8" t="n"/>
      <c r="H429" s="9" t="n"/>
      <c r="I429" s="10" t="n"/>
      <c r="J429" s="8" t="n"/>
    </row>
    <row r="430">
      <c r="A430" s="5" t="n"/>
      <c r="B430" s="6" t="n"/>
      <c r="C430" s="5" t="n"/>
      <c r="D430" s="7" t="n"/>
      <c r="E430" s="8" t="n"/>
      <c r="H430" s="9" t="n"/>
      <c r="I430" s="10" t="n"/>
      <c r="J430" s="8" t="n"/>
    </row>
    <row r="431"/>
    <row r="432">
      <c r="A432" s="1" t="inlineStr">
        <is>
          <t>Cierre Caja</t>
        </is>
      </c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</row>
    <row r="433">
      <c r="A433" s="3" t="inlineStr">
        <is>
          <t>Del 17/02/2023</t>
        </is>
      </c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</row>
    <row r="434">
      <c r="A434" s="74" t="inlineStr">
        <is>
          <t>Cierre Caja</t>
        </is>
      </c>
      <c r="B434" s="74" t="inlineStr">
        <is>
          <t>Fecha</t>
        </is>
      </c>
      <c r="C434" s="74" t="inlineStr">
        <is>
          <t>Cajero</t>
        </is>
      </c>
      <c r="D434" s="74" t="inlineStr">
        <is>
          <t>Nro Voucher</t>
        </is>
      </c>
      <c r="E434" s="74" t="inlineStr">
        <is>
          <t>Nro Cuenta</t>
        </is>
      </c>
      <c r="F434" s="74" t="inlineStr">
        <is>
          <t>Tipo Ingreso</t>
        </is>
      </c>
      <c r="G434" s="75" t="n"/>
      <c r="H434" s="76" t="n"/>
      <c r="I434" s="74" t="inlineStr">
        <is>
          <t>TIPO DE INGRESO</t>
        </is>
      </c>
      <c r="J434" s="74" t="inlineStr">
        <is>
          <t>Cobrador</t>
        </is>
      </c>
    </row>
    <row r="435">
      <c r="A435" s="77" t="n"/>
      <c r="B435" s="77" t="n"/>
      <c r="C435" s="77" t="n"/>
      <c r="D435" s="77" t="n"/>
      <c r="E435" s="77" t="n"/>
      <c r="F435" s="4" t="inlineStr">
        <is>
          <t>EFECTIVO</t>
        </is>
      </c>
      <c r="G435" s="4" t="inlineStr">
        <is>
          <t>CHEQUE</t>
        </is>
      </c>
      <c r="H435" s="4" t="inlineStr">
        <is>
          <t>TRANSFERENCIA</t>
        </is>
      </c>
      <c r="I435" s="77" t="n"/>
      <c r="J435" s="77" t="n"/>
    </row>
    <row r="436">
      <c r="A436" s="5" t="inlineStr">
        <is>
          <t>CCAJ-EA10/70/2023</t>
        </is>
      </c>
      <c r="B436" s="6" t="n">
        <v>44974.50524510417</v>
      </c>
      <c r="C436" s="5" t="inlineStr">
        <is>
          <t>1431 GRACIELA CASTILLO CATARI</t>
        </is>
      </c>
      <c r="D436" s="7" t="n"/>
      <c r="E436" s="8" t="n"/>
      <c r="G436" s="9" t="n">
        <v>992.02</v>
      </c>
      <c r="I436" s="10" t="inlineStr">
        <is>
          <t>CHEQUE</t>
        </is>
      </c>
      <c r="J436" s="5" t="inlineStr">
        <is>
          <t>3051 EFRAIN ARMANDO CHIPANA MARTINEZ</t>
        </is>
      </c>
    </row>
    <row r="437">
      <c r="A437" s="5" t="inlineStr">
        <is>
          <t>CCAJ-EA10/70/202</t>
        </is>
      </c>
      <c r="B437" s="6" t="n">
        <v>44974.50524510417</v>
      </c>
      <c r="C437" s="5" t="inlineStr">
        <is>
          <t>1431 GRACIELA CASTILLO CATARI</t>
        </is>
      </c>
      <c r="D437" s="7" t="n"/>
      <c r="E437" s="8" t="n"/>
      <c r="F437" s="9" t="n">
        <v>1324.7</v>
      </c>
      <c r="I437" s="10" t="inlineStr">
        <is>
          <t>EFECTIVO</t>
        </is>
      </c>
      <c r="J437" s="8" t="inlineStr">
        <is>
          <t>2597 JOSE MAIDANA EA - T03</t>
        </is>
      </c>
    </row>
    <row r="438">
      <c r="A438" s="5" t="inlineStr">
        <is>
          <t>CCAJ-EA10/70/2023</t>
        </is>
      </c>
      <c r="B438" s="6" t="n">
        <v>44974.50524510417</v>
      </c>
      <c r="C438" s="5" t="inlineStr">
        <is>
          <t>1431 GRACIELA CASTILLO CATARI</t>
        </is>
      </c>
      <c r="D438" s="7" t="n"/>
      <c r="E438" s="8" t="n"/>
      <c r="F438" s="9" t="n">
        <v>11800.7</v>
      </c>
      <c r="I438" s="10" t="inlineStr">
        <is>
          <t>EFECTIVO</t>
        </is>
      </c>
      <c r="J438" s="8" t="inlineStr">
        <is>
          <t>191 ELIAS MENDOZA YUJRA</t>
        </is>
      </c>
    </row>
    <row r="439">
      <c r="A439" s="5" t="inlineStr">
        <is>
          <t>CCAJ-EA10/70/2023</t>
        </is>
      </c>
      <c r="B439" s="6" t="n">
        <v>44974.50524510417</v>
      </c>
      <c r="C439" s="5" t="inlineStr">
        <is>
          <t>1431 GRACIELA CASTILLO CATARI</t>
        </is>
      </c>
      <c r="D439" s="7" t="n"/>
      <c r="E439" s="8" t="n"/>
      <c r="F439" s="9" t="n">
        <v>10825.5</v>
      </c>
      <c r="I439" s="10" t="inlineStr">
        <is>
          <t>EFECTIVO</t>
        </is>
      </c>
      <c r="J439" s="5" t="inlineStr">
        <is>
          <t>375 VICTOR ERNESTO QUISPE TICONA</t>
        </is>
      </c>
    </row>
    <row r="440">
      <c r="A440" s="5" t="inlineStr">
        <is>
          <t>CCAJ-EA10/70/2023</t>
        </is>
      </c>
      <c r="B440" s="6" t="n">
        <v>44974.50524510417</v>
      </c>
      <c r="C440" s="5" t="inlineStr">
        <is>
          <t>1431 GRACIELA CASTILLO CATARI</t>
        </is>
      </c>
      <c r="D440" s="7" t="n"/>
      <c r="E440" s="8" t="n"/>
      <c r="F440" s="9" t="n">
        <v>11754.5</v>
      </c>
      <c r="I440" s="10" t="inlineStr">
        <is>
          <t>EFECTIVO</t>
        </is>
      </c>
      <c r="J440" s="8" t="inlineStr">
        <is>
          <t>480 WALTER AMARRO MAMANI</t>
        </is>
      </c>
    </row>
    <row r="441">
      <c r="A441" s="5" t="inlineStr">
        <is>
          <t>CCAJ-EA10/70/2023</t>
        </is>
      </c>
      <c r="B441" s="6" t="n">
        <v>44974.50524510417</v>
      </c>
      <c r="C441" s="5" t="inlineStr">
        <is>
          <t>1431 GRACIELA CASTILLO CATARI</t>
        </is>
      </c>
      <c r="D441" s="7" t="n"/>
      <c r="E441" s="8" t="n"/>
      <c r="F441" s="9" t="n">
        <v>10759.2</v>
      </c>
      <c r="I441" s="10" t="inlineStr">
        <is>
          <t>EFECTIVO</t>
        </is>
      </c>
      <c r="J441" s="8" t="inlineStr">
        <is>
          <t>596 VICENTE MENDOZA SIRPA</t>
        </is>
      </c>
    </row>
    <row r="442">
      <c r="A442" s="5" t="inlineStr">
        <is>
          <t>CCAJ-EA10/70/2023</t>
        </is>
      </c>
      <c r="B442" s="6" t="n">
        <v>44974.50524510417</v>
      </c>
      <c r="C442" s="5" t="inlineStr">
        <is>
          <t>1431 GRACIELA CASTILLO CATARI</t>
        </is>
      </c>
      <c r="D442" s="7" t="n"/>
      <c r="E442" s="8" t="n"/>
      <c r="F442" s="9" t="n">
        <v>3168.6</v>
      </c>
      <c r="I442" s="10" t="inlineStr">
        <is>
          <t>EFECTIVO</t>
        </is>
      </c>
      <c r="J442" s="5" t="inlineStr">
        <is>
          <t>716 JUAN CARLOS MAMANI ORTIZ</t>
        </is>
      </c>
    </row>
    <row r="443">
      <c r="A443" s="5" t="inlineStr">
        <is>
          <t>CCAJ-EA10/70/2023</t>
        </is>
      </c>
      <c r="B443" s="6" t="n">
        <v>44974.50524510417</v>
      </c>
      <c r="C443" s="5" t="inlineStr">
        <is>
          <t>1431 GRACIELA CASTILLO CATARI</t>
        </is>
      </c>
      <c r="D443" s="7" t="n"/>
      <c r="E443" s="8" t="n"/>
      <c r="F443" s="9" t="n">
        <v>9644.9</v>
      </c>
      <c r="I443" s="10" t="inlineStr">
        <is>
          <t>EFECTIVO</t>
        </is>
      </c>
      <c r="J443" s="8" t="inlineStr">
        <is>
          <t>980 RUBEN QUISPE CHURA</t>
        </is>
      </c>
    </row>
    <row r="444">
      <c r="A444" s="5" t="inlineStr">
        <is>
          <t>CCAJ-EA10/70/2023</t>
        </is>
      </c>
      <c r="B444" s="6" t="n">
        <v>44974.50524510417</v>
      </c>
      <c r="C444" s="5" t="inlineStr">
        <is>
          <t>1431 GRACIELA CASTILLO CATARI</t>
        </is>
      </c>
      <c r="D444" s="7" t="n"/>
      <c r="E444" s="8" t="n"/>
      <c r="F444" s="9" t="n">
        <v>18032.2</v>
      </c>
      <c r="I444" s="10" t="inlineStr">
        <is>
          <t>EFECTIVO</t>
        </is>
      </c>
      <c r="J444" s="8" t="inlineStr">
        <is>
          <t>2307 RAMIRO POMA QUISPE</t>
        </is>
      </c>
    </row>
    <row r="445">
      <c r="A445" s="5" t="inlineStr">
        <is>
          <t>CCAJ-EA10/70/2023</t>
        </is>
      </c>
      <c r="B445" s="6" t="n">
        <v>44974.50524510417</v>
      </c>
      <c r="C445" s="5" t="inlineStr">
        <is>
          <t>1431 GRACIELA CASTILLO CATARI</t>
        </is>
      </c>
      <c r="D445" s="7" t="n"/>
      <c r="E445" s="8" t="n"/>
      <c r="F445" s="9" t="n">
        <v>1714.5</v>
      </c>
      <c r="I445" s="10" t="inlineStr">
        <is>
          <t>EFECTIVO</t>
        </is>
      </c>
      <c r="J445" s="5" t="inlineStr">
        <is>
          <t>3051 EFRAIN ARMANDO CHIPANA MARTINEZ</t>
        </is>
      </c>
    </row>
    <row r="446">
      <c r="A446" s="5" t="inlineStr">
        <is>
          <t>CCAJ-EA10/70/2023</t>
        </is>
      </c>
      <c r="B446" s="6" t="n">
        <v>44974.50524510417</v>
      </c>
      <c r="C446" s="5" t="inlineStr">
        <is>
          <t>1431 GRACIELA CASTILLO CATARI</t>
        </is>
      </c>
      <c r="D446" s="7" t="n"/>
      <c r="E446" s="8" t="n"/>
      <c r="F446" s="9" t="n">
        <v>37866.1</v>
      </c>
      <c r="I446" s="10" t="inlineStr">
        <is>
          <t>EFECTIVO</t>
        </is>
      </c>
      <c r="J446" s="8" t="inlineStr">
        <is>
          <t>2597 JOSE MAIDANA EA - T01</t>
        </is>
      </c>
    </row>
    <row r="447">
      <c r="A447" s="5" t="inlineStr">
        <is>
          <t>CCAJ-EA10/70/2023</t>
        </is>
      </c>
      <c r="B447" s="6" t="n">
        <v>44974.50524510417</v>
      </c>
      <c r="C447" s="5" t="inlineStr">
        <is>
          <t>1431 GRACIELA CASTILLO CATARI</t>
        </is>
      </c>
      <c r="D447" s="7" t="n"/>
      <c r="E447" s="8" t="n"/>
      <c r="F447" s="9" t="n">
        <v>22050</v>
      </c>
      <c r="I447" s="10" t="inlineStr">
        <is>
          <t>EFECTIVO</t>
        </is>
      </c>
      <c r="J447" s="8" t="inlineStr">
        <is>
          <t>2597 JOSE MAIDANA EA - T02</t>
        </is>
      </c>
    </row>
    <row r="448">
      <c r="A448" s="5" t="inlineStr">
        <is>
          <t>CCAJ-EA10/70/2023</t>
        </is>
      </c>
      <c r="B448" s="6" t="n">
        <v>44974.50524510417</v>
      </c>
      <c r="C448" s="5" t="inlineStr">
        <is>
          <t>1431 GRACIELA CASTILLO CATARI</t>
        </is>
      </c>
      <c r="D448" s="7" t="n"/>
      <c r="E448" s="8" t="n"/>
      <c r="F448" s="9" t="n">
        <v>6831.7</v>
      </c>
      <c r="I448" s="10" t="inlineStr">
        <is>
          <t>EFECTIVO</t>
        </is>
      </c>
      <c r="J448" s="8" t="inlineStr">
        <is>
          <t>2597 JOSE MAIDANA EA - T04</t>
        </is>
      </c>
    </row>
    <row r="449">
      <c r="A449" s="5" t="inlineStr">
        <is>
          <t>CCAJ-EA10/70/2023</t>
        </is>
      </c>
      <c r="B449" s="6" t="n">
        <v>44974.50524510417</v>
      </c>
      <c r="C449" s="5" t="inlineStr">
        <is>
          <t>1431 GRACIELA CASTILLO CATARI</t>
        </is>
      </c>
      <c r="D449" s="7" t="n"/>
      <c r="E449" s="8" t="n"/>
      <c r="F449" s="9" t="n">
        <v>7112.7</v>
      </c>
      <c r="I449" s="10" t="inlineStr">
        <is>
          <t>EFECTIVO</t>
        </is>
      </c>
      <c r="J449" s="8" t="inlineStr">
        <is>
          <t>2597 JOSE MAIDANA EA - T05</t>
        </is>
      </c>
    </row>
    <row r="450">
      <c r="A450" s="11" t="inlineStr">
        <is>
          <t>SAP</t>
        </is>
      </c>
      <c r="B450" s="3" t="n"/>
      <c r="C450" s="3" t="n"/>
      <c r="D450" s="7" t="n"/>
      <c r="E450" s="8" t="n"/>
      <c r="F450" s="33">
        <f>SUM(F436:G449)</f>
        <v/>
      </c>
      <c r="G450" s="9" t="n"/>
      <c r="I450" s="10" t="n"/>
      <c r="J450" s="8" t="n"/>
    </row>
    <row r="451" ht="15.75" customHeight="1">
      <c r="A451" s="13" t="inlineStr">
        <is>
          <t>FECHA</t>
        </is>
      </c>
      <c r="B451" s="13" t="inlineStr">
        <is>
          <t>CIERRE DE CAJA</t>
        </is>
      </c>
      <c r="C451" s="13" t="inlineStr">
        <is>
          <t>IMPORTE</t>
        </is>
      </c>
      <c r="D451" s="14" t="inlineStr">
        <is>
          <t>112808071</t>
        </is>
      </c>
      <c r="E451" s="8" t="n"/>
      <c r="G451" s="9" t="n"/>
      <c r="I451" s="10" t="n"/>
      <c r="J451" s="8" t="n"/>
    </row>
    <row r="452">
      <c r="A452" s="5" t="n"/>
      <c r="B452" s="6" t="n"/>
      <c r="C452" s="5" t="n"/>
      <c r="D452" s="7" t="n"/>
      <c r="E452" s="8" t="n"/>
      <c r="G452" s="9" t="n"/>
      <c r="I452" s="10" t="n"/>
      <c r="J452" s="8" t="n"/>
    </row>
    <row r="453">
      <c r="A453" s="5" t="n"/>
      <c r="B453" s="6" t="n"/>
      <c r="C453" s="5" t="n"/>
      <c r="D453" s="7" t="n"/>
      <c r="E453" s="8" t="n"/>
      <c r="G453" s="9" t="n"/>
      <c r="I453" s="10" t="n"/>
      <c r="J453" s="8" t="n"/>
    </row>
    <row r="454">
      <c r="A454" s="5" t="inlineStr">
        <is>
          <t>CCAJ-EA10/71/2023</t>
        </is>
      </c>
      <c r="B454" s="6" t="n">
        <v>44974.81968021991</v>
      </c>
      <c r="C454" s="5" t="inlineStr">
        <is>
          <t>1431 GRACIELA CASTILLO CATARI</t>
        </is>
      </c>
      <c r="D454" s="15" t="n">
        <v>45153185639</v>
      </c>
      <c r="E454" s="8" t="inlineStr">
        <is>
          <t>BISA-100070022</t>
        </is>
      </c>
      <c r="H454" s="9" t="n">
        <v>2700</v>
      </c>
      <c r="I454" s="5" t="inlineStr">
        <is>
          <t>DEPÓSITO BANCARIO</t>
        </is>
      </c>
      <c r="J454" s="5" t="inlineStr">
        <is>
          <t>3622 JULIO CESAR PORTILLO HUARACHI</t>
        </is>
      </c>
    </row>
    <row r="455">
      <c r="A455" s="5" t="inlineStr">
        <is>
          <t>CCAJ-EA10/71/2023</t>
        </is>
      </c>
      <c r="B455" s="6" t="n">
        <v>44974.81968021991</v>
      </c>
      <c r="C455" s="5" t="inlineStr">
        <is>
          <t>1431 GRACIELA CASTILLO CATARI</t>
        </is>
      </c>
      <c r="D455" s="7" t="n">
        <v>418360</v>
      </c>
      <c r="E455" s="8" t="inlineStr">
        <is>
          <t>BISA-100070022</t>
        </is>
      </c>
      <c r="H455" s="9" t="n">
        <v>6135.6</v>
      </c>
      <c r="I455" s="5" t="inlineStr">
        <is>
          <t>DEPÓSITO BANCARIO</t>
        </is>
      </c>
      <c r="J455" s="5" t="inlineStr">
        <is>
          <t>4764 CARLOS ERIK CASTRO HURTADO</t>
        </is>
      </c>
    </row>
    <row r="456">
      <c r="A456" s="5" t="inlineStr">
        <is>
          <t>CCAJ-EA10/71/2023</t>
        </is>
      </c>
      <c r="B456" s="6" t="n">
        <v>44974.81968021991</v>
      </c>
      <c r="C456" s="5" t="inlineStr">
        <is>
          <t>1431 GRACIELA CASTILLO CATARI</t>
        </is>
      </c>
      <c r="D456" s="7" t="n"/>
      <c r="E456" s="8" t="n"/>
      <c r="F456" s="9" t="n">
        <v>26022.9</v>
      </c>
      <c r="I456" s="10" t="inlineStr">
        <is>
          <t>EFECTIVO</t>
        </is>
      </c>
      <c r="J456" s="5" t="inlineStr">
        <is>
          <t>375 VICTOR ERNESTO QUISPE TICONA</t>
        </is>
      </c>
    </row>
    <row r="457">
      <c r="A457" s="5" t="inlineStr">
        <is>
          <t>CCAJ-EA10/71/2023</t>
        </is>
      </c>
      <c r="B457" s="6" t="n">
        <v>44974.81968021991</v>
      </c>
      <c r="C457" s="5" t="inlineStr">
        <is>
          <t>1431 GRACIELA CASTILLO CATARI</t>
        </is>
      </c>
      <c r="D457" s="7" t="n"/>
      <c r="E457" s="8" t="n"/>
      <c r="F457" s="9" t="n">
        <v>13819</v>
      </c>
      <c r="I457" s="10" t="inlineStr">
        <is>
          <t>EFECTIVO</t>
        </is>
      </c>
      <c r="J457" s="8" t="inlineStr">
        <is>
          <t>480 WALTER AMARRO MAMANI</t>
        </is>
      </c>
    </row>
    <row r="458">
      <c r="A458" s="5" t="inlineStr">
        <is>
          <t>CCAJ-EA10/71/2023</t>
        </is>
      </c>
      <c r="B458" s="6" t="n">
        <v>44974.81968021991</v>
      </c>
      <c r="C458" s="5" t="inlineStr">
        <is>
          <t>1431 GRACIELA CASTILLO CATARI</t>
        </is>
      </c>
      <c r="D458" s="7" t="n"/>
      <c r="E458" s="8" t="n"/>
      <c r="F458" s="9" t="n">
        <v>6609.6</v>
      </c>
      <c r="I458" s="10" t="inlineStr">
        <is>
          <t>EFECTIVO</t>
        </is>
      </c>
      <c r="J458" s="8" t="inlineStr">
        <is>
          <t>596 VICENTE MENDOZA SIRPA</t>
        </is>
      </c>
    </row>
    <row r="459">
      <c r="A459" s="5" t="inlineStr">
        <is>
          <t>CCAJ-EA10/71/2023</t>
        </is>
      </c>
      <c r="B459" s="6" t="n">
        <v>44974.81968021991</v>
      </c>
      <c r="C459" s="5" t="inlineStr">
        <is>
          <t>1431 GRACIELA CASTILLO CATARI</t>
        </is>
      </c>
      <c r="D459" s="7" t="n"/>
      <c r="E459" s="8" t="n"/>
      <c r="F459" s="9" t="n">
        <v>501.1</v>
      </c>
      <c r="I459" s="10" t="inlineStr">
        <is>
          <t>EFECTIVO</t>
        </is>
      </c>
      <c r="J459" s="5" t="inlineStr">
        <is>
          <t>3051 EFRAIN ARMANDO CHIPANA MARTINEZ</t>
        </is>
      </c>
    </row>
    <row r="460">
      <c r="A460" s="5" t="inlineStr">
        <is>
          <t>CCAJ-EA10/71/2023</t>
        </is>
      </c>
      <c r="B460" s="6" t="n">
        <v>44974.81968021991</v>
      </c>
      <c r="C460" s="5" t="inlineStr">
        <is>
          <t>1431 GRACIELA CASTILLO CATARI</t>
        </is>
      </c>
      <c r="D460" s="7" t="n"/>
      <c r="E460" s="8" t="n"/>
      <c r="F460" s="9" t="n">
        <v>58612.5</v>
      </c>
      <c r="I460" s="10" t="inlineStr">
        <is>
          <t>EFECTIVO</t>
        </is>
      </c>
      <c r="J460" s="5" t="inlineStr">
        <is>
          <t>3622 JULIO CESAR PORTILLO HUARACHI</t>
        </is>
      </c>
    </row>
    <row r="461">
      <c r="A461" s="5" t="inlineStr">
        <is>
          <t>CCAJ-EA10/71/2023</t>
        </is>
      </c>
      <c r="B461" s="6" t="n">
        <v>44974.81968021991</v>
      </c>
      <c r="C461" s="5" t="inlineStr">
        <is>
          <t>1431 GRACIELA CASTILLO CATARI</t>
        </is>
      </c>
      <c r="D461" s="7" t="n"/>
      <c r="E461" s="8" t="n"/>
      <c r="F461" s="9" t="n">
        <v>45344.8</v>
      </c>
      <c r="I461" s="10" t="inlineStr">
        <is>
          <t>EFECTIVO</t>
        </is>
      </c>
      <c r="J461" s="5" t="inlineStr">
        <is>
          <t>1056 ALEX JESUS ZABALA TICONA</t>
        </is>
      </c>
    </row>
    <row r="462">
      <c r="A462" s="5" t="inlineStr">
        <is>
          <t>CCAJ-EA10/71/2023</t>
        </is>
      </c>
      <c r="B462" s="6" t="n">
        <v>44974.81968021991</v>
      </c>
      <c r="C462" s="5" t="inlineStr">
        <is>
          <t>1431 GRACIELA CASTILLO CATARI</t>
        </is>
      </c>
      <c r="D462" s="7" t="n"/>
      <c r="E462" s="8" t="n"/>
      <c r="F462" s="9" t="n">
        <v>3859.8</v>
      </c>
      <c r="I462" s="10" t="inlineStr">
        <is>
          <t>EFECTIVO</t>
        </is>
      </c>
      <c r="J462" s="8" t="inlineStr">
        <is>
          <t>0 GERSON VELASCO EA - T03</t>
        </is>
      </c>
    </row>
    <row r="463">
      <c r="A463" s="11" t="inlineStr">
        <is>
          <t>SAP</t>
        </is>
      </c>
      <c r="B463" s="3" t="n"/>
      <c r="C463" s="3" t="n"/>
      <c r="D463" s="7" t="n"/>
      <c r="E463" s="8" t="n"/>
      <c r="F463" s="31">
        <f>SUM(F454:G462)</f>
        <v/>
      </c>
      <c r="G463" s="9" t="n"/>
      <c r="I463" s="10" t="n"/>
      <c r="J463" s="8" t="n"/>
    </row>
    <row r="464" ht="15.75" customHeight="1">
      <c r="A464" s="13" t="inlineStr">
        <is>
          <t>FECHA</t>
        </is>
      </c>
      <c r="B464" s="13" t="inlineStr">
        <is>
          <t>CIERRE DE CAJA</t>
        </is>
      </c>
      <c r="C464" s="13" t="inlineStr">
        <is>
          <t>IMPORTE</t>
        </is>
      </c>
      <c r="D464" s="49" t="inlineStr">
        <is>
          <t>112814243</t>
        </is>
      </c>
      <c r="E464" s="14" t="n">
        <v>112808137</v>
      </c>
      <c r="G464" s="9" t="n"/>
      <c r="I464" s="10" t="n"/>
      <c r="J464" s="8" t="n"/>
    </row>
    <row r="465">
      <c r="A465" s="5" t="n"/>
      <c r="B465" s="6" t="n"/>
      <c r="C465" s="5" t="n"/>
      <c r="D465" s="29" t="inlineStr">
        <is>
          <t>BOOT</t>
        </is>
      </c>
      <c r="E465" s="8" t="n"/>
      <c r="G465" s="9" t="n"/>
      <c r="I465" s="10" t="n"/>
      <c r="J465" s="8" t="n"/>
    </row>
    <row r="466"/>
    <row r="467">
      <c r="A467" s="1" t="inlineStr">
        <is>
          <t>Cierre Caja</t>
        </is>
      </c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</row>
    <row r="468">
      <c r="A468" s="3" t="inlineStr">
        <is>
          <t>Del 18/02/2023</t>
        </is>
      </c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</row>
    <row r="469">
      <c r="A469" s="74" t="inlineStr">
        <is>
          <t>Cierre Caja</t>
        </is>
      </c>
      <c r="B469" s="74" t="inlineStr">
        <is>
          <t>Fecha</t>
        </is>
      </c>
      <c r="C469" s="74" t="inlineStr">
        <is>
          <t>Cajero</t>
        </is>
      </c>
      <c r="D469" s="74" t="inlineStr">
        <is>
          <t>Nro Voucher</t>
        </is>
      </c>
      <c r="E469" s="74" t="inlineStr">
        <is>
          <t>Nro Cuenta</t>
        </is>
      </c>
      <c r="F469" s="74" t="inlineStr">
        <is>
          <t>Tipo Ingreso</t>
        </is>
      </c>
      <c r="G469" s="75" t="n"/>
      <c r="H469" s="76" t="n"/>
      <c r="I469" s="74" t="inlineStr">
        <is>
          <t>TIPO DE INGRESO</t>
        </is>
      </c>
      <c r="J469" s="74" t="inlineStr">
        <is>
          <t>Cobrador</t>
        </is>
      </c>
    </row>
    <row r="470">
      <c r="A470" s="77" t="n"/>
      <c r="B470" s="77" t="n"/>
      <c r="C470" s="77" t="n"/>
      <c r="D470" s="77" t="n"/>
      <c r="E470" s="77" t="n"/>
      <c r="F470" s="4" t="inlineStr">
        <is>
          <t>EFECTIVO</t>
        </is>
      </c>
      <c r="G470" s="4" t="inlineStr">
        <is>
          <t>CHEQUE</t>
        </is>
      </c>
      <c r="H470" s="4" t="inlineStr">
        <is>
          <t>TRANSFERENCIA</t>
        </is>
      </c>
      <c r="I470" s="77" t="n"/>
      <c r="J470" s="77" t="n"/>
    </row>
    <row r="471">
      <c r="A471" s="5" t="inlineStr">
        <is>
          <t>CCAJ-EA10/72/2023</t>
        </is>
      </c>
      <c r="B471" s="6" t="n">
        <v>44975.58445643519</v>
      </c>
      <c r="C471" s="5" t="inlineStr">
        <is>
          <t>1431 GRACIELA CASTILLO CATARI</t>
        </is>
      </c>
      <c r="D471" s="15" t="n">
        <v>45123325411</v>
      </c>
      <c r="E471" s="8" t="inlineStr">
        <is>
          <t>BISA-100070022</t>
        </is>
      </c>
      <c r="H471" s="9" t="n">
        <v>1920</v>
      </c>
      <c r="I471" s="5" t="inlineStr">
        <is>
          <t>DEPÓSITO BANCARIO</t>
        </is>
      </c>
      <c r="J471" s="8" t="inlineStr">
        <is>
          <t>841 JAEL ARRATIA - EL ALTO</t>
        </is>
      </c>
    </row>
    <row r="472">
      <c r="A472" s="5" t="inlineStr">
        <is>
          <t>CCAJ-EA10/72/2023</t>
        </is>
      </c>
      <c r="B472" s="6" t="n">
        <v>44975.58445643519</v>
      </c>
      <c r="C472" s="5" t="inlineStr">
        <is>
          <t>1431 GRACIELA CASTILLO CATARI</t>
        </is>
      </c>
      <c r="D472" s="15" t="n">
        <v>45133191573</v>
      </c>
      <c r="E472" s="8" t="inlineStr">
        <is>
          <t>BISA-100070022</t>
        </is>
      </c>
      <c r="H472" s="9" t="n">
        <v>1950</v>
      </c>
      <c r="I472" s="5" t="inlineStr">
        <is>
          <t>DEPÓSITO BANCARIO</t>
        </is>
      </c>
      <c r="J472" s="8" t="inlineStr">
        <is>
          <t>841 JAEL ARRATIA - EL ALTO</t>
        </is>
      </c>
    </row>
    <row r="473">
      <c r="A473" s="5" t="inlineStr">
        <is>
          <t>CCAJ-EA10/72/2023</t>
        </is>
      </c>
      <c r="B473" s="6" t="n">
        <v>44975.58445643519</v>
      </c>
      <c r="C473" s="5" t="inlineStr">
        <is>
          <t>1431 GRACIELA CASTILLO CATARI</t>
        </is>
      </c>
      <c r="D473" s="15" t="n">
        <v>45173255179</v>
      </c>
      <c r="E473" s="8" t="inlineStr">
        <is>
          <t>BISA-100070022</t>
        </is>
      </c>
      <c r="H473" s="9" t="n">
        <v>16000</v>
      </c>
      <c r="I473" s="5" t="inlineStr">
        <is>
          <t>DEPÓSITO BANCARIO</t>
        </is>
      </c>
      <c r="J473" s="5" t="inlineStr">
        <is>
          <t>1056 ALEX JESUS ZABALA TICONA</t>
        </is>
      </c>
    </row>
    <row r="474">
      <c r="A474" s="5" t="inlineStr">
        <is>
          <t>CCAJ-EA10/72/2023</t>
        </is>
      </c>
      <c r="B474" s="6" t="n">
        <v>44975.58445643519</v>
      </c>
      <c r="C474" s="5" t="inlineStr">
        <is>
          <t>1431 GRACIELA CASTILLO CATARI</t>
        </is>
      </c>
      <c r="D474" s="7" t="n">
        <v>474988</v>
      </c>
      <c r="E474" s="8" t="inlineStr">
        <is>
          <t>BISA-100070022</t>
        </is>
      </c>
      <c r="H474" s="9" t="n">
        <v>8874.299999999999</v>
      </c>
      <c r="I474" s="5" t="inlineStr">
        <is>
          <t>DEPÓSITO BANCARIO</t>
        </is>
      </c>
      <c r="J474" s="5" t="inlineStr">
        <is>
          <t>1056 ALEX JESUS ZABALA TICONA</t>
        </is>
      </c>
    </row>
    <row r="475">
      <c r="A475" s="5" t="inlineStr">
        <is>
          <t>CCAJ-EA10/72/2023</t>
        </is>
      </c>
      <c r="B475" s="6" t="n">
        <v>44975.58445643519</v>
      </c>
      <c r="C475" s="5" t="inlineStr">
        <is>
          <t>1431 GRACIELA CASTILLO CATARI</t>
        </is>
      </c>
      <c r="D475" s="7" t="n">
        <v>474989</v>
      </c>
      <c r="E475" s="8" t="inlineStr">
        <is>
          <t>BISA-100070022</t>
        </is>
      </c>
      <c r="H475" s="9" t="n">
        <v>2627.3</v>
      </c>
      <c r="I475" s="5" t="inlineStr">
        <is>
          <t>DEPÓSITO BANCARIO</t>
        </is>
      </c>
      <c r="J475" s="5" t="inlineStr">
        <is>
          <t>3622 JULIO CESAR PORTILLO HUARACHI</t>
        </is>
      </c>
    </row>
    <row r="476">
      <c r="A476" s="5" t="inlineStr">
        <is>
          <t>CCAJ-EA10/72/2023</t>
        </is>
      </c>
      <c r="B476" s="6" t="n">
        <v>44975.58445643519</v>
      </c>
      <c r="C476" s="5" t="inlineStr">
        <is>
          <t>1431 GRACIELA CASTILLO CATARI</t>
        </is>
      </c>
      <c r="D476" s="7" t="n">
        <v>474997</v>
      </c>
      <c r="E476" s="8" t="inlineStr">
        <is>
          <t>BISA-100070022</t>
        </is>
      </c>
      <c r="H476" s="9" t="n">
        <v>2200</v>
      </c>
      <c r="I476" s="5" t="inlineStr">
        <is>
          <t>DEPÓSITO BANCARIO</t>
        </is>
      </c>
      <c r="J476" s="5" t="inlineStr">
        <is>
          <t>3622 JULIO CESAR PORTILLO HUARACHI</t>
        </is>
      </c>
    </row>
    <row r="477">
      <c r="A477" s="5" t="inlineStr">
        <is>
          <t>CCAJ-EA10/72/2023</t>
        </is>
      </c>
      <c r="B477" s="6" t="n">
        <v>44975.58445643519</v>
      </c>
      <c r="C477" s="5" t="inlineStr">
        <is>
          <t>1431 GRACIELA CASTILLO CATARI</t>
        </is>
      </c>
      <c r="D477" s="7" t="n">
        <v>474996</v>
      </c>
      <c r="E477" s="8" t="inlineStr">
        <is>
          <t>BISA-100070022</t>
        </is>
      </c>
      <c r="H477" s="9" t="n">
        <v>21712</v>
      </c>
      <c r="I477" s="5" t="inlineStr">
        <is>
          <t>DEPÓSITO BANCARIO</t>
        </is>
      </c>
      <c r="J477" s="5" t="inlineStr">
        <is>
          <t>4764 CARLOS ERIK CASTRO HURTADO</t>
        </is>
      </c>
    </row>
    <row r="478">
      <c r="A478" s="11" t="inlineStr">
        <is>
          <t>SAP</t>
        </is>
      </c>
      <c r="B478" s="3" t="n"/>
      <c r="C478" s="3" t="n"/>
      <c r="D478" s="7" t="n"/>
      <c r="E478" s="8" t="n"/>
      <c r="G478" s="9" t="n"/>
      <c r="I478" s="10" t="n"/>
      <c r="J478" s="8" t="n"/>
    </row>
    <row r="479">
      <c r="A479" s="13" t="inlineStr">
        <is>
          <t>FECHA</t>
        </is>
      </c>
      <c r="B479" s="13" t="inlineStr">
        <is>
          <t>CIERRE DE CAJA</t>
        </is>
      </c>
      <c r="C479" s="13" t="inlineStr">
        <is>
          <t>IMPORTE</t>
        </is>
      </c>
      <c r="D479" s="7" t="n"/>
      <c r="E479" s="8" t="n"/>
      <c r="G479" s="9" t="n"/>
      <c r="I479" s="10" t="n"/>
      <c r="J479" s="8" t="n"/>
    </row>
    <row r="480">
      <c r="A480" s="34" t="inlineStr">
        <is>
          <t>TODOS FUERON DEPOSITOS</t>
        </is>
      </c>
      <c r="B480" s="26" t="n"/>
    </row>
    <row r="481"/>
    <row r="482">
      <c r="A482" s="1" t="inlineStr">
        <is>
          <t>Cierre Caja</t>
        </is>
      </c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</row>
    <row r="483">
      <c r="A483" s="3" t="inlineStr">
        <is>
          <t>Del 20/02/2023</t>
        </is>
      </c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</row>
    <row r="484">
      <c r="A484" s="74" t="inlineStr">
        <is>
          <t>Cierre Caja</t>
        </is>
      </c>
      <c r="B484" s="74" t="inlineStr">
        <is>
          <t>Fecha</t>
        </is>
      </c>
      <c r="C484" s="74" t="inlineStr">
        <is>
          <t>Cajero</t>
        </is>
      </c>
      <c r="D484" s="74" t="inlineStr">
        <is>
          <t>Nro Voucher</t>
        </is>
      </c>
      <c r="E484" s="74" t="inlineStr">
        <is>
          <t>Nro Cuenta</t>
        </is>
      </c>
      <c r="F484" s="74" t="inlineStr">
        <is>
          <t>Tipo Ingreso</t>
        </is>
      </c>
      <c r="G484" s="75" t="n"/>
      <c r="H484" s="76" t="n"/>
      <c r="I484" s="74" t="inlineStr">
        <is>
          <t>TIPO DE INGRESO</t>
        </is>
      </c>
      <c r="J484" s="74" t="inlineStr">
        <is>
          <t>Cobrador</t>
        </is>
      </c>
    </row>
    <row r="485">
      <c r="A485" s="77" t="n"/>
      <c r="B485" s="77" t="n"/>
      <c r="C485" s="77" t="n"/>
      <c r="D485" s="77" t="n"/>
      <c r="E485" s="77" t="n"/>
      <c r="F485" s="4" t="inlineStr">
        <is>
          <t>EFECTIVO</t>
        </is>
      </c>
      <c r="G485" s="4" t="inlineStr">
        <is>
          <t>CHEQUE</t>
        </is>
      </c>
      <c r="H485" s="4" t="inlineStr">
        <is>
          <t>TRANSFERENCIA</t>
        </is>
      </c>
      <c r="I485" s="77" t="n"/>
      <c r="J485" s="77" t="n"/>
    </row>
    <row r="486">
      <c r="A486" s="34" t="inlineStr">
        <is>
          <t>NO HUBO CIERRES DE CAJA DEBIDO A FERIADO NACIONAL POR CARNAVALES</t>
        </is>
      </c>
      <c r="B486" s="39" t="n"/>
      <c r="C486" s="34" t="n"/>
      <c r="D486" s="21" t="n"/>
      <c r="E486" s="8" t="n"/>
      <c r="H486" s="9" t="n"/>
      <c r="I486" s="5" t="n"/>
      <c r="J486" s="8" t="n"/>
    </row>
    <row r="487">
      <c r="A487" s="11" t="inlineStr">
        <is>
          <t>SAP</t>
        </is>
      </c>
      <c r="B487" s="3" t="n"/>
      <c r="C487" s="3" t="n"/>
      <c r="D487" s="7" t="n"/>
      <c r="E487" s="8" t="n"/>
      <c r="G487" s="9" t="n"/>
      <c r="I487" s="10" t="n"/>
      <c r="J487" s="8" t="n"/>
    </row>
    <row r="488">
      <c r="A488" s="13" t="inlineStr">
        <is>
          <t>FECHA</t>
        </is>
      </c>
      <c r="B488" s="13" t="inlineStr">
        <is>
          <t>CIERRE DE CAJA</t>
        </is>
      </c>
      <c r="C488" s="13" t="inlineStr">
        <is>
          <t>IMPORTE</t>
        </is>
      </c>
      <c r="D488" s="7" t="n"/>
      <c r="E488" s="8" t="n"/>
      <c r="G488" s="9" t="n"/>
      <c r="I488" s="10" t="n"/>
      <c r="J488" s="8" t="n"/>
    </row>
    <row r="489"/>
    <row r="490">
      <c r="A490" s="1" t="inlineStr">
        <is>
          <t>Cierre Caja</t>
        </is>
      </c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</row>
    <row r="491">
      <c r="A491" s="3" t="inlineStr">
        <is>
          <t>Del 21/02/2023</t>
        </is>
      </c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</row>
    <row r="492">
      <c r="A492" s="74" t="inlineStr">
        <is>
          <t>Cierre Caja</t>
        </is>
      </c>
      <c r="B492" s="74" t="inlineStr">
        <is>
          <t>Fecha</t>
        </is>
      </c>
      <c r="C492" s="74" t="inlineStr">
        <is>
          <t>Cajero</t>
        </is>
      </c>
      <c r="D492" s="74" t="inlineStr">
        <is>
          <t>Nro Voucher</t>
        </is>
      </c>
      <c r="E492" s="74" t="inlineStr">
        <is>
          <t>Nro Cuenta</t>
        </is>
      </c>
      <c r="F492" s="74" t="inlineStr">
        <is>
          <t>Tipo Ingreso</t>
        </is>
      </c>
      <c r="G492" s="75" t="n"/>
      <c r="H492" s="76" t="n"/>
      <c r="I492" s="74" t="inlineStr">
        <is>
          <t>TIPO DE INGRESO</t>
        </is>
      </c>
      <c r="J492" s="74" t="inlineStr">
        <is>
          <t>Cobrador</t>
        </is>
      </c>
    </row>
    <row r="493">
      <c r="A493" s="77" t="n"/>
      <c r="B493" s="77" t="n"/>
      <c r="C493" s="77" t="n"/>
      <c r="D493" s="77" t="n"/>
      <c r="E493" s="77" t="n"/>
      <c r="F493" s="4" t="inlineStr">
        <is>
          <t>EFECTIVO</t>
        </is>
      </c>
      <c r="G493" s="4" t="inlineStr">
        <is>
          <t>CHEQUE</t>
        </is>
      </c>
      <c r="H493" s="4" t="inlineStr">
        <is>
          <t>TRANSFERENCIA</t>
        </is>
      </c>
      <c r="I493" s="77" t="n"/>
      <c r="J493" s="77" t="n"/>
    </row>
    <row r="494">
      <c r="A494" s="34" t="inlineStr">
        <is>
          <t>NO HUBO CIERRES DE CAJA DEBIDO A FERIADO NACIONAL POR CARNAVALES</t>
        </is>
      </c>
      <c r="B494" s="39" t="n"/>
      <c r="C494" s="34" t="n"/>
      <c r="D494" s="21" t="n"/>
      <c r="E494" s="8" t="n"/>
      <c r="H494" s="9" t="n"/>
      <c r="I494" s="5" t="n"/>
      <c r="J494" s="8" t="n"/>
    </row>
    <row r="495">
      <c r="A495" s="11" t="inlineStr">
        <is>
          <t>SAP</t>
        </is>
      </c>
      <c r="B495" s="3" t="n"/>
      <c r="C495" s="3" t="n"/>
      <c r="D495" s="7" t="n"/>
      <c r="E495" s="8" t="n"/>
      <c r="G495" s="9" t="n"/>
      <c r="I495" s="10" t="n"/>
      <c r="J495" s="8" t="n"/>
    </row>
    <row r="496">
      <c r="A496" s="13" t="inlineStr">
        <is>
          <t>FECHA</t>
        </is>
      </c>
      <c r="B496" s="13" t="inlineStr">
        <is>
          <t>CIERRE DE CAJA</t>
        </is>
      </c>
      <c r="C496" s="13" t="inlineStr">
        <is>
          <t>IMPORTE</t>
        </is>
      </c>
    </row>
    <row r="497"/>
    <row r="498"/>
    <row r="499">
      <c r="A499" s="1" t="inlineStr">
        <is>
          <t>Cierre Caja</t>
        </is>
      </c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</row>
    <row r="500">
      <c r="A500" s="3" t="inlineStr">
        <is>
          <t>Del 22/02/2023</t>
        </is>
      </c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</row>
    <row r="501">
      <c r="A501" s="74" t="inlineStr">
        <is>
          <t>Cierre Caja</t>
        </is>
      </c>
      <c r="B501" s="74" t="inlineStr">
        <is>
          <t>Fecha</t>
        </is>
      </c>
      <c r="C501" s="74" t="inlineStr">
        <is>
          <t>Cajero</t>
        </is>
      </c>
      <c r="D501" s="74" t="inlineStr">
        <is>
          <t>Nro Voucher</t>
        </is>
      </c>
      <c r="E501" s="74" t="inlineStr">
        <is>
          <t>Nro Cuenta</t>
        </is>
      </c>
      <c r="F501" s="74" t="inlineStr">
        <is>
          <t>Tipo Ingreso</t>
        </is>
      </c>
      <c r="G501" s="75" t="n"/>
      <c r="H501" s="76" t="n"/>
      <c r="I501" s="74" t="inlineStr">
        <is>
          <t>TIPO DE INGRESO</t>
        </is>
      </c>
      <c r="J501" s="74" t="inlineStr">
        <is>
          <t>Cobrador</t>
        </is>
      </c>
    </row>
    <row r="502">
      <c r="A502" s="77" t="n"/>
      <c r="B502" s="77" t="n"/>
      <c r="C502" s="77" t="n"/>
      <c r="D502" s="77" t="n"/>
      <c r="E502" s="77" t="n"/>
      <c r="F502" s="4" t="inlineStr">
        <is>
          <t>EFECTIVO</t>
        </is>
      </c>
      <c r="G502" s="4" t="inlineStr">
        <is>
          <t>CHEQUE</t>
        </is>
      </c>
      <c r="H502" s="4" t="inlineStr">
        <is>
          <t>TRANSFERENCIA</t>
        </is>
      </c>
      <c r="I502" s="77" t="n"/>
      <c r="J502" s="77" t="n"/>
    </row>
    <row r="503">
      <c r="A503" s="5" t="inlineStr">
        <is>
          <t>CCAJ-EA10/73/2023</t>
        </is>
      </c>
      <c r="B503" s="6" t="n">
        <v>44979.56198885417</v>
      </c>
      <c r="C503" s="5" t="inlineStr">
        <is>
          <t>1431 GRACIELA CASTILLO CATARI</t>
        </is>
      </c>
      <c r="D503" s="7" t="n"/>
      <c r="E503" s="8" t="n"/>
      <c r="F503" s="9" t="n">
        <v>26368.7</v>
      </c>
      <c r="I503" s="10" t="inlineStr">
        <is>
          <t>EFECTIVO</t>
        </is>
      </c>
      <c r="J503" s="8" t="inlineStr">
        <is>
          <t>191 ELIAS MENDOZA YUJRA</t>
        </is>
      </c>
    </row>
    <row r="504">
      <c r="A504" s="5" t="inlineStr">
        <is>
          <t>CCAJ-EA10/73/2023</t>
        </is>
      </c>
      <c r="B504" s="6" t="n">
        <v>44979.56198885417</v>
      </c>
      <c r="C504" s="5" t="inlineStr">
        <is>
          <t>1431 GRACIELA CASTILLO CATARI</t>
        </is>
      </c>
      <c r="D504" s="7" t="n"/>
      <c r="E504" s="8" t="n"/>
      <c r="F504" s="9" t="n">
        <v>9530.4</v>
      </c>
      <c r="I504" s="10" t="inlineStr">
        <is>
          <t>EFECTIVO</t>
        </is>
      </c>
      <c r="J504" s="5" t="inlineStr">
        <is>
          <t>375 VICTOR ERNESTO QUISPE TICONA</t>
        </is>
      </c>
    </row>
    <row r="505">
      <c r="A505" s="5" t="inlineStr">
        <is>
          <t>CCAJ-EA10/73/2023</t>
        </is>
      </c>
      <c r="B505" s="6" t="n">
        <v>44979.56198885417</v>
      </c>
      <c r="C505" s="5" t="inlineStr">
        <is>
          <t>1431 GRACIELA CASTILLO CATARI</t>
        </is>
      </c>
      <c r="D505" s="7" t="n"/>
      <c r="E505" s="8" t="n"/>
      <c r="F505" s="9" t="n">
        <v>8117.3</v>
      </c>
      <c r="I505" s="10" t="inlineStr">
        <is>
          <t>EFECTIVO</t>
        </is>
      </c>
      <c r="J505" s="8" t="inlineStr">
        <is>
          <t>480 WALTER AMARRO MAMANI</t>
        </is>
      </c>
    </row>
    <row r="506">
      <c r="A506" s="5" t="inlineStr">
        <is>
          <t>CCAJ-EA10/73/2023</t>
        </is>
      </c>
      <c r="B506" s="6" t="n">
        <v>44979.56198885417</v>
      </c>
      <c r="C506" s="5" t="inlineStr">
        <is>
          <t>1431 GRACIELA CASTILLO CATARI</t>
        </is>
      </c>
      <c r="D506" s="7" t="n"/>
      <c r="E506" s="8" t="n"/>
      <c r="F506" s="9" t="n">
        <v>38427.6</v>
      </c>
      <c r="I506" s="10" t="inlineStr">
        <is>
          <t>EFECTIVO</t>
        </is>
      </c>
      <c r="J506" s="5" t="inlineStr">
        <is>
          <t>716 JUAN CARLOS MAMANI ORTIZ</t>
        </is>
      </c>
    </row>
    <row r="507">
      <c r="A507" s="5" t="inlineStr">
        <is>
          <t>CCAJ-EA10/73/2023</t>
        </is>
      </c>
      <c r="B507" s="6" t="n">
        <v>44979.56198885417</v>
      </c>
      <c r="C507" s="5" t="inlineStr">
        <is>
          <t>1431 GRACIELA CASTILLO CATARI</t>
        </is>
      </c>
      <c r="D507" s="7" t="n"/>
      <c r="E507" s="8" t="n"/>
      <c r="F507" s="9" t="n">
        <v>9299.200000000001</v>
      </c>
      <c r="I507" s="10" t="inlineStr">
        <is>
          <t>EFECTIVO</t>
        </is>
      </c>
      <c r="J507" s="8" t="inlineStr">
        <is>
          <t>980 RUBEN QUISPE CHURA</t>
        </is>
      </c>
    </row>
    <row r="508">
      <c r="A508" s="5" t="inlineStr">
        <is>
          <t>CCAJ-EA10/73/2023</t>
        </is>
      </c>
      <c r="B508" s="6" t="n">
        <v>44979.56198885417</v>
      </c>
      <c r="C508" s="5" t="inlineStr">
        <is>
          <t>1431 GRACIELA CASTILLO CATARI</t>
        </is>
      </c>
      <c r="D508" s="7" t="n"/>
      <c r="E508" s="8" t="n"/>
      <c r="F508" s="9" t="n">
        <v>63118.4</v>
      </c>
      <c r="I508" s="10" t="inlineStr">
        <is>
          <t>EFECTIVO</t>
        </is>
      </c>
      <c r="J508" s="8" t="inlineStr">
        <is>
          <t>2307 RAMIRO POMA QUISPE</t>
        </is>
      </c>
    </row>
    <row r="509">
      <c r="A509" s="5" t="inlineStr">
        <is>
          <t>CCAJ-EA10/73/2023</t>
        </is>
      </c>
      <c r="B509" s="6" t="n">
        <v>44979.56198885417</v>
      </c>
      <c r="C509" s="5" t="inlineStr">
        <is>
          <t>1431 GRACIELA CASTILLO CATARI</t>
        </is>
      </c>
      <c r="D509" s="7" t="n"/>
      <c r="E509" s="8" t="n"/>
      <c r="F509" s="9" t="n">
        <v>19949.9</v>
      </c>
      <c r="I509" s="10" t="inlineStr">
        <is>
          <t>EFECTIVO</t>
        </is>
      </c>
      <c r="J509" s="5" t="inlineStr">
        <is>
          <t>5092 GERSON VELASCO EA - T01</t>
        </is>
      </c>
    </row>
    <row r="510">
      <c r="A510" s="5" t="inlineStr">
        <is>
          <t>CCAJ-EA10/73/2023</t>
        </is>
      </c>
      <c r="B510" s="6" t="n">
        <v>44979.56198885417</v>
      </c>
      <c r="C510" s="5" t="inlineStr">
        <is>
          <t>1431 GRACIELA CASTILLO CATARI</t>
        </is>
      </c>
      <c r="D510" s="7" t="n"/>
      <c r="E510" s="8" t="n"/>
      <c r="F510" s="9" t="n">
        <v>9349</v>
      </c>
      <c r="I510" s="10" t="inlineStr">
        <is>
          <t>EFECTIVO</t>
        </is>
      </c>
      <c r="J510" s="5" t="inlineStr">
        <is>
          <t>5092 GERSON VELASCO EA - T02</t>
        </is>
      </c>
    </row>
    <row r="511">
      <c r="A511" s="5" t="inlineStr">
        <is>
          <t>CCAJ-EA10/73/2023</t>
        </is>
      </c>
      <c r="B511" s="6" t="n">
        <v>44979.56198885417</v>
      </c>
      <c r="C511" s="5" t="inlineStr">
        <is>
          <t>1431 GRACIELA CASTILLO CATARI</t>
        </is>
      </c>
      <c r="D511" s="7" t="n"/>
      <c r="E511" s="8" t="n"/>
      <c r="F511" s="9" t="n">
        <v>4664.5</v>
      </c>
      <c r="I511" s="10" t="inlineStr">
        <is>
          <t>EFECTIVO</t>
        </is>
      </c>
      <c r="J511" s="5" t="inlineStr">
        <is>
          <t>5092 GERSON VELASCO EA - T03</t>
        </is>
      </c>
    </row>
    <row r="512">
      <c r="A512" s="5" t="inlineStr">
        <is>
          <t>CCAJ-EA10/73/2023</t>
        </is>
      </c>
      <c r="B512" s="6" t="n">
        <v>44979.56198885417</v>
      </c>
      <c r="C512" s="5" t="inlineStr">
        <is>
          <t>1431 GRACIELA CASTILLO CATARI</t>
        </is>
      </c>
      <c r="D512" s="7" t="n"/>
      <c r="E512" s="8" t="n"/>
      <c r="F512" s="9" t="n">
        <v>9767.299999999999</v>
      </c>
      <c r="I512" s="10" t="inlineStr">
        <is>
          <t>EFECTIVO</t>
        </is>
      </c>
      <c r="J512" s="5" t="inlineStr">
        <is>
          <t>5092 GERSON VELASCO EA - T04</t>
        </is>
      </c>
    </row>
    <row r="513">
      <c r="A513" s="5" t="inlineStr">
        <is>
          <t>CCAJ-EA10/73/2023</t>
        </is>
      </c>
      <c r="B513" s="6" t="n">
        <v>44979.56198885417</v>
      </c>
      <c r="C513" s="5" t="inlineStr">
        <is>
          <t>1431 GRACIELA CASTILLO CATARI</t>
        </is>
      </c>
      <c r="D513" s="7" t="n"/>
      <c r="E513" s="8" t="n"/>
      <c r="F513" s="9" t="n">
        <v>26320.3</v>
      </c>
      <c r="I513" s="10" t="inlineStr">
        <is>
          <t>EFECTIVO</t>
        </is>
      </c>
      <c r="J513" s="5" t="inlineStr">
        <is>
          <t>5092 GERSON VELASCO EA - T05</t>
        </is>
      </c>
    </row>
    <row r="514">
      <c r="A514" s="11" t="inlineStr">
        <is>
          <t>SAP</t>
        </is>
      </c>
      <c r="B514" s="3" t="n"/>
      <c r="C514" s="3" t="n"/>
      <c r="D514" s="7" t="n"/>
      <c r="E514" s="8" t="n"/>
      <c r="F514" s="31">
        <f>SUM(F503:G513)</f>
        <v/>
      </c>
      <c r="H514" s="9" t="n"/>
      <c r="I514" s="10" t="n"/>
      <c r="J514" s="5" t="n"/>
    </row>
    <row r="515" ht="15.75" customHeight="1">
      <c r="A515" s="13" t="inlineStr">
        <is>
          <t>FECHA</t>
        </is>
      </c>
      <c r="B515" s="13" t="inlineStr">
        <is>
          <t>CIERRE DE CAJA</t>
        </is>
      </c>
      <c r="C515" s="13" t="inlineStr">
        <is>
          <t>IMPORTE</t>
        </is>
      </c>
      <c r="D515" s="49" t="inlineStr">
        <is>
          <t>112814242</t>
        </is>
      </c>
      <c r="E515" s="14" t="n">
        <v>112808138</v>
      </c>
      <c r="H515" s="9" t="n"/>
      <c r="I515" s="10" t="n"/>
      <c r="J515" s="5" t="n"/>
    </row>
    <row r="516">
      <c r="A516" s="5" t="n"/>
      <c r="B516" s="6" t="n"/>
      <c r="C516" s="5" t="n"/>
      <c r="D516" s="29" t="inlineStr">
        <is>
          <t>BOOT</t>
        </is>
      </c>
      <c r="E516" s="8" t="n"/>
      <c r="H516" s="9" t="n"/>
      <c r="I516" s="10" t="n"/>
      <c r="J516" s="5" t="n"/>
    </row>
    <row r="517">
      <c r="A517" s="5" t="n"/>
      <c r="B517" s="6" t="n"/>
      <c r="C517" s="5" t="n"/>
      <c r="D517" s="7" t="n"/>
      <c r="E517" s="8" t="n"/>
      <c r="H517" s="9" t="n"/>
      <c r="I517" s="10" t="n"/>
      <c r="J517" s="5" t="n"/>
    </row>
    <row r="518">
      <c r="A518" s="5" t="inlineStr">
        <is>
          <t>CCAJ-EA10/74/2023</t>
        </is>
      </c>
      <c r="B518" s="6" t="n">
        <v>44979.81918984954</v>
      </c>
      <c r="C518" s="5" t="inlineStr">
        <is>
          <t>1431 GRACIELA CASTILLO CATARI</t>
        </is>
      </c>
      <c r="D518" s="7" t="n">
        <v>3131467820</v>
      </c>
      <c r="E518" s="5" t="inlineStr">
        <is>
          <t>BANCO UNION-10000020161539</t>
        </is>
      </c>
      <c r="H518" s="9" t="n">
        <v>1557</v>
      </c>
      <c r="I518" s="5" t="inlineStr">
        <is>
          <t>DEPÓSITO BANCARIO</t>
        </is>
      </c>
      <c r="J518" s="8" t="inlineStr">
        <is>
          <t>841 JAEL ARRATIA - EL ALTO</t>
        </is>
      </c>
    </row>
    <row r="519">
      <c r="A519" s="5" t="inlineStr">
        <is>
          <t>CCAJ-EA10/74/2023</t>
        </is>
      </c>
      <c r="B519" s="6" t="n">
        <v>44979.81918984954</v>
      </c>
      <c r="C519" s="5" t="inlineStr">
        <is>
          <t>1431 GRACIELA CASTILLO CATARI</t>
        </is>
      </c>
      <c r="D519" s="15" t="n">
        <v>51610850683</v>
      </c>
      <c r="E519" s="8" t="inlineStr">
        <is>
          <t>BISA-100070022</t>
        </is>
      </c>
      <c r="H519" s="9" t="n">
        <v>7000</v>
      </c>
      <c r="I519" s="5" t="inlineStr">
        <is>
          <t>DEPÓSITO BANCARIO</t>
        </is>
      </c>
      <c r="J519" s="5" t="inlineStr">
        <is>
          <t>3622 JULIO CESAR PORTILLO HUARACHI</t>
        </is>
      </c>
    </row>
    <row r="520">
      <c r="A520" s="5" t="inlineStr">
        <is>
          <t>CCAJ-EA10/74/2023</t>
        </is>
      </c>
      <c r="B520" s="6" t="n">
        <v>44979.81918984954</v>
      </c>
      <c r="C520" s="5" t="inlineStr">
        <is>
          <t>1431 GRACIELA CASTILLO CATARI</t>
        </is>
      </c>
      <c r="D520" s="7" t="n">
        <v>584622</v>
      </c>
      <c r="E520" s="8" t="inlineStr">
        <is>
          <t>BISA-100070022</t>
        </is>
      </c>
      <c r="H520" s="9" t="n">
        <v>43705.4</v>
      </c>
      <c r="I520" s="5" t="inlineStr">
        <is>
          <t>DEPÓSITO BANCARIO</t>
        </is>
      </c>
      <c r="J520" s="5" t="inlineStr">
        <is>
          <t>1056 ALEX JESUS ZABALA TICONA</t>
        </is>
      </c>
    </row>
    <row r="521">
      <c r="A521" s="5" t="inlineStr">
        <is>
          <t>CCAJ-EA10/74/2023</t>
        </is>
      </c>
      <c r="B521" s="6" t="n">
        <v>44979.81918984954</v>
      </c>
      <c r="C521" s="5" t="inlineStr">
        <is>
          <t>1431 GRACIELA CASTILLO CATARI</t>
        </is>
      </c>
      <c r="D521" s="7" t="n">
        <v>131006</v>
      </c>
      <c r="E521" s="8" t="inlineStr">
        <is>
          <t>BISA-100070022</t>
        </is>
      </c>
      <c r="H521" s="9" t="n">
        <v>26320</v>
      </c>
      <c r="I521" s="5" t="inlineStr">
        <is>
          <t>DEPÓSITO BANCARIO</t>
        </is>
      </c>
      <c r="J521" s="5" t="inlineStr">
        <is>
          <t>4764 CARLOS ERIK CASTRO HURTADO</t>
        </is>
      </c>
    </row>
    <row r="522">
      <c r="A522" s="5" t="inlineStr">
        <is>
          <t>CCAJ-EA10/74/2023</t>
        </is>
      </c>
      <c r="B522" s="6" t="n">
        <v>44979.81918984954</v>
      </c>
      <c r="C522" s="5" t="inlineStr">
        <is>
          <t>1431 GRACIELA CASTILLO CATARI</t>
        </is>
      </c>
      <c r="D522" s="7" t="n">
        <v>548820</v>
      </c>
      <c r="E522" s="8" t="inlineStr">
        <is>
          <t>BISA-100070022</t>
        </is>
      </c>
      <c r="H522" s="9" t="n">
        <v>17113.5</v>
      </c>
      <c r="I522" s="5" t="inlineStr">
        <is>
          <t>DEPÓSITO BANCARIO</t>
        </is>
      </c>
      <c r="J522" s="5" t="inlineStr">
        <is>
          <t>4764 CARLOS ERIK CASTRO HURTADO</t>
        </is>
      </c>
    </row>
    <row r="523">
      <c r="A523" s="5" t="inlineStr">
        <is>
          <t>CCAJ-EA10/74/2023</t>
        </is>
      </c>
      <c r="B523" s="6" t="n">
        <v>44979.81918984954</v>
      </c>
      <c r="C523" s="5" t="inlineStr">
        <is>
          <t>1431 GRACIELA CASTILLO CATARI</t>
        </is>
      </c>
      <c r="D523" s="7" t="n">
        <v>39292188</v>
      </c>
      <c r="E523" s="5" t="inlineStr">
        <is>
          <t>BANCO UNION-10000020161539</t>
        </is>
      </c>
      <c r="H523" s="9" t="n">
        <v>34300</v>
      </c>
      <c r="I523" s="5" t="inlineStr">
        <is>
          <t>DEPÓSITO BANCARIO</t>
        </is>
      </c>
      <c r="J523" s="8" t="inlineStr">
        <is>
          <t>841 JAEL ARRATIA - EL ALTO</t>
        </is>
      </c>
    </row>
    <row r="524">
      <c r="A524" s="5" t="inlineStr">
        <is>
          <t>CCAJ-EA10/74/2023</t>
        </is>
      </c>
      <c r="B524" s="6" t="n">
        <v>44979.81918984954</v>
      </c>
      <c r="C524" s="5" t="inlineStr">
        <is>
          <t>1431 GRACIELA CASTILLO CATARI</t>
        </is>
      </c>
      <c r="D524" s="7" t="n">
        <v>3135391590</v>
      </c>
      <c r="E524" s="5" t="inlineStr">
        <is>
          <t>BANCO UNION-10000020161539</t>
        </is>
      </c>
      <c r="H524" s="9" t="n">
        <v>11952</v>
      </c>
      <c r="I524" s="5" t="inlineStr">
        <is>
          <t>DEPÓSITO BANCARIO</t>
        </is>
      </c>
      <c r="J524" s="8" t="inlineStr">
        <is>
          <t>841 JAEL ARRATIA - EL ALTO</t>
        </is>
      </c>
    </row>
    <row r="525">
      <c r="A525" s="5" t="inlineStr">
        <is>
          <t>CCAJ-EA10/74/2023</t>
        </is>
      </c>
      <c r="B525" s="6" t="n">
        <v>44979.81918984954</v>
      </c>
      <c r="C525" s="5" t="inlineStr">
        <is>
          <t>1431 GRACIELA CASTILLO CATARI</t>
        </is>
      </c>
      <c r="D525" s="7" t="n">
        <v>39346228</v>
      </c>
      <c r="E525" s="5" t="inlineStr">
        <is>
          <t>BANCO UNION-10000020161539</t>
        </is>
      </c>
      <c r="H525" s="9" t="n">
        <v>2160.5</v>
      </c>
      <c r="I525" s="5" t="inlineStr">
        <is>
          <t>DEPÓSITO BANCARIO</t>
        </is>
      </c>
      <c r="J525" s="8" t="inlineStr">
        <is>
          <t>841 JAEL ARRATIA - EL ALTO</t>
        </is>
      </c>
    </row>
    <row r="526">
      <c r="A526" s="5" t="inlineStr">
        <is>
          <t>CCAJ-EA10/74/2023</t>
        </is>
      </c>
      <c r="B526" s="6" t="n">
        <v>44979.81918984954</v>
      </c>
      <c r="C526" s="5" t="inlineStr">
        <is>
          <t>1431 GRACIELA CASTILLO CATARI</t>
        </is>
      </c>
      <c r="D526" s="7" t="n">
        <v>3135352558</v>
      </c>
      <c r="E526" s="5" t="inlineStr">
        <is>
          <t>BANCO UNION-10000020161539</t>
        </is>
      </c>
      <c r="H526" s="9" t="n">
        <v>12321</v>
      </c>
      <c r="I526" s="5" t="inlineStr">
        <is>
          <t>DEPÓSITO BANCARIO</t>
        </is>
      </c>
      <c r="J526" s="8" t="inlineStr">
        <is>
          <t>841 JAEL ARRATIA - EL ALTO</t>
        </is>
      </c>
    </row>
    <row r="527">
      <c r="A527" s="5" t="inlineStr">
        <is>
          <t>CCAJ-EA10/74/2023</t>
        </is>
      </c>
      <c r="B527" s="6" t="n">
        <v>44979.81918984954</v>
      </c>
      <c r="C527" s="5" t="inlineStr">
        <is>
          <t>1431 GRACIELA CASTILLO CATARI</t>
        </is>
      </c>
      <c r="D527" s="7" t="n"/>
      <c r="E527" s="8" t="n"/>
      <c r="F527" s="9" t="n">
        <v>6682</v>
      </c>
      <c r="I527" s="10" t="inlineStr">
        <is>
          <t>EFECTIVO</t>
        </is>
      </c>
      <c r="J527" s="8" t="inlineStr">
        <is>
          <t>191 ELIAS MENDOZA YUJRA</t>
        </is>
      </c>
    </row>
    <row r="528">
      <c r="A528" s="5" t="inlineStr">
        <is>
          <t>CCAJ-EA10/74/2023</t>
        </is>
      </c>
      <c r="B528" s="6" t="n">
        <v>44979.81918984954</v>
      </c>
      <c r="C528" s="5" t="inlineStr">
        <is>
          <t>1431 GRACIELA CASTILLO CATARI</t>
        </is>
      </c>
      <c r="D528" s="7" t="n"/>
      <c r="E528" s="8" t="n"/>
      <c r="F528" s="9" t="n">
        <v>45858.3</v>
      </c>
      <c r="I528" s="10" t="inlineStr">
        <is>
          <t>EFECTIVO</t>
        </is>
      </c>
      <c r="J528" s="5" t="inlineStr">
        <is>
          <t>3622 JULIO CESAR PORTILLO HUARACHI</t>
        </is>
      </c>
    </row>
    <row r="529">
      <c r="A529" s="5" t="inlineStr">
        <is>
          <t>CCAJ-EA10/74/2023</t>
        </is>
      </c>
      <c r="B529" s="6" t="n">
        <v>44979.81918984954</v>
      </c>
      <c r="C529" s="5" t="inlineStr">
        <is>
          <t>1431 GRACIELA CASTILLO CATARI</t>
        </is>
      </c>
      <c r="D529" s="7" t="n"/>
      <c r="E529" s="8" t="n"/>
      <c r="F529" s="9" t="n">
        <v>24</v>
      </c>
      <c r="I529" s="10" t="inlineStr">
        <is>
          <t>EFECTIVO</t>
        </is>
      </c>
      <c r="J529" s="5" t="inlineStr">
        <is>
          <t>1056 ALEX JESUS ZABALA TICONA</t>
        </is>
      </c>
    </row>
    <row r="530">
      <c r="A530" s="5" t="inlineStr">
        <is>
          <t>CCAJ-EA10/74/2023</t>
        </is>
      </c>
      <c r="B530" s="6" t="n">
        <v>44979.81918984954</v>
      </c>
      <c r="C530" s="5" t="inlineStr">
        <is>
          <t>1431 GRACIELA CASTILLO CATARI</t>
        </is>
      </c>
      <c r="D530" s="7" t="n"/>
      <c r="E530" s="8" t="n"/>
      <c r="F530" s="9" t="n">
        <v>13748</v>
      </c>
      <c r="I530" s="10" t="inlineStr">
        <is>
          <t>EFECTIVO</t>
        </is>
      </c>
      <c r="J530" s="5" t="inlineStr">
        <is>
          <t>5092 GERSON VELASCO EA - T04</t>
        </is>
      </c>
    </row>
    <row r="531">
      <c r="A531" s="11" t="inlineStr">
        <is>
          <t>SAP</t>
        </is>
      </c>
      <c r="B531" s="3" t="n"/>
      <c r="C531" s="3" t="n"/>
      <c r="D531" s="7" t="n"/>
      <c r="E531" s="8" t="n"/>
      <c r="F531" s="31">
        <f>SUM(F518:G530)</f>
        <v/>
      </c>
      <c r="H531" s="9" t="n"/>
      <c r="I531" s="10" t="n"/>
      <c r="J531" s="5" t="n"/>
    </row>
    <row r="532" ht="15.75" customHeight="1">
      <c r="A532" s="13" t="inlineStr">
        <is>
          <t>FECHA</t>
        </is>
      </c>
      <c r="B532" s="13" t="inlineStr">
        <is>
          <t>CIERRE DE CAJA</t>
        </is>
      </c>
      <c r="C532" s="13" t="inlineStr">
        <is>
          <t>IMPORTE</t>
        </is>
      </c>
      <c r="D532" s="49" t="inlineStr">
        <is>
          <t>112825901</t>
        </is>
      </c>
      <c r="E532" s="14" t="n">
        <v>112814419</v>
      </c>
      <c r="H532" s="9" t="n"/>
      <c r="I532" s="10" t="n"/>
      <c r="J532" s="5" t="n"/>
    </row>
    <row r="533">
      <c r="D533" s="29" t="inlineStr">
        <is>
          <t>BOOT</t>
        </is>
      </c>
    </row>
    <row r="534"/>
    <row r="535">
      <c r="A535" s="1" t="inlineStr">
        <is>
          <t>Cierre Caja</t>
        </is>
      </c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</row>
    <row r="536">
      <c r="A536" s="3" t="inlineStr">
        <is>
          <t>Del 23/02/2023</t>
        </is>
      </c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</row>
    <row r="537">
      <c r="A537" s="74" t="inlineStr">
        <is>
          <t>Cierre Caja</t>
        </is>
      </c>
      <c r="B537" s="74" t="inlineStr">
        <is>
          <t>Fecha</t>
        </is>
      </c>
      <c r="C537" s="74" t="inlineStr">
        <is>
          <t>Cajero</t>
        </is>
      </c>
      <c r="D537" s="74" t="inlineStr">
        <is>
          <t>Nro Voucher</t>
        </is>
      </c>
      <c r="E537" s="74" t="inlineStr">
        <is>
          <t>Nro Cuenta</t>
        </is>
      </c>
      <c r="F537" s="74" t="inlineStr">
        <is>
          <t>Tipo Ingreso</t>
        </is>
      </c>
      <c r="G537" s="75" t="n"/>
      <c r="H537" s="76" t="n"/>
      <c r="I537" s="74" t="inlineStr">
        <is>
          <t>TIPO DE INGRESO</t>
        </is>
      </c>
      <c r="J537" s="74" t="inlineStr">
        <is>
          <t>Cobrador</t>
        </is>
      </c>
    </row>
    <row r="538">
      <c r="A538" s="77" t="n"/>
      <c r="B538" s="77" t="n"/>
      <c r="C538" s="77" t="n"/>
      <c r="D538" s="77" t="n"/>
      <c r="E538" s="77" t="n"/>
      <c r="F538" s="4" t="inlineStr">
        <is>
          <t>EFECTIVO</t>
        </is>
      </c>
      <c r="G538" s="4" t="inlineStr">
        <is>
          <t>CHEQUE</t>
        </is>
      </c>
      <c r="H538" s="4" t="inlineStr">
        <is>
          <t>TRANSFERENCIA</t>
        </is>
      </c>
      <c r="I538" s="77" t="n"/>
      <c r="J538" s="77" t="n"/>
    </row>
    <row r="539">
      <c r="A539" s="5" t="inlineStr">
        <is>
          <t>CCAJ-EA10/75/2023</t>
        </is>
      </c>
      <c r="B539" s="6" t="n">
        <v>44980.50500958334</v>
      </c>
      <c r="C539" s="5" t="inlineStr">
        <is>
          <t>1431 GRACIELA CASTILLO CATARI</t>
        </is>
      </c>
      <c r="D539" s="10" t="n"/>
      <c r="E539" s="8" t="n"/>
      <c r="G539" s="9" t="n">
        <v>1537.93</v>
      </c>
      <c r="I539" s="10" t="inlineStr">
        <is>
          <t>CHEQUE</t>
        </is>
      </c>
      <c r="J539" s="5" t="inlineStr">
        <is>
          <t>3051 EFRAIN ARMANDO CHIPANA MARTINEZ</t>
        </is>
      </c>
    </row>
    <row r="540">
      <c r="A540" s="5" t="inlineStr">
        <is>
          <t>CCAJ-EA10/75/2023</t>
        </is>
      </c>
      <c r="B540" s="6" t="n">
        <v>44980.50500958334</v>
      </c>
      <c r="C540" s="5" t="inlineStr">
        <is>
          <t>1431 GRACIELA CASTILLO CATARI</t>
        </is>
      </c>
      <c r="D540" s="10" t="n"/>
      <c r="E540" s="8" t="n"/>
      <c r="F540" s="9" t="n">
        <v>7829.1</v>
      </c>
      <c r="I540" s="10" t="inlineStr">
        <is>
          <t>EFECTIVO</t>
        </is>
      </c>
      <c r="J540" s="5" t="inlineStr">
        <is>
          <t>375 VICTOR ERNESTO QUISPE TICONA</t>
        </is>
      </c>
    </row>
    <row r="541">
      <c r="A541" s="5" t="inlineStr">
        <is>
          <t>CCAJ-EA10/75/2023</t>
        </is>
      </c>
      <c r="B541" s="6" t="n">
        <v>44980.50500958334</v>
      </c>
      <c r="C541" s="5" t="inlineStr">
        <is>
          <t>1431 GRACIELA CASTILLO CATARI</t>
        </is>
      </c>
      <c r="D541" s="10" t="n"/>
      <c r="E541" s="8" t="n"/>
      <c r="F541" s="9" t="n">
        <v>3217.8</v>
      </c>
      <c r="I541" s="10" t="inlineStr">
        <is>
          <t>EFECTIVO</t>
        </is>
      </c>
      <c r="J541" s="8" t="inlineStr">
        <is>
          <t>480 WALTER AMARRO MAMANI</t>
        </is>
      </c>
    </row>
    <row r="542">
      <c r="A542" s="5" t="inlineStr">
        <is>
          <t>CCAJ-EA10/75/2023</t>
        </is>
      </c>
      <c r="B542" s="6" t="n">
        <v>44980.50500958334</v>
      </c>
      <c r="C542" s="5" t="inlineStr">
        <is>
          <t>1431 GRACIELA CASTILLO CATARI</t>
        </is>
      </c>
      <c r="D542" s="10" t="n"/>
      <c r="E542" s="8" t="n"/>
      <c r="F542" s="9" t="n">
        <v>2842</v>
      </c>
      <c r="I542" s="10" t="inlineStr">
        <is>
          <t>EFECTIVO</t>
        </is>
      </c>
      <c r="J542" s="8" t="inlineStr">
        <is>
          <t>596 VICENTE MENDOZA SIRPA</t>
        </is>
      </c>
    </row>
    <row r="543">
      <c r="A543" s="5" t="inlineStr">
        <is>
          <t>CCAJ-EA10/75/2023</t>
        </is>
      </c>
      <c r="B543" s="6" t="n">
        <v>44980.50500958334</v>
      </c>
      <c r="C543" s="5" t="inlineStr">
        <is>
          <t>1431 GRACIELA CASTILLO CATARI</t>
        </is>
      </c>
      <c r="D543" s="10" t="n"/>
      <c r="E543" s="8" t="n"/>
      <c r="F543" s="9" t="n">
        <v>3978.1</v>
      </c>
      <c r="I543" s="10" t="inlineStr">
        <is>
          <t>EFECTIVO</t>
        </is>
      </c>
      <c r="J543" s="5" t="inlineStr">
        <is>
          <t>716 JUAN CARLOS MAMANI ORTIZ</t>
        </is>
      </c>
    </row>
    <row r="544">
      <c r="A544" s="5" t="inlineStr">
        <is>
          <t>CCAJ-EA10/75/2023</t>
        </is>
      </c>
      <c r="B544" s="6" t="n">
        <v>44980.50500958334</v>
      </c>
      <c r="C544" s="5" t="inlineStr">
        <is>
          <t>1431 GRACIELA CASTILLO CATARI</t>
        </is>
      </c>
      <c r="D544" s="10" t="n"/>
      <c r="E544" s="8" t="n"/>
      <c r="F544" s="9" t="n">
        <v>14896.3</v>
      </c>
      <c r="I544" s="10" t="inlineStr">
        <is>
          <t>EFECTIVO</t>
        </is>
      </c>
      <c r="J544" s="8" t="inlineStr">
        <is>
          <t>980 RUBEN QUISPE CHURA</t>
        </is>
      </c>
    </row>
    <row r="545">
      <c r="A545" s="5" t="inlineStr">
        <is>
          <t>CCAJ-EA10/75/2023</t>
        </is>
      </c>
      <c r="B545" s="6" t="n">
        <v>44980.50500958334</v>
      </c>
      <c r="C545" s="5" t="inlineStr">
        <is>
          <t>1431 GRACIELA CASTILLO CATARI</t>
        </is>
      </c>
      <c r="D545" s="10" t="n"/>
      <c r="E545" s="8" t="n"/>
      <c r="F545" s="9" t="n">
        <v>17413</v>
      </c>
      <c r="I545" s="10" t="inlineStr">
        <is>
          <t>EFECTIVO</t>
        </is>
      </c>
      <c r="J545" s="8" t="inlineStr">
        <is>
          <t>2307 RAMIRO POMA QUISPE</t>
        </is>
      </c>
    </row>
    <row r="546">
      <c r="A546" s="5" t="inlineStr">
        <is>
          <t>CCAJ-EA10/75/2023</t>
        </is>
      </c>
      <c r="B546" s="6" t="n">
        <v>44980.50500958334</v>
      </c>
      <c r="C546" s="5" t="inlineStr">
        <is>
          <t>1431 GRACIELA CASTILLO CATARI</t>
        </is>
      </c>
      <c r="D546" s="10" t="n"/>
      <c r="E546" s="8" t="n"/>
      <c r="F546" s="9" t="n">
        <v>753.4</v>
      </c>
      <c r="I546" s="10" t="inlineStr">
        <is>
          <t>EFECTIVO</t>
        </is>
      </c>
      <c r="J546" s="5" t="inlineStr">
        <is>
          <t>3051 EFRAIN ARMANDO CHIPANA MARTINEZ</t>
        </is>
      </c>
    </row>
    <row r="547">
      <c r="A547" s="5" t="inlineStr">
        <is>
          <t>CCAJ-EA10/75/2023</t>
        </is>
      </c>
      <c r="B547" s="6" t="n">
        <v>44980.50500958334</v>
      </c>
      <c r="C547" s="5" t="inlineStr">
        <is>
          <t>1431 GRACIELA CASTILLO CATARI</t>
        </is>
      </c>
      <c r="D547" s="10" t="n"/>
      <c r="E547" s="8" t="n"/>
      <c r="F547" s="9" t="n">
        <v>6998.8</v>
      </c>
      <c r="I547" s="10" t="inlineStr">
        <is>
          <t>EFECTIVO</t>
        </is>
      </c>
      <c r="J547" s="5" t="inlineStr">
        <is>
          <t>5092 GERSON VELASCO EA - T01</t>
        </is>
      </c>
    </row>
    <row r="548">
      <c r="A548" s="5" t="inlineStr">
        <is>
          <t>CCAJ-EA10/75/2023</t>
        </is>
      </c>
      <c r="B548" s="6" t="n">
        <v>44980.50500958334</v>
      </c>
      <c r="C548" s="5" t="inlineStr">
        <is>
          <t>1431 GRACIELA CASTILLO CATARI</t>
        </is>
      </c>
      <c r="D548" s="10" t="n"/>
      <c r="E548" s="8" t="n"/>
      <c r="F548" s="9" t="n">
        <v>5631.7</v>
      </c>
      <c r="I548" s="10" t="inlineStr">
        <is>
          <t>EFECTIVO</t>
        </is>
      </c>
      <c r="J548" s="5" t="inlineStr">
        <is>
          <t>5092 GERSON VELASCO EA - T03</t>
        </is>
      </c>
    </row>
    <row r="549">
      <c r="A549" s="11" t="inlineStr">
        <is>
          <t>SAP</t>
        </is>
      </c>
      <c r="B549" s="3" t="n"/>
      <c r="C549" s="3" t="n"/>
      <c r="D549" s="7" t="n"/>
      <c r="E549" s="8" t="n"/>
      <c r="F549" s="33">
        <f>SUM(F539:G548)</f>
        <v/>
      </c>
      <c r="H549" s="9" t="n"/>
      <c r="I549" s="10" t="n"/>
      <c r="J549" s="8" t="n"/>
    </row>
    <row r="550" ht="15.75" customHeight="1">
      <c r="A550" s="13" t="inlineStr">
        <is>
          <t>FECHA</t>
        </is>
      </c>
      <c r="B550" s="13" t="inlineStr">
        <is>
          <t>CIERRE DE CAJA</t>
        </is>
      </c>
      <c r="C550" s="13" t="inlineStr">
        <is>
          <t>IMPORTE</t>
        </is>
      </c>
      <c r="D550" s="49" t="inlineStr">
        <is>
          <t>112825900</t>
        </is>
      </c>
      <c r="E550" s="14" t="n">
        <v>112814420</v>
      </c>
      <c r="H550" s="9" t="n"/>
      <c r="I550" s="10" t="n"/>
      <c r="J550" s="8" t="n"/>
    </row>
    <row r="551">
      <c r="A551" s="5" t="n"/>
      <c r="B551" s="6" t="n"/>
      <c r="C551" s="5" t="n"/>
      <c r="D551" s="29" t="inlineStr">
        <is>
          <t>BOOT</t>
        </is>
      </c>
      <c r="E551" s="8" t="n"/>
      <c r="H551" s="9" t="n"/>
      <c r="I551" s="10" t="n"/>
      <c r="J551" s="8" t="n"/>
    </row>
    <row r="552">
      <c r="A552" s="5" t="n"/>
      <c r="B552" s="6" t="n"/>
      <c r="C552" s="5" t="n"/>
      <c r="D552" s="7" t="n"/>
      <c r="E552" s="8" t="n"/>
      <c r="H552" s="9" t="n"/>
      <c r="I552" s="10" t="n"/>
      <c r="J552" s="8" t="n"/>
    </row>
    <row r="553">
      <c r="A553" s="5" t="inlineStr">
        <is>
          <t>CCAJ-EA10/76/2023</t>
        </is>
      </c>
      <c r="B553" s="6" t="n">
        <v>44980.73797863426</v>
      </c>
      <c r="C553" s="5" t="inlineStr">
        <is>
          <t>1431 GRACIELA CASTILLO CATARI</t>
        </is>
      </c>
      <c r="D553" s="7" t="n">
        <v>418787</v>
      </c>
      <c r="E553" s="8" t="inlineStr">
        <is>
          <t>BISA-100070022</t>
        </is>
      </c>
      <c r="H553" s="9" t="n">
        <v>51705.5</v>
      </c>
      <c r="I553" s="5" t="inlineStr">
        <is>
          <t>DEPÓSITO BANCARIO</t>
        </is>
      </c>
      <c r="J553" s="5" t="inlineStr">
        <is>
          <t>4764 CARLOS ERIK CASTRO HURTADO</t>
        </is>
      </c>
    </row>
    <row r="554">
      <c r="A554" s="5" t="inlineStr">
        <is>
          <t>CCAJ-EA10/76/2023</t>
        </is>
      </c>
      <c r="B554" s="6" t="n">
        <v>44980.73797863426</v>
      </c>
      <c r="C554" s="5" t="inlineStr">
        <is>
          <t>1431 GRACIELA CASTILLO CATARI</t>
        </is>
      </c>
      <c r="D554" s="7" t="n">
        <v>418788</v>
      </c>
      <c r="E554" s="8" t="inlineStr">
        <is>
          <t>BISA-100072017</t>
        </is>
      </c>
      <c r="H554" s="9" t="n">
        <v>696</v>
      </c>
      <c r="I554" s="5" t="inlineStr">
        <is>
          <t>DEPÓSITO BANCARIO</t>
        </is>
      </c>
      <c r="J554" s="5" t="inlineStr">
        <is>
          <t>4764 CARLOS ERIK CASTRO HURTADO</t>
        </is>
      </c>
    </row>
    <row r="555">
      <c r="A555" s="5" t="inlineStr">
        <is>
          <t>CCAJ-EA10/76/2023</t>
        </is>
      </c>
      <c r="B555" s="6" t="n">
        <v>44980.73797863426</v>
      </c>
      <c r="C555" s="5" t="inlineStr">
        <is>
          <t>1431 GRACIELA CASTILLO CATARI</t>
        </is>
      </c>
      <c r="D555" s="15" t="n">
        <v>14545784812</v>
      </c>
      <c r="E555" s="5" t="inlineStr">
        <is>
          <t>MERCANTIL SANTA CRUZ-4010066211</t>
        </is>
      </c>
      <c r="H555" s="9" t="n">
        <v>1112.4</v>
      </c>
      <c r="I555" s="5" t="inlineStr">
        <is>
          <t>DEPÓSITO BANCARIO</t>
        </is>
      </c>
      <c r="J555" s="8" t="inlineStr">
        <is>
          <t>841 JAEL ARRATIA - EL ALTO</t>
        </is>
      </c>
    </row>
    <row r="556">
      <c r="A556" s="5" t="inlineStr">
        <is>
          <t>CCAJ-EA10/76/2023</t>
        </is>
      </c>
      <c r="B556" s="6" t="n">
        <v>44980.73797863426</v>
      </c>
      <c r="C556" s="5" t="inlineStr">
        <is>
          <t>1431 GRACIELA CASTILLO CATARI</t>
        </is>
      </c>
      <c r="D556" s="7" t="n">
        <v>394599201</v>
      </c>
      <c r="E556" s="5" t="inlineStr">
        <is>
          <t>BANCO UNION-10000020161539</t>
        </is>
      </c>
      <c r="H556" s="9" t="n">
        <v>11115</v>
      </c>
      <c r="I556" s="5" t="inlineStr">
        <is>
          <t>DEPÓSITO BANCARIO</t>
        </is>
      </c>
      <c r="J556" s="8" t="inlineStr">
        <is>
          <t>841 JAEL ARRATIA - EL ALTO</t>
        </is>
      </c>
    </row>
    <row r="557">
      <c r="A557" s="5" t="inlineStr">
        <is>
          <t>CCAJ-EA10/76/2023</t>
        </is>
      </c>
      <c r="B557" s="6" t="n">
        <v>44980.73797863426</v>
      </c>
      <c r="C557" s="5" t="inlineStr">
        <is>
          <t>1431 GRACIELA CASTILLO CATARI</t>
        </is>
      </c>
      <c r="D557" s="7" t="n">
        <v>394599202</v>
      </c>
      <c r="E557" s="5" t="inlineStr">
        <is>
          <t>BANCO UNION-10000020161539</t>
        </is>
      </c>
      <c r="H557" s="9" t="n">
        <v>5085</v>
      </c>
      <c r="I557" s="5" t="inlineStr">
        <is>
          <t>DEPÓSITO BANCARIO</t>
        </is>
      </c>
      <c r="J557" s="8" t="inlineStr">
        <is>
          <t>841 JAEL ARRATIA - EL ALTO</t>
        </is>
      </c>
    </row>
    <row r="558">
      <c r="A558" s="5" t="inlineStr">
        <is>
          <t>CCAJ-EA10/76/2023</t>
        </is>
      </c>
      <c r="B558" s="6" t="n">
        <v>44980.73797863426</v>
      </c>
      <c r="C558" s="5" t="inlineStr">
        <is>
          <t>1431 GRACIELA CASTILLO CATARI</t>
        </is>
      </c>
      <c r="D558" s="7" t="n"/>
      <c r="E558" s="8" t="n"/>
      <c r="F558" s="9" t="n">
        <v>190.2</v>
      </c>
      <c r="I558" s="10" t="inlineStr">
        <is>
          <t>EFECTIVO</t>
        </is>
      </c>
      <c r="J558" s="5" t="inlineStr">
        <is>
          <t>835 JAVIER DAVID VILLA MAMANI</t>
        </is>
      </c>
    </row>
    <row r="559">
      <c r="A559" s="5" t="inlineStr">
        <is>
          <t>CCAJ-EA10/76/2023</t>
        </is>
      </c>
      <c r="B559" s="6" t="n">
        <v>44980.73797863426</v>
      </c>
      <c r="C559" s="5" t="inlineStr">
        <is>
          <t>1431 GRACIELA CASTILLO CATARI</t>
        </is>
      </c>
      <c r="D559" s="7" t="n"/>
      <c r="E559" s="8" t="n"/>
      <c r="F559" s="9" t="n">
        <v>32202.3</v>
      </c>
      <c r="I559" s="10" t="inlineStr">
        <is>
          <t>EFECTIVO</t>
        </is>
      </c>
      <c r="J559" s="5" t="inlineStr">
        <is>
          <t>3622 JULIO CESAR PORTILLO HUARACHI</t>
        </is>
      </c>
    </row>
    <row r="560">
      <c r="A560" s="5" t="inlineStr">
        <is>
          <t>CCAJ-EA10/76/2023</t>
        </is>
      </c>
      <c r="B560" s="6" t="n">
        <v>44980.73797863426</v>
      </c>
      <c r="C560" s="5" t="inlineStr">
        <is>
          <t>1431 GRACIELA CASTILLO CATARI</t>
        </is>
      </c>
      <c r="D560" s="7" t="n"/>
      <c r="E560" s="8" t="n"/>
      <c r="F560" s="9" t="n">
        <v>61100.5</v>
      </c>
      <c r="I560" s="10" t="inlineStr">
        <is>
          <t>EFECTIVO</t>
        </is>
      </c>
      <c r="J560" s="5" t="inlineStr">
        <is>
          <t>1056 ALEX JESUS ZABALA TICONA</t>
        </is>
      </c>
    </row>
    <row r="561">
      <c r="A561" s="5" t="inlineStr">
        <is>
          <t>CCAJ-EA10/76/2023</t>
        </is>
      </c>
      <c r="B561" s="6" t="n">
        <v>44980.73797863426</v>
      </c>
      <c r="C561" s="5" t="inlineStr">
        <is>
          <t>1431 GRACIELA CASTILLO CATARI</t>
        </is>
      </c>
      <c r="D561" s="7" t="n"/>
      <c r="E561" s="8" t="n"/>
      <c r="F561" s="9" t="n">
        <v>5869.7</v>
      </c>
      <c r="I561" s="10" t="inlineStr">
        <is>
          <t>EFECTIVO</t>
        </is>
      </c>
      <c r="J561" s="5" t="inlineStr">
        <is>
          <t>5092 GERSON VELASCO EA - T05</t>
        </is>
      </c>
    </row>
    <row r="562">
      <c r="A562" s="11" t="inlineStr">
        <is>
          <t>SAP</t>
        </is>
      </c>
      <c r="B562" s="3" t="n"/>
      <c r="C562" s="3" t="n"/>
      <c r="D562" s="7" t="n"/>
      <c r="E562" s="8" t="n"/>
      <c r="F562" s="12">
        <f>SUM(F553:G561)</f>
        <v/>
      </c>
      <c r="H562" s="9" t="n"/>
      <c r="I562" s="10" t="n"/>
      <c r="J562" s="8" t="n"/>
    </row>
    <row r="563" ht="15.75" customHeight="1">
      <c r="A563" s="13" t="inlineStr">
        <is>
          <t>FECHA</t>
        </is>
      </c>
      <c r="B563" s="13" t="inlineStr">
        <is>
          <t>CIERRE DE CAJA</t>
        </is>
      </c>
      <c r="C563" s="13" t="inlineStr">
        <is>
          <t>IMPORTE</t>
        </is>
      </c>
      <c r="D563" s="49" t="inlineStr">
        <is>
          <t>112835227</t>
        </is>
      </c>
      <c r="E563" s="14" t="n">
        <v>112826038</v>
      </c>
      <c r="H563" s="9" t="n"/>
      <c r="I563" s="10" t="n"/>
      <c r="J563" s="8" t="n"/>
    </row>
    <row r="564">
      <c r="A564" s="5" t="n"/>
      <c r="B564" s="6" t="n"/>
      <c r="C564" s="5" t="n"/>
      <c r="D564" s="29" t="inlineStr">
        <is>
          <t>BOOT</t>
        </is>
      </c>
      <c r="E564" s="8" t="n"/>
      <c r="H564" s="9" t="n"/>
      <c r="I564" s="10" t="n"/>
      <c r="J564" s="8" t="n"/>
    </row>
    <row r="565"/>
    <row r="566">
      <c r="A566" s="1" t="inlineStr">
        <is>
          <t>Cierre Caja</t>
        </is>
      </c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</row>
    <row r="567">
      <c r="A567" s="3" t="inlineStr">
        <is>
          <t>Del 25/02/2023</t>
        </is>
      </c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</row>
    <row r="568">
      <c r="A568" s="74" t="inlineStr">
        <is>
          <t>Cierre Caja</t>
        </is>
      </c>
      <c r="B568" s="74" t="inlineStr">
        <is>
          <t>Fecha</t>
        </is>
      </c>
      <c r="C568" s="74" t="inlineStr">
        <is>
          <t>Cajero</t>
        </is>
      </c>
      <c r="D568" s="74" t="inlineStr">
        <is>
          <t>Nro Voucher</t>
        </is>
      </c>
      <c r="E568" s="74" t="inlineStr">
        <is>
          <t>Nro Cuenta</t>
        </is>
      </c>
      <c r="F568" s="74" t="inlineStr">
        <is>
          <t>Tipo Ingreso</t>
        </is>
      </c>
      <c r="G568" s="75" t="n"/>
      <c r="H568" s="76" t="n"/>
      <c r="I568" s="74" t="inlineStr">
        <is>
          <t>TIPO DE INGRESO</t>
        </is>
      </c>
      <c r="J568" s="74" t="inlineStr">
        <is>
          <t>Cobrador</t>
        </is>
      </c>
    </row>
    <row r="569">
      <c r="A569" s="77" t="n"/>
      <c r="B569" s="77" t="n"/>
      <c r="C569" s="77" t="n"/>
      <c r="D569" s="77" t="n"/>
      <c r="E569" s="77" t="n"/>
      <c r="F569" s="4" t="inlineStr">
        <is>
          <t>EFECTIVO</t>
        </is>
      </c>
      <c r="G569" s="4" t="inlineStr">
        <is>
          <t>CHEQUE</t>
        </is>
      </c>
      <c r="H569" s="4" t="inlineStr">
        <is>
          <t>TRANSFERENCIA</t>
        </is>
      </c>
      <c r="I569" s="77" t="n"/>
      <c r="J569" s="77" t="n"/>
    </row>
    <row r="570">
      <c r="A570" s="5" t="inlineStr">
        <is>
          <t>CCAJ-EA10/77/2023</t>
        </is>
      </c>
      <c r="B570" s="6" t="n">
        <v>44981.53082399305</v>
      </c>
      <c r="C570" s="5" t="inlineStr">
        <is>
          <t>1431 GRACIELA CASTILLO CATARI</t>
        </is>
      </c>
      <c r="D570" s="10" t="n"/>
      <c r="E570" s="8" t="n"/>
      <c r="F570" s="9" t="n">
        <v>9840.9</v>
      </c>
      <c r="I570" s="10" t="inlineStr">
        <is>
          <t>EFECTIVO</t>
        </is>
      </c>
      <c r="J570" s="8" t="inlineStr">
        <is>
          <t>191 ELIAS MENDOZA YUJRA</t>
        </is>
      </c>
    </row>
    <row r="571">
      <c r="A571" s="5" t="inlineStr">
        <is>
          <t>CCAJ-EA10/77/2023</t>
        </is>
      </c>
      <c r="B571" s="6" t="n">
        <v>44981.53082399305</v>
      </c>
      <c r="C571" s="5" t="inlineStr">
        <is>
          <t>1431 GRACIELA CASTILLO CATARI</t>
        </is>
      </c>
      <c r="D571" s="10" t="n"/>
      <c r="E571" s="8" t="n"/>
      <c r="F571" s="9" t="n">
        <v>10794.7</v>
      </c>
      <c r="I571" s="10" t="inlineStr">
        <is>
          <t>EFECTIVO</t>
        </is>
      </c>
      <c r="J571" s="5" t="inlineStr">
        <is>
          <t>375 VICTOR ERNESTO QUISPE TICONA</t>
        </is>
      </c>
    </row>
    <row r="572">
      <c r="A572" s="5" t="inlineStr">
        <is>
          <t>CCAJ-EA10/77/2023</t>
        </is>
      </c>
      <c r="B572" s="6" t="n">
        <v>44981.53082399305</v>
      </c>
      <c r="C572" s="5" t="inlineStr">
        <is>
          <t>1431 GRACIELA CASTILLO CATARI</t>
        </is>
      </c>
      <c r="D572" s="10" t="n"/>
      <c r="E572" s="8" t="n"/>
      <c r="F572" s="9" t="n">
        <v>4971.9</v>
      </c>
      <c r="I572" s="10" t="inlineStr">
        <is>
          <t>EFECTIVO</t>
        </is>
      </c>
      <c r="J572" s="8" t="inlineStr">
        <is>
          <t>480 WALTER AMARRO MAMANI</t>
        </is>
      </c>
    </row>
    <row r="573">
      <c r="A573" s="5" t="inlineStr">
        <is>
          <t>CCAJ-EA10/77/2023</t>
        </is>
      </c>
      <c r="B573" s="6" t="n">
        <v>44981.53082399305</v>
      </c>
      <c r="C573" s="5" t="inlineStr">
        <is>
          <t>1431 GRACIELA CASTILLO CATARI</t>
        </is>
      </c>
      <c r="D573" s="10" t="n"/>
      <c r="E573" s="8" t="n"/>
      <c r="F573" s="9" t="n">
        <v>5718.7</v>
      </c>
      <c r="I573" s="10" t="inlineStr">
        <is>
          <t>EFECTIVO</t>
        </is>
      </c>
      <c r="J573" s="8" t="inlineStr">
        <is>
          <t>596 VICENTE MENDOZA SIRPA</t>
        </is>
      </c>
    </row>
    <row r="574">
      <c r="A574" s="5" t="inlineStr">
        <is>
          <t>CCAJ-EA10/77/2023</t>
        </is>
      </c>
      <c r="B574" s="6" t="n">
        <v>44981.53082399305</v>
      </c>
      <c r="C574" s="5" t="inlineStr">
        <is>
          <t>1431 GRACIELA CASTILLO CATARI</t>
        </is>
      </c>
      <c r="D574" s="10" t="n"/>
      <c r="E574" s="8" t="n"/>
      <c r="F574" s="9" t="n">
        <v>9090</v>
      </c>
      <c r="I574" s="10" t="inlineStr">
        <is>
          <t>EFECTIVO</t>
        </is>
      </c>
      <c r="J574" s="5" t="inlineStr">
        <is>
          <t>716 JUAN CARLOS MAMANI ORTIZ</t>
        </is>
      </c>
    </row>
    <row r="575">
      <c r="A575" s="5" t="inlineStr">
        <is>
          <t>CCAJ-EA10/77/2023</t>
        </is>
      </c>
      <c r="B575" s="6" t="n">
        <v>44981.53082399305</v>
      </c>
      <c r="C575" s="5" t="inlineStr">
        <is>
          <t>1431 GRACIELA CASTILLO CATARI</t>
        </is>
      </c>
      <c r="D575" s="10" t="n"/>
      <c r="E575" s="8" t="n"/>
      <c r="F575" s="9" t="n">
        <v>13559.6</v>
      </c>
      <c r="I575" s="10" t="inlineStr">
        <is>
          <t>EFECTIVO</t>
        </is>
      </c>
      <c r="J575" s="8" t="inlineStr">
        <is>
          <t>980 RUBEN QUISPE CHURA</t>
        </is>
      </c>
    </row>
    <row r="576">
      <c r="A576" s="5" t="inlineStr">
        <is>
          <t>CCAJ-EA10/77/2023</t>
        </is>
      </c>
      <c r="B576" s="6" t="n">
        <v>44981.53082399305</v>
      </c>
      <c r="C576" s="5" t="inlineStr">
        <is>
          <t>1431 GRACIELA CASTILLO CATARI</t>
        </is>
      </c>
      <c r="D576" s="10" t="n"/>
      <c r="E576" s="8" t="n"/>
      <c r="F576" s="9" t="n">
        <v>23548.6</v>
      </c>
      <c r="I576" s="10" t="inlineStr">
        <is>
          <t>EFECTIVO</t>
        </is>
      </c>
      <c r="J576" s="8" t="inlineStr">
        <is>
          <t>2307 RAMIRO POMA QUISPE</t>
        </is>
      </c>
    </row>
    <row r="577">
      <c r="A577" s="5" t="inlineStr">
        <is>
          <t>CCAJ-EA10/77/2023</t>
        </is>
      </c>
      <c r="B577" s="6" t="n">
        <v>44981.53082399305</v>
      </c>
      <c r="C577" s="5" t="inlineStr">
        <is>
          <t>1431 GRACIELA CASTILLO CATARI</t>
        </is>
      </c>
      <c r="D577" s="10" t="n"/>
      <c r="E577" s="8" t="n"/>
      <c r="F577" s="9" t="n">
        <v>23941.4</v>
      </c>
      <c r="I577" s="10" t="inlineStr">
        <is>
          <t>EFECTIVO</t>
        </is>
      </c>
      <c r="J577" s="5" t="inlineStr">
        <is>
          <t>5092 GERSON VELASCO EA - T01</t>
        </is>
      </c>
    </row>
    <row r="578">
      <c r="A578" s="5" t="inlineStr">
        <is>
          <t>CCAJ-EA10/77/2023</t>
        </is>
      </c>
      <c r="B578" s="6" t="n">
        <v>44981.53082399305</v>
      </c>
      <c r="C578" s="5" t="inlineStr">
        <is>
          <t>1431 GRACIELA CASTILLO CATARI</t>
        </is>
      </c>
      <c r="D578" s="10" t="n"/>
      <c r="E578" s="8" t="n"/>
      <c r="F578" s="9" t="n">
        <v>39910.5</v>
      </c>
      <c r="I578" s="10" t="inlineStr">
        <is>
          <t>EFECTIVO</t>
        </is>
      </c>
      <c r="J578" s="5" t="inlineStr">
        <is>
          <t>5092 GERSON VELASCO EA - T02</t>
        </is>
      </c>
    </row>
    <row r="579">
      <c r="A579" s="5" t="inlineStr">
        <is>
          <t>CCAJ-EA10/77/2023</t>
        </is>
      </c>
      <c r="B579" s="6" t="n">
        <v>44981.53082399305</v>
      </c>
      <c r="C579" s="5" t="inlineStr">
        <is>
          <t>1431 GRACIELA CASTILLO CATARI</t>
        </is>
      </c>
      <c r="D579" s="10" t="n"/>
      <c r="E579" s="8" t="n"/>
      <c r="F579" s="9" t="n">
        <v>11712.7</v>
      </c>
      <c r="I579" s="10" t="inlineStr">
        <is>
          <t>EFECTIVO</t>
        </is>
      </c>
      <c r="J579" s="5" t="inlineStr">
        <is>
          <t>5092 GERSON VELASCO EA - T04</t>
        </is>
      </c>
    </row>
    <row r="580">
      <c r="A580" s="5" t="inlineStr">
        <is>
          <t>CCAJ-EA10/77/2023</t>
        </is>
      </c>
      <c r="B580" s="6" t="n">
        <v>44981.53082399305</v>
      </c>
      <c r="C580" s="5" t="inlineStr">
        <is>
          <t>1431 GRACIELA CASTILLO CATARI</t>
        </is>
      </c>
      <c r="D580" s="10" t="n"/>
      <c r="E580" s="8" t="n"/>
      <c r="F580" s="9" t="n">
        <v>18224.7</v>
      </c>
      <c r="I580" s="10" t="inlineStr">
        <is>
          <t>EFECTIVO</t>
        </is>
      </c>
      <c r="J580" s="5" t="inlineStr">
        <is>
          <t>5092 GERSON VELASCO EA - T05</t>
        </is>
      </c>
    </row>
    <row r="581">
      <c r="A581" s="11" t="inlineStr">
        <is>
          <t>SAP</t>
        </is>
      </c>
      <c r="B581" s="3" t="n"/>
      <c r="C581" s="3" t="n"/>
      <c r="D581" s="7" t="n"/>
      <c r="E581" s="8" t="n"/>
      <c r="F581" s="31">
        <f>SUM(F570:G580)</f>
        <v/>
      </c>
      <c r="H581" s="9" t="n"/>
      <c r="I581" s="10" t="n"/>
      <c r="J581" s="8" t="n"/>
    </row>
    <row r="582" ht="15.75" customHeight="1">
      <c r="A582" s="13" t="inlineStr">
        <is>
          <t>FECHA</t>
        </is>
      </c>
      <c r="B582" s="13" t="inlineStr">
        <is>
          <t>CIERRE DE CAJA</t>
        </is>
      </c>
      <c r="C582" s="13" t="inlineStr">
        <is>
          <t>IMPORTE</t>
        </is>
      </c>
      <c r="D582" s="49" t="inlineStr">
        <is>
          <t>112835226</t>
        </is>
      </c>
      <c r="E582" s="14" t="n">
        <v>112826039</v>
      </c>
      <c r="H582" s="9" t="n"/>
      <c r="I582" s="10" t="n"/>
      <c r="J582" s="8" t="n"/>
    </row>
    <row r="583">
      <c r="A583" s="5" t="n"/>
      <c r="B583" s="6" t="n"/>
      <c r="C583" s="5" t="n"/>
      <c r="D583" s="29" t="inlineStr">
        <is>
          <t>BOOT</t>
        </is>
      </c>
      <c r="E583" s="8" t="n"/>
      <c r="H583" s="9" t="n"/>
      <c r="I583" s="10" t="n"/>
      <c r="J583" s="8" t="n"/>
    </row>
    <row r="584">
      <c r="A584" s="5" t="n"/>
      <c r="B584" s="6" t="n"/>
      <c r="C584" s="5" t="n"/>
      <c r="D584" s="7" t="n"/>
      <c r="E584" s="8" t="n"/>
      <c r="H584" s="9" t="n"/>
      <c r="I584" s="10" t="n"/>
      <c r="J584" s="8" t="n"/>
    </row>
    <row r="585">
      <c r="A585" s="5" t="inlineStr">
        <is>
          <t>CCAJ-EA10/78/2023</t>
        </is>
      </c>
      <c r="B585" s="6" t="n">
        <v>44981.82204415509</v>
      </c>
      <c r="C585" s="5" t="inlineStr">
        <is>
          <t>1431 GRACIELA CASTILLO CATARI</t>
        </is>
      </c>
      <c r="D585" s="15" t="n">
        <v>45163291642</v>
      </c>
      <c r="E585" s="8" t="inlineStr">
        <is>
          <t>BISA-100070022</t>
        </is>
      </c>
      <c r="H585" s="9" t="n">
        <v>6330.48</v>
      </c>
      <c r="I585" s="5" t="inlineStr">
        <is>
          <t>DEPÓSITO BANCARIO</t>
        </is>
      </c>
      <c r="J585" s="8" t="inlineStr">
        <is>
          <t>841 JAEL ARRATIA - EL ALTO</t>
        </is>
      </c>
    </row>
    <row r="586">
      <c r="A586" s="5" t="inlineStr">
        <is>
          <t>CCAJ-EA10/78/2023</t>
        </is>
      </c>
      <c r="B586" s="6" t="n">
        <v>44981.82204415509</v>
      </c>
      <c r="C586" s="5" t="inlineStr">
        <is>
          <t>1431 GRACIELA CASTILLO CATARI</t>
        </is>
      </c>
      <c r="D586" s="15" t="n">
        <v>451632916421</v>
      </c>
      <c r="E586" s="8" t="inlineStr">
        <is>
          <t>BISA-100070022</t>
        </is>
      </c>
      <c r="H586" s="9" t="n">
        <v>10685.33</v>
      </c>
      <c r="I586" s="5" t="inlineStr">
        <is>
          <t>DEPÓSITO BANCARIO</t>
        </is>
      </c>
      <c r="J586" s="8" t="inlineStr">
        <is>
          <t>841 JAEL ARRATIA - EL ALTO</t>
        </is>
      </c>
    </row>
    <row r="587">
      <c r="A587" s="5" t="inlineStr">
        <is>
          <t>CCAJ-EA10/78/2023</t>
        </is>
      </c>
      <c r="B587" s="6" t="n">
        <v>44981.82204415509</v>
      </c>
      <c r="C587" s="5" t="inlineStr">
        <is>
          <t>1431 GRACIELA CASTILLO CATARI</t>
        </is>
      </c>
      <c r="D587" s="15" t="n">
        <v>51217673021</v>
      </c>
      <c r="E587" s="8" t="inlineStr">
        <is>
          <t>BISA-100070022</t>
        </is>
      </c>
      <c r="H587" s="9" t="n">
        <v>64185.2</v>
      </c>
      <c r="I587" s="5" t="inlineStr">
        <is>
          <t>DEPÓSITO BANCARIO</t>
        </is>
      </c>
      <c r="J587" s="8" t="inlineStr">
        <is>
          <t>841 JAEL ARRATIA - EL ALTO</t>
        </is>
      </c>
    </row>
    <row r="588">
      <c r="A588" s="5" t="inlineStr">
        <is>
          <t>CCAJ-EA10/78/2023</t>
        </is>
      </c>
      <c r="B588" s="6" t="n">
        <v>44981.82204415509</v>
      </c>
      <c r="C588" s="5" t="inlineStr">
        <is>
          <t>1431 GRACIELA CASTILLO CATARI</t>
        </is>
      </c>
      <c r="D588" s="15" t="n">
        <v>45173260034</v>
      </c>
      <c r="E588" s="8" t="inlineStr">
        <is>
          <t>BISA-100070022</t>
        </is>
      </c>
      <c r="H588" s="9" t="n">
        <v>6809.28</v>
      </c>
      <c r="I588" s="5" t="inlineStr">
        <is>
          <t>DEPÓSITO BANCARIO</t>
        </is>
      </c>
      <c r="J588" s="8" t="inlineStr">
        <is>
          <t>841 JAEL ARRATIA - EL ALTO</t>
        </is>
      </c>
    </row>
    <row r="589">
      <c r="A589" s="5" t="inlineStr">
        <is>
          <t>CCAJ-EA10/78/2023</t>
        </is>
      </c>
      <c r="B589" s="6" t="n">
        <v>44981.82204415509</v>
      </c>
      <c r="C589" s="5" t="inlineStr">
        <is>
          <t>1431 GRACIELA CASTILLO CATARI</t>
        </is>
      </c>
      <c r="D589" s="15" t="n">
        <v>45143568765</v>
      </c>
      <c r="E589" s="8" t="inlineStr">
        <is>
          <t>BISA-100070022</t>
        </is>
      </c>
      <c r="H589" s="9" t="n">
        <v>2328</v>
      </c>
      <c r="I589" s="5" t="inlineStr">
        <is>
          <t>DEPÓSITO BANCARIO</t>
        </is>
      </c>
      <c r="J589" s="8" t="inlineStr">
        <is>
          <t>841 JAEL ARRATIA - EL ALTO</t>
        </is>
      </c>
    </row>
    <row r="590">
      <c r="A590" s="5" t="inlineStr">
        <is>
          <t>CCAJ-EA10/78/2023</t>
        </is>
      </c>
      <c r="B590" s="6" t="n">
        <v>44981.82204415509</v>
      </c>
      <c r="C590" s="5" t="inlineStr">
        <is>
          <t>1431 GRACIELA CASTILLO CATARI</t>
        </is>
      </c>
      <c r="D590" s="7" t="n">
        <v>475364</v>
      </c>
      <c r="E590" s="8" t="inlineStr">
        <is>
          <t>BISA-100070022</t>
        </is>
      </c>
      <c r="H590" s="9" t="n">
        <v>32183.9</v>
      </c>
      <c r="I590" s="5" t="inlineStr">
        <is>
          <t>DEPÓSITO BANCARIO</t>
        </is>
      </c>
      <c r="J590" s="5" t="inlineStr">
        <is>
          <t>1056 ALEX JESUS ZABALA TICONA</t>
        </is>
      </c>
    </row>
    <row r="591">
      <c r="A591" s="5" t="inlineStr">
        <is>
          <t>CCAJ-EA10/78/2023</t>
        </is>
      </c>
      <c r="B591" s="6" t="n">
        <v>44981.82204415509</v>
      </c>
      <c r="C591" s="5" t="inlineStr">
        <is>
          <t>1431 GRACIELA CASTILLO CATARI</t>
        </is>
      </c>
      <c r="D591" s="15" t="n">
        <v>51317551310</v>
      </c>
      <c r="E591" s="8" t="inlineStr">
        <is>
          <t>BISA-100070022</t>
        </is>
      </c>
      <c r="H591" s="9" t="n">
        <v>11530.57</v>
      </c>
      <c r="I591" s="5" t="inlineStr">
        <is>
          <t>DEPÓSITO BANCARIO</t>
        </is>
      </c>
      <c r="J591" s="8" t="inlineStr">
        <is>
          <t>841 JAEL ARRATIA - EL ALTO</t>
        </is>
      </c>
    </row>
    <row r="592">
      <c r="A592" s="5" t="inlineStr">
        <is>
          <t>CCAJ-EA10/78/2023</t>
        </is>
      </c>
      <c r="B592" s="6" t="n">
        <v>44981.82204415509</v>
      </c>
      <c r="C592" s="5" t="inlineStr">
        <is>
          <t>1431 GRACIELA CASTILLO CATARI</t>
        </is>
      </c>
      <c r="D592" s="7" t="n">
        <v>584980</v>
      </c>
      <c r="E592" s="8" t="inlineStr">
        <is>
          <t>BISA-100070022</t>
        </is>
      </c>
      <c r="H592" s="9" t="n">
        <v>20686.5</v>
      </c>
      <c r="I592" s="5" t="inlineStr">
        <is>
          <t>DEPÓSITO BANCARIO</t>
        </is>
      </c>
      <c r="J592" s="5" t="inlineStr">
        <is>
          <t>4764 CARLOS ERIK CASTRO HURTADO</t>
        </is>
      </c>
    </row>
    <row r="593">
      <c r="A593" s="5" t="inlineStr">
        <is>
          <t>CCAJ-EA10/78/2023</t>
        </is>
      </c>
      <c r="B593" s="6" t="n">
        <v>44981.82204415509</v>
      </c>
      <c r="C593" s="5" t="inlineStr">
        <is>
          <t>1431 GRACIELA CASTILLO CATARI</t>
        </is>
      </c>
      <c r="D593" s="7" t="n"/>
      <c r="E593" s="8" t="n"/>
      <c r="F593" s="9" t="n">
        <v>18007.6</v>
      </c>
      <c r="I593" s="10" t="inlineStr">
        <is>
          <t>EFECTIVO</t>
        </is>
      </c>
      <c r="J593" s="8" t="inlineStr">
        <is>
          <t>191 ELIAS MENDOZA YUJRA</t>
        </is>
      </c>
    </row>
    <row r="594">
      <c r="A594" s="5" t="inlineStr">
        <is>
          <t>CCAJ-EA10/78/2023</t>
        </is>
      </c>
      <c r="B594" s="6" t="n">
        <v>44981.82204415509</v>
      </c>
      <c r="C594" s="5" t="inlineStr">
        <is>
          <t>1431 GRACIELA CASTILLO CATARI</t>
        </is>
      </c>
      <c r="D594" s="7" t="n"/>
      <c r="E594" s="8" t="n"/>
      <c r="F594" s="9" t="n">
        <v>16445.1</v>
      </c>
      <c r="I594" s="10" t="inlineStr">
        <is>
          <t>EFECTIVO</t>
        </is>
      </c>
      <c r="J594" s="8" t="inlineStr">
        <is>
          <t>980 RUBEN QUISPE CHURA</t>
        </is>
      </c>
    </row>
    <row r="595">
      <c r="A595" s="5" t="inlineStr">
        <is>
          <t>CCAJ-EA10/78/2023</t>
        </is>
      </c>
      <c r="B595" s="6" t="n">
        <v>44981.82204415509</v>
      </c>
      <c r="C595" s="5" t="inlineStr">
        <is>
          <t>1431 GRACIELA CASTILLO CATARI</t>
        </is>
      </c>
      <c r="D595" s="7" t="n"/>
      <c r="E595" s="8" t="n"/>
      <c r="F595" s="9" t="n">
        <v>48274.7</v>
      </c>
      <c r="I595" s="10" t="inlineStr">
        <is>
          <t>EFECTIVO</t>
        </is>
      </c>
      <c r="J595" s="5" t="inlineStr">
        <is>
          <t>3622 JULIO CESAR PORTILLO HUARACHI</t>
        </is>
      </c>
    </row>
    <row r="596">
      <c r="A596" s="5" t="inlineStr">
        <is>
          <t>CCAJ-EA10/78/2023</t>
        </is>
      </c>
      <c r="B596" s="6" t="n">
        <v>44981.82204415509</v>
      </c>
      <c r="C596" s="5" t="inlineStr">
        <is>
          <t>1431 GRACIELA CASTILLO CATARI</t>
        </is>
      </c>
      <c r="D596" s="7" t="n"/>
      <c r="E596" s="8" t="n"/>
      <c r="F596" s="9" t="n">
        <v>10000</v>
      </c>
      <c r="I596" s="10" t="inlineStr">
        <is>
          <t>EFECTIVO</t>
        </is>
      </c>
      <c r="J596" s="5" t="inlineStr">
        <is>
          <t>4764 CARLOS ERIK CASTRO HURTADO</t>
        </is>
      </c>
    </row>
    <row r="597">
      <c r="A597" s="5" t="inlineStr">
        <is>
          <t>CCAJ-EA10/78/2023</t>
        </is>
      </c>
      <c r="B597" s="6" t="n">
        <v>44981.82204415509</v>
      </c>
      <c r="C597" s="5" t="inlineStr">
        <is>
          <t>1431 GRACIELA CASTILLO CATARI</t>
        </is>
      </c>
      <c r="D597" s="7" t="n"/>
      <c r="E597" s="8" t="n"/>
      <c r="F597" s="9" t="n">
        <v>12752.6</v>
      </c>
      <c r="I597" s="10" t="inlineStr">
        <is>
          <t>EFECTIVO</t>
        </is>
      </c>
      <c r="J597" s="5" t="inlineStr">
        <is>
          <t>5092 GERSON VELASCO EA - T05</t>
        </is>
      </c>
    </row>
    <row r="598">
      <c r="A598" s="11" t="inlineStr">
        <is>
          <t>SAP</t>
        </is>
      </c>
      <c r="B598" s="3" t="n"/>
      <c r="C598" s="3" t="n"/>
      <c r="D598" s="7" t="n"/>
      <c r="E598" s="8" t="n"/>
      <c r="F598" s="31">
        <f>SUM(F585:G597)</f>
        <v/>
      </c>
      <c r="H598" s="9" t="n"/>
      <c r="I598" s="10" t="n"/>
      <c r="J598" s="8" t="n"/>
    </row>
    <row r="599" ht="15.75" customHeight="1">
      <c r="A599" s="13" t="inlineStr">
        <is>
          <t>FECHA</t>
        </is>
      </c>
      <c r="B599" s="13" t="inlineStr">
        <is>
          <t>CIERRE DE CAJA</t>
        </is>
      </c>
      <c r="C599" s="13" t="inlineStr">
        <is>
          <t>IMPORTE</t>
        </is>
      </c>
      <c r="D599" s="49" t="inlineStr">
        <is>
          <t>112846601</t>
        </is>
      </c>
      <c r="E599" s="14" t="n">
        <v>112835348</v>
      </c>
      <c r="H599" s="9" t="n"/>
      <c r="I599" s="10" t="n"/>
      <c r="J599" s="8" t="n"/>
    </row>
    <row r="600">
      <c r="A600" s="5" t="n"/>
      <c r="B600" s="6" t="n"/>
      <c r="C600" s="5" t="n"/>
      <c r="D600" s="29" t="inlineStr">
        <is>
          <t>BOOT</t>
        </is>
      </c>
      <c r="E600" s="8" t="n"/>
      <c r="H600" s="9" t="n"/>
      <c r="I600" s="10" t="n"/>
      <c r="J600" s="8" t="n"/>
    </row>
    <row r="601">
      <c r="A601" s="5" t="n"/>
      <c r="B601" s="6" t="n"/>
      <c r="C601" s="5" t="n"/>
      <c r="D601" s="7" t="n"/>
      <c r="E601" s="8" t="n"/>
      <c r="H601" s="9" t="n"/>
      <c r="I601" s="10" t="n"/>
      <c r="J601" s="8" t="n"/>
    </row>
    <row r="602">
      <c r="A602" s="1" t="inlineStr">
        <is>
          <t>Cierre Caja</t>
        </is>
      </c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</row>
    <row r="603">
      <c r="A603" s="3" t="inlineStr">
        <is>
          <t>Del 25/02/2023</t>
        </is>
      </c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</row>
    <row r="604">
      <c r="A604" s="74" t="inlineStr">
        <is>
          <t>Cierre Caja</t>
        </is>
      </c>
      <c r="B604" s="74" t="inlineStr">
        <is>
          <t>Fecha</t>
        </is>
      </c>
      <c r="C604" s="74" t="inlineStr">
        <is>
          <t>Cajero</t>
        </is>
      </c>
      <c r="D604" s="74" t="inlineStr">
        <is>
          <t>Nro Voucher</t>
        </is>
      </c>
      <c r="E604" s="74" t="inlineStr">
        <is>
          <t>Nro Cuenta</t>
        </is>
      </c>
      <c r="F604" s="74" t="inlineStr">
        <is>
          <t>Tipo Ingreso</t>
        </is>
      </c>
      <c r="G604" s="75" t="n"/>
      <c r="H604" s="76" t="n"/>
      <c r="I604" s="74" t="inlineStr">
        <is>
          <t>TIPO DE INGRESO</t>
        </is>
      </c>
      <c r="J604" s="74" t="inlineStr">
        <is>
          <t>Cobrador</t>
        </is>
      </c>
    </row>
    <row r="605">
      <c r="A605" s="77" t="n"/>
      <c r="B605" s="77" t="n"/>
      <c r="C605" s="77" t="n"/>
      <c r="D605" s="77" t="n"/>
      <c r="E605" s="77" t="n"/>
      <c r="F605" s="4" t="inlineStr">
        <is>
          <t>EFECTIVO</t>
        </is>
      </c>
      <c r="G605" s="4" t="inlineStr">
        <is>
          <t>CHEQUE</t>
        </is>
      </c>
      <c r="H605" s="4" t="inlineStr">
        <is>
          <t>TRANSFERENCIA</t>
        </is>
      </c>
      <c r="I605" s="77" t="n"/>
      <c r="J605" s="77" t="n"/>
    </row>
    <row r="606">
      <c r="A606" s="5" t="inlineStr">
        <is>
          <t>CCAJ-EA10/79/2023</t>
        </is>
      </c>
      <c r="B606" s="6" t="n">
        <v>44982.66913790509</v>
      </c>
      <c r="C606" s="5" t="inlineStr">
        <is>
          <t>1431 GRACIELA CASTILLO CATARI</t>
        </is>
      </c>
      <c r="D606" s="15" t="n">
        <v>45133205278</v>
      </c>
      <c r="E606" s="8" t="inlineStr">
        <is>
          <t>BISA-100070022</t>
        </is>
      </c>
      <c r="H606" s="9" t="n">
        <v>2890.42</v>
      </c>
      <c r="I606" s="5" t="inlineStr">
        <is>
          <t>DEPÓSITO BANCARIO</t>
        </is>
      </c>
      <c r="J606" s="8" t="inlineStr">
        <is>
          <t>841 JAEL ARRATIA - EL ALTO</t>
        </is>
      </c>
    </row>
    <row r="607">
      <c r="A607" s="5" t="inlineStr">
        <is>
          <t>CCAJ-EA10/79/2023</t>
        </is>
      </c>
      <c r="B607" s="6" t="n">
        <v>44982.66913790509</v>
      </c>
      <c r="C607" s="5" t="inlineStr">
        <is>
          <t>1431 GRACIELA CASTILLO CATARI</t>
        </is>
      </c>
      <c r="D607" s="15" t="n">
        <v>451332052781</v>
      </c>
      <c r="E607" s="8" t="inlineStr">
        <is>
          <t>BISA-100070022</t>
        </is>
      </c>
      <c r="H607" s="9" t="n">
        <v>265.3</v>
      </c>
      <c r="I607" s="5" t="inlineStr">
        <is>
          <t>DEPÓSITO BANCARIO</t>
        </is>
      </c>
      <c r="J607" s="8" t="inlineStr">
        <is>
          <t>841 JAEL ARRATIA - EL ALTO</t>
        </is>
      </c>
    </row>
    <row r="608">
      <c r="A608" s="5" t="inlineStr">
        <is>
          <t>CCAJ-EA10/79/2023</t>
        </is>
      </c>
      <c r="B608" s="6" t="n">
        <v>44982.66913790509</v>
      </c>
      <c r="C608" s="5" t="inlineStr">
        <is>
          <t>1431 GRACIELA CASTILLO CATARI</t>
        </is>
      </c>
      <c r="D608" s="15" t="n">
        <v>45123339580</v>
      </c>
      <c r="E608" s="8" t="inlineStr">
        <is>
          <t>BISA-100070022</t>
        </is>
      </c>
      <c r="H608" s="9" t="n">
        <v>7287.61</v>
      </c>
      <c r="I608" s="5" t="inlineStr">
        <is>
          <t>DEPÓSITO BANCARIO</t>
        </is>
      </c>
      <c r="J608" s="8" t="inlineStr">
        <is>
          <t>841 JAEL ARRATIA - EL ALTO</t>
        </is>
      </c>
    </row>
    <row r="609">
      <c r="A609" s="5" t="inlineStr">
        <is>
          <t>CCAJ-EA10/79/2023</t>
        </is>
      </c>
      <c r="B609" s="6" t="n">
        <v>44982.66913790509</v>
      </c>
      <c r="C609" s="5" t="inlineStr">
        <is>
          <t>1431 GRACIELA CASTILLO CATARI</t>
        </is>
      </c>
      <c r="D609" s="15" t="n">
        <v>451233395801</v>
      </c>
      <c r="E609" s="8" t="inlineStr">
        <is>
          <t>BISA-100070022</t>
        </is>
      </c>
      <c r="H609" s="9" t="n">
        <v>8405.190000000001</v>
      </c>
      <c r="I609" s="5" t="inlineStr">
        <is>
          <t>DEPÓSITO BANCARIO</t>
        </is>
      </c>
      <c r="J609" s="8" t="inlineStr">
        <is>
          <t>841 JAEL ARRATIA - EL ALTO</t>
        </is>
      </c>
    </row>
    <row r="610">
      <c r="A610" s="5" t="inlineStr">
        <is>
          <t>CCAJ-EA10/79/2023</t>
        </is>
      </c>
      <c r="B610" s="6" t="n">
        <v>44982.66913790509</v>
      </c>
      <c r="C610" s="5" t="inlineStr">
        <is>
          <t>1431 GRACIELA CASTILLO CATARI</t>
        </is>
      </c>
      <c r="D610" s="15" t="n">
        <v>45113357045</v>
      </c>
      <c r="E610" s="8" t="inlineStr">
        <is>
          <t>BISA-100070022</t>
        </is>
      </c>
      <c r="H610" s="9" t="n">
        <v>10000</v>
      </c>
      <c r="I610" s="5" t="inlineStr">
        <is>
          <t>DEPÓSITO BANCARIO</t>
        </is>
      </c>
      <c r="J610" s="5" t="inlineStr">
        <is>
          <t>1056 ALEX JESUS ZABALA TICONA</t>
        </is>
      </c>
    </row>
    <row r="611">
      <c r="A611" s="5" t="inlineStr">
        <is>
          <t>CCAJ-EA10/79/2023</t>
        </is>
      </c>
      <c r="B611" s="6" t="n">
        <v>44982.66913790509</v>
      </c>
      <c r="C611" s="5" t="inlineStr">
        <is>
          <t>1431 GRACIELA CASTILLO CATARI</t>
        </is>
      </c>
      <c r="D611" s="15" t="n">
        <v>45153204213</v>
      </c>
      <c r="E611" s="8" t="inlineStr">
        <is>
          <t>BISA-100070022</t>
        </is>
      </c>
      <c r="H611" s="9" t="n">
        <v>9000</v>
      </c>
      <c r="I611" s="5" t="inlineStr">
        <is>
          <t>DEPÓSITO BANCARIO</t>
        </is>
      </c>
      <c r="J611" s="8" t="inlineStr">
        <is>
          <t>841 JAEL ARRATIA - EL ALTO</t>
        </is>
      </c>
    </row>
    <row r="612">
      <c r="A612" s="5" t="inlineStr">
        <is>
          <t>CCAJ-EA10/79/2023</t>
        </is>
      </c>
      <c r="B612" s="6" t="n">
        <v>44982.66913790509</v>
      </c>
      <c r="C612" s="5" t="inlineStr">
        <is>
          <t>1431 GRACIELA CASTILLO CATARI</t>
        </is>
      </c>
      <c r="D612" s="15" t="n">
        <v>45123341495</v>
      </c>
      <c r="E612" s="8" t="inlineStr">
        <is>
          <t>BISA-100070022</t>
        </is>
      </c>
      <c r="H612" s="9" t="n">
        <v>3120</v>
      </c>
      <c r="I612" s="5" t="inlineStr">
        <is>
          <t>DEPÓSITO BANCARIO</t>
        </is>
      </c>
      <c r="J612" s="8" t="inlineStr">
        <is>
          <t>841 JAEL ARRATIA - EL ALTO</t>
        </is>
      </c>
    </row>
    <row r="613">
      <c r="A613" s="5" t="inlineStr">
        <is>
          <t>CCAJ-EA10/79/2023</t>
        </is>
      </c>
      <c r="B613" s="6" t="n">
        <v>44982.66913790509</v>
      </c>
      <c r="C613" s="5" t="inlineStr">
        <is>
          <t>1431 GRACIELA CASTILLO CATARI</t>
        </is>
      </c>
      <c r="D613" s="15" t="n">
        <v>45143568124</v>
      </c>
      <c r="E613" s="8" t="inlineStr">
        <is>
          <t>BISA-100070022</t>
        </is>
      </c>
      <c r="H613" s="9" t="n">
        <v>9503.559999999999</v>
      </c>
      <c r="I613" s="5" t="inlineStr">
        <is>
          <t>DEPÓSITO BANCARIO</t>
        </is>
      </c>
      <c r="J613" s="8" t="inlineStr">
        <is>
          <t>841 JAEL ARRATIA - EL ALTO</t>
        </is>
      </c>
    </row>
    <row r="614">
      <c r="A614" s="5" t="inlineStr">
        <is>
          <t>CCAJ-EA10/79/2023</t>
        </is>
      </c>
      <c r="B614" s="6" t="n">
        <v>44982.66913790509</v>
      </c>
      <c r="C614" s="5" t="inlineStr">
        <is>
          <t>1431 GRACIELA CASTILLO CATARI</t>
        </is>
      </c>
      <c r="D614" s="15" t="n">
        <v>451435681241</v>
      </c>
      <c r="E614" s="8" t="inlineStr">
        <is>
          <t>BISA-100070022</t>
        </is>
      </c>
      <c r="H614" s="9" t="n">
        <v>6360.1</v>
      </c>
      <c r="I614" s="5" t="inlineStr">
        <is>
          <t>DEPÓSITO BANCARIO</t>
        </is>
      </c>
      <c r="J614" s="8" t="inlineStr">
        <is>
          <t>841 JAEL ARRATIA - EL ALTO</t>
        </is>
      </c>
    </row>
    <row r="615">
      <c r="A615" s="5" t="inlineStr">
        <is>
          <t>CCAJ-EA10/79/2023</t>
        </is>
      </c>
      <c r="B615" s="6" t="n">
        <v>44982.66913790509</v>
      </c>
      <c r="C615" s="5" t="inlineStr">
        <is>
          <t>1431 GRACIELA CASTILLO CATARI</t>
        </is>
      </c>
      <c r="D615" s="15" t="n">
        <v>45133205282</v>
      </c>
      <c r="E615" s="8" t="inlineStr">
        <is>
          <t>BISA-100070022</t>
        </is>
      </c>
      <c r="H615" s="9" t="n">
        <v>3883.24</v>
      </c>
      <c r="I615" s="5" t="inlineStr">
        <is>
          <t>DEPÓSITO BANCARIO</t>
        </is>
      </c>
      <c r="J615" s="8" t="inlineStr">
        <is>
          <t>841 JAEL ARRATIA - EL ALTO</t>
        </is>
      </c>
    </row>
    <row r="616">
      <c r="A616" s="5" t="inlineStr">
        <is>
          <t>CCAJ-EA10/79/2023</t>
        </is>
      </c>
      <c r="B616" s="6" t="n">
        <v>44982.66913790509</v>
      </c>
      <c r="C616" s="5" t="inlineStr">
        <is>
          <t>1431 GRACIELA CASTILLO CATARI</t>
        </is>
      </c>
      <c r="D616" s="7" t="n">
        <v>549328</v>
      </c>
      <c r="E616" s="8" t="inlineStr">
        <is>
          <t>BISA-100070022</t>
        </is>
      </c>
      <c r="H616" s="9" t="n">
        <v>15412.5</v>
      </c>
      <c r="I616" s="5" t="inlineStr">
        <is>
          <t>DEPÓSITO BANCARIO</t>
        </is>
      </c>
      <c r="J616" s="5" t="inlineStr">
        <is>
          <t>1056 ALEX JESUS ZABALA TICONA</t>
        </is>
      </c>
    </row>
    <row r="617">
      <c r="A617" s="5" t="inlineStr">
        <is>
          <t>CCAJ-EA10/79/2023</t>
        </is>
      </c>
      <c r="B617" s="6" t="n">
        <v>44982.66913790509</v>
      </c>
      <c r="C617" s="5" t="inlineStr">
        <is>
          <t>1431 GRACIELA CASTILLO CATARI</t>
        </is>
      </c>
      <c r="D617" s="7" t="n">
        <v>446462</v>
      </c>
      <c r="E617" s="8" t="inlineStr">
        <is>
          <t>BISA-100070022</t>
        </is>
      </c>
      <c r="H617" s="9" t="n">
        <v>16157.6</v>
      </c>
      <c r="I617" s="5" t="inlineStr">
        <is>
          <t>DEPÓSITO BANCARIO</t>
        </is>
      </c>
      <c r="J617" s="5" t="inlineStr">
        <is>
          <t>3622 JULIO CESAR PORTILLO HUARACHI</t>
        </is>
      </c>
    </row>
    <row r="618">
      <c r="A618" s="5" t="inlineStr">
        <is>
          <t>CCAJ-EA10/79/2023</t>
        </is>
      </c>
      <c r="B618" s="6" t="n">
        <v>44982.66913790509</v>
      </c>
      <c r="C618" s="5" t="inlineStr">
        <is>
          <t>1431 GRACIELA CASTILLO CATARI</t>
        </is>
      </c>
      <c r="D618" s="7" t="n">
        <v>585072</v>
      </c>
      <c r="E618" s="8" t="inlineStr">
        <is>
          <t>BISA-100070022</t>
        </is>
      </c>
      <c r="H618" s="9" t="n">
        <v>14156.8</v>
      </c>
      <c r="I618" s="5" t="inlineStr">
        <is>
          <t>DEPÓSITO BANCARIO</t>
        </is>
      </c>
      <c r="J618" s="5" t="inlineStr">
        <is>
          <t>4764 CARLOS ERIK CASTRO HURTADO</t>
        </is>
      </c>
    </row>
    <row r="619">
      <c r="A619" s="11" t="inlineStr">
        <is>
          <t>SAP</t>
        </is>
      </c>
      <c r="B619" s="3" t="n"/>
      <c r="C619" s="3" t="n"/>
      <c r="D619" s="7" t="n"/>
      <c r="E619" s="8" t="n"/>
      <c r="H619" s="9" t="n"/>
      <c r="I619" s="10" t="n"/>
      <c r="J619" s="8" t="n"/>
    </row>
    <row r="620">
      <c r="A620" s="13" t="inlineStr">
        <is>
          <t>FECHA</t>
        </is>
      </c>
      <c r="B620" s="13" t="inlineStr">
        <is>
          <t>CIERRE DE CAJA</t>
        </is>
      </c>
      <c r="C620" s="13" t="inlineStr">
        <is>
          <t>IMPORTE</t>
        </is>
      </c>
      <c r="D620" s="7" t="n"/>
      <c r="E620" s="8" t="n"/>
      <c r="H620" s="9" t="n"/>
      <c r="I620" s="10" t="n"/>
      <c r="J620" s="8" t="n"/>
    </row>
    <row r="621">
      <c r="A621" s="34" t="inlineStr">
        <is>
          <t>TODOS FUERON DEPOSITOS</t>
        </is>
      </c>
      <c r="B621" s="26" t="n"/>
    </row>
    <row r="622"/>
    <row r="623">
      <c r="A623" s="1" t="inlineStr">
        <is>
          <t>Cierre Caja</t>
        </is>
      </c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</row>
    <row r="624">
      <c r="A624" s="3" t="inlineStr">
        <is>
          <t>Del 27/02/2023</t>
        </is>
      </c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</row>
    <row r="625">
      <c r="A625" s="74" t="inlineStr">
        <is>
          <t>Cierre Caja</t>
        </is>
      </c>
      <c r="B625" s="74" t="inlineStr">
        <is>
          <t>Fecha</t>
        </is>
      </c>
      <c r="C625" s="74" t="inlineStr">
        <is>
          <t>Cajero</t>
        </is>
      </c>
      <c r="D625" s="74" t="inlineStr">
        <is>
          <t>Nro Voucher</t>
        </is>
      </c>
      <c r="E625" s="74" t="inlineStr">
        <is>
          <t>Nro Cuenta</t>
        </is>
      </c>
      <c r="F625" s="74" t="inlineStr">
        <is>
          <t>Tipo Ingreso</t>
        </is>
      </c>
      <c r="G625" s="75" t="n"/>
      <c r="H625" s="76" t="n"/>
      <c r="I625" s="74" t="inlineStr">
        <is>
          <t>TIPO DE INGRESO</t>
        </is>
      </c>
      <c r="J625" s="74" t="inlineStr">
        <is>
          <t>Cobrador</t>
        </is>
      </c>
    </row>
    <row r="626">
      <c r="A626" s="77" t="n"/>
      <c r="B626" s="77" t="n"/>
      <c r="C626" s="77" t="n"/>
      <c r="D626" s="77" t="n"/>
      <c r="E626" s="77" t="n"/>
      <c r="F626" s="4" t="inlineStr">
        <is>
          <t>EFECTIVO</t>
        </is>
      </c>
      <c r="G626" s="4" t="inlineStr">
        <is>
          <t>CHEQUE</t>
        </is>
      </c>
      <c r="H626" s="4" t="inlineStr">
        <is>
          <t>TRANSFERENCIA</t>
        </is>
      </c>
      <c r="I626" s="77" t="n"/>
      <c r="J626" s="77" t="n"/>
    </row>
    <row r="627">
      <c r="A627" s="5" t="inlineStr">
        <is>
          <t>CCAJ-EA10/80/202</t>
        </is>
      </c>
      <c r="B627" s="6" t="n">
        <v>44984.55693923611</v>
      </c>
      <c r="C627" s="5" t="inlineStr">
        <is>
          <t>1431 GRACIELA CASTILLO CATARI</t>
        </is>
      </c>
      <c r="D627" s="10" t="n"/>
      <c r="E627" s="8" t="n"/>
      <c r="F627" s="9" t="n">
        <v>4272.4</v>
      </c>
      <c r="I627" s="10" t="inlineStr">
        <is>
          <t>EFECTIVO</t>
        </is>
      </c>
      <c r="J627" s="5" t="inlineStr">
        <is>
          <t>3051 EFRAIN ARMANDO CHIPANA MARTINEZ</t>
        </is>
      </c>
    </row>
    <row r="628">
      <c r="A628" s="5" t="inlineStr">
        <is>
          <t>CCAJ-EA10/80/2023</t>
        </is>
      </c>
      <c r="B628" s="6" t="n">
        <v>44984.55693923611</v>
      </c>
      <c r="C628" s="5" t="inlineStr">
        <is>
          <t>1431 GRACIELA CASTILLO CATARI</t>
        </is>
      </c>
      <c r="D628" s="10" t="n"/>
      <c r="E628" s="8" t="n"/>
      <c r="F628" s="9" t="n">
        <v>10702.9</v>
      </c>
      <c r="I628" s="10" t="inlineStr">
        <is>
          <t>EFECTIVO</t>
        </is>
      </c>
      <c r="J628" s="8" t="inlineStr">
        <is>
          <t>191 ELIAS MENDOZA YUJRA</t>
        </is>
      </c>
    </row>
    <row r="629">
      <c r="A629" s="5" t="inlineStr">
        <is>
          <t>CCAJ-EA10/80/2023</t>
        </is>
      </c>
      <c r="B629" s="6" t="n">
        <v>44984.55693923611</v>
      </c>
      <c r="C629" s="5" t="inlineStr">
        <is>
          <t>1431 GRACIELA CASTILLO CATARI</t>
        </is>
      </c>
      <c r="D629" s="10" t="n"/>
      <c r="E629" s="8" t="n"/>
      <c r="F629" s="9" t="n">
        <v>20333.5</v>
      </c>
      <c r="I629" s="10" t="inlineStr">
        <is>
          <t>EFECTIVO</t>
        </is>
      </c>
      <c r="J629" s="5" t="inlineStr">
        <is>
          <t>375 VICTOR ERNESTO QUISPE TICONA</t>
        </is>
      </c>
    </row>
    <row r="630">
      <c r="A630" s="5" t="inlineStr">
        <is>
          <t>CCAJ-EA10/80/2023</t>
        </is>
      </c>
      <c r="B630" s="6" t="n">
        <v>44984.55693923611</v>
      </c>
      <c r="C630" s="5" t="inlineStr">
        <is>
          <t>1431 GRACIELA CASTILLO CATARI</t>
        </is>
      </c>
      <c r="D630" s="10" t="n"/>
      <c r="E630" s="8" t="n"/>
      <c r="F630" s="9" t="n">
        <v>17303.8</v>
      </c>
      <c r="I630" s="10" t="inlineStr">
        <is>
          <t>EFECTIVO</t>
        </is>
      </c>
      <c r="J630" s="8" t="inlineStr">
        <is>
          <t>480 WALTER AMARRO MAMANI</t>
        </is>
      </c>
    </row>
    <row r="631">
      <c r="A631" s="5" t="inlineStr">
        <is>
          <t>CCAJ-EA10/80/2023</t>
        </is>
      </c>
      <c r="B631" s="6" t="n">
        <v>44984.55693923611</v>
      </c>
      <c r="C631" s="5" t="inlineStr">
        <is>
          <t>1431 GRACIELA CASTILLO CATARI</t>
        </is>
      </c>
      <c r="D631" s="10" t="n"/>
      <c r="E631" s="8" t="n"/>
      <c r="F631" s="9" t="n">
        <v>11776.8</v>
      </c>
      <c r="I631" s="10" t="inlineStr">
        <is>
          <t>EFECTIVO</t>
        </is>
      </c>
      <c r="J631" s="8" t="inlineStr">
        <is>
          <t>596 VICENTE MENDOZA SIRPA</t>
        </is>
      </c>
    </row>
    <row r="632">
      <c r="A632" s="5" t="inlineStr">
        <is>
          <t>CCAJ-EA10/80/2023</t>
        </is>
      </c>
      <c r="B632" s="6" t="n">
        <v>44984.55693923611</v>
      </c>
      <c r="C632" s="5" t="inlineStr">
        <is>
          <t>1431 GRACIELA CASTILLO CATARI</t>
        </is>
      </c>
      <c r="D632" s="10" t="n"/>
      <c r="E632" s="8" t="n"/>
      <c r="F632" s="9" t="n">
        <v>31459.5</v>
      </c>
      <c r="I632" s="10" t="inlineStr">
        <is>
          <t>EFECTIVO</t>
        </is>
      </c>
      <c r="J632" s="5" t="inlineStr">
        <is>
          <t>716 JUAN CARLOS MAMANI ORTIZ</t>
        </is>
      </c>
    </row>
    <row r="633">
      <c r="A633" s="5" t="inlineStr">
        <is>
          <t>CCAJ-EA10/80/2023</t>
        </is>
      </c>
      <c r="B633" s="6" t="n">
        <v>44984.55693923611</v>
      </c>
      <c r="C633" s="5" t="inlineStr">
        <is>
          <t>1431 GRACIELA CASTILLO CATARI</t>
        </is>
      </c>
      <c r="D633" s="10" t="n"/>
      <c r="E633" s="8" t="n"/>
      <c r="F633" s="9" t="n">
        <v>39868.4</v>
      </c>
      <c r="I633" s="10" t="inlineStr">
        <is>
          <t>EFECTIVO</t>
        </is>
      </c>
      <c r="J633" s="8" t="inlineStr">
        <is>
          <t>2307 RAMIRO POMA QUISPE</t>
        </is>
      </c>
    </row>
    <row r="634">
      <c r="A634" s="5" t="inlineStr">
        <is>
          <t>CCAJ-EA10/80/2023</t>
        </is>
      </c>
      <c r="B634" s="6" t="n">
        <v>44984.55693923611</v>
      </c>
      <c r="C634" s="5" t="inlineStr">
        <is>
          <t>1431 GRACIELA CASTILLO CATARI</t>
        </is>
      </c>
      <c r="D634" s="10" t="n"/>
      <c r="E634" s="8" t="n"/>
      <c r="F634" s="9" t="n">
        <v>90219.10000000001</v>
      </c>
      <c r="I634" s="10" t="inlineStr">
        <is>
          <t>EFECTIVO</t>
        </is>
      </c>
      <c r="J634" s="5" t="inlineStr">
        <is>
          <t>5092 GERSON VELASCO EA - T01</t>
        </is>
      </c>
    </row>
    <row r="635">
      <c r="A635" s="5" t="inlineStr">
        <is>
          <t>CCAJ-EA10/80/2023</t>
        </is>
      </c>
      <c r="B635" s="6" t="n">
        <v>44984.55693923611</v>
      </c>
      <c r="C635" s="5" t="inlineStr">
        <is>
          <t>1431 GRACIELA CASTILLO CATARI</t>
        </is>
      </c>
      <c r="D635" s="10" t="n"/>
      <c r="E635" s="8" t="n"/>
      <c r="F635" s="9" t="n">
        <v>56417.9</v>
      </c>
      <c r="I635" s="10" t="inlineStr">
        <is>
          <t>EFECTIVO</t>
        </is>
      </c>
      <c r="J635" s="5" t="inlineStr">
        <is>
          <t>5092 GERSON VELASCO EA - T02</t>
        </is>
      </c>
    </row>
    <row r="636">
      <c r="A636" s="5" t="inlineStr">
        <is>
          <t>CCAJ-EA10/80/2023</t>
        </is>
      </c>
      <c r="B636" s="6" t="n">
        <v>44984.55693923611</v>
      </c>
      <c r="C636" s="5" t="inlineStr">
        <is>
          <t>1431 GRACIELA CASTILLO CATARI</t>
        </is>
      </c>
      <c r="D636" s="10" t="n"/>
      <c r="E636" s="8" t="n"/>
      <c r="F636" s="9" t="n">
        <v>12209.8</v>
      </c>
      <c r="I636" s="10" t="inlineStr">
        <is>
          <t>EFECTIVO</t>
        </is>
      </c>
      <c r="J636" s="5" t="inlineStr">
        <is>
          <t>5092 GERSON VELASCO EA - T03</t>
        </is>
      </c>
    </row>
    <row r="637">
      <c r="A637" s="5" t="inlineStr">
        <is>
          <t>CCAJ-EA10/80/2023</t>
        </is>
      </c>
      <c r="B637" s="6" t="n">
        <v>44984.55693923611</v>
      </c>
      <c r="C637" s="5" t="inlineStr">
        <is>
          <t>1431 GRACIELA CASTILLO CATARI</t>
        </is>
      </c>
      <c r="D637" s="10" t="n"/>
      <c r="E637" s="8" t="n"/>
      <c r="F637" s="9" t="n">
        <v>12394</v>
      </c>
      <c r="I637" s="10" t="inlineStr">
        <is>
          <t>EFECTIVO</t>
        </is>
      </c>
      <c r="J637" s="5" t="inlineStr">
        <is>
          <t>5092 GERSON VELASCO EA - T04</t>
        </is>
      </c>
    </row>
    <row r="638">
      <c r="A638" s="5" t="inlineStr">
        <is>
          <t>CCAJ-EA10/80/2023</t>
        </is>
      </c>
      <c r="B638" s="6" t="n">
        <v>44984.55693923611</v>
      </c>
      <c r="C638" s="5" t="inlineStr">
        <is>
          <t>1431 GRACIELA CASTILLO CATARI</t>
        </is>
      </c>
      <c r="D638" s="10" t="n"/>
      <c r="E638" s="8" t="n"/>
      <c r="F638" s="9" t="n">
        <v>6703.2</v>
      </c>
      <c r="I638" s="10" t="inlineStr">
        <is>
          <t>EFECTIVO</t>
        </is>
      </c>
      <c r="J638" s="5" t="inlineStr">
        <is>
          <t>5092 GERSON VELASCO EA - T05</t>
        </is>
      </c>
    </row>
    <row r="639">
      <c r="A639" s="11" t="inlineStr">
        <is>
          <t>SAP</t>
        </is>
      </c>
      <c r="B639" s="3" t="n"/>
      <c r="C639" s="3" t="n"/>
      <c r="D639" s="7" t="n"/>
      <c r="E639" s="8" t="n"/>
      <c r="F639" s="31">
        <f>SUM(F627:G638)</f>
        <v/>
      </c>
      <c r="H639" s="9" t="n"/>
      <c r="I639" s="10" t="n"/>
      <c r="J639" s="8" t="n"/>
    </row>
    <row r="640" ht="15.75" customHeight="1">
      <c r="A640" s="13" t="inlineStr">
        <is>
          <t>FECHA</t>
        </is>
      </c>
      <c r="B640" s="13" t="inlineStr">
        <is>
          <t>CIERRE DE CAJA</t>
        </is>
      </c>
      <c r="C640" s="13" t="inlineStr">
        <is>
          <t>IMPORTE</t>
        </is>
      </c>
      <c r="D640" s="49" t="inlineStr">
        <is>
          <t>112846600</t>
        </is>
      </c>
      <c r="E640" s="14" t="n">
        <v>112835351</v>
      </c>
      <c r="H640" s="9" t="n"/>
      <c r="I640" s="10" t="n"/>
      <c r="J640" s="8" t="n"/>
    </row>
    <row r="641">
      <c r="A641" s="5" t="n"/>
      <c r="B641" s="6" t="n"/>
      <c r="C641" s="5" t="n"/>
      <c r="D641" s="29" t="inlineStr">
        <is>
          <t>BOOT</t>
        </is>
      </c>
      <c r="E641" s="8" t="n"/>
      <c r="G641" s="9" t="n"/>
      <c r="I641" s="10" t="n"/>
      <c r="J641" s="8" t="n"/>
    </row>
    <row r="642">
      <c r="A642" s="5" t="n"/>
      <c r="B642" s="6" t="n"/>
      <c r="C642" s="5" t="n"/>
      <c r="D642" s="7" t="n"/>
      <c r="E642" s="8" t="n"/>
      <c r="G642" s="9" t="n"/>
      <c r="I642" s="10" t="n"/>
      <c r="J642" s="8" t="n"/>
    </row>
    <row r="643">
      <c r="A643" s="5" t="inlineStr">
        <is>
          <t>CCAJ-EA10/81/202</t>
        </is>
      </c>
      <c r="B643" s="6" t="n">
        <v>44984.82168025463</v>
      </c>
      <c r="C643" s="5" t="inlineStr">
        <is>
          <t>1431 GRACIELA CASTILLO CATARI</t>
        </is>
      </c>
      <c r="D643" s="7" t="n">
        <v>475574</v>
      </c>
      <c r="E643" s="8" t="inlineStr">
        <is>
          <t>BISA-100070022</t>
        </is>
      </c>
      <c r="H643" s="9" t="n">
        <v>29751.4</v>
      </c>
      <c r="I643" s="5" t="inlineStr">
        <is>
          <t>DEPÓSITO BANCARIO</t>
        </is>
      </c>
      <c r="J643" s="5" t="inlineStr">
        <is>
          <t>1056 ALEX JESUS ZABALA TICONA</t>
        </is>
      </c>
    </row>
    <row r="644">
      <c r="A644" s="5" t="inlineStr">
        <is>
          <t>CCAJ-EA10/81/2023</t>
        </is>
      </c>
      <c r="B644" s="6" t="n">
        <v>44984.82168025463</v>
      </c>
      <c r="C644" s="5" t="inlineStr">
        <is>
          <t>1431 GRACIELA CASTILLO CATARI</t>
        </is>
      </c>
      <c r="D644" s="7" t="n">
        <v>585223</v>
      </c>
      <c r="E644" s="8" t="inlineStr">
        <is>
          <t>BISA-100070022</t>
        </is>
      </c>
      <c r="H644" s="9" t="n">
        <v>50043</v>
      </c>
      <c r="I644" s="5" t="inlineStr">
        <is>
          <t>DEPÓSITO BANCARIO</t>
        </is>
      </c>
      <c r="J644" s="5" t="inlineStr">
        <is>
          <t>4764 CARLOS ERIK CASTRO HURTADO</t>
        </is>
      </c>
    </row>
    <row r="645">
      <c r="A645" s="5" t="inlineStr">
        <is>
          <t>CCAJ-EA10/81/2023</t>
        </is>
      </c>
      <c r="B645" s="6" t="n">
        <v>44984.82168025463</v>
      </c>
      <c r="C645" s="5" t="inlineStr">
        <is>
          <t>1431 GRACIELA CASTILLO CATARI</t>
        </is>
      </c>
      <c r="D645" s="15" t="n">
        <v>45153206313</v>
      </c>
      <c r="E645" s="8" t="inlineStr">
        <is>
          <t>BISA-100070022</t>
        </is>
      </c>
      <c r="H645" s="9" t="n">
        <v>15718.74</v>
      </c>
      <c r="I645" s="5" t="inlineStr">
        <is>
          <t>DEPÓSITO BANCARIO</t>
        </is>
      </c>
      <c r="J645" s="5" t="inlineStr">
        <is>
          <t>1056 ALEX JESUS ZABALA TICONA</t>
        </is>
      </c>
    </row>
    <row r="646">
      <c r="A646" s="5" t="inlineStr">
        <is>
          <t>CCAJ-EA10/81/2023</t>
        </is>
      </c>
      <c r="B646" s="6" t="n">
        <v>44984.82168025463</v>
      </c>
      <c r="C646" s="5" t="inlineStr">
        <is>
          <t>1431 GRACIELA CASTILLO CATARI</t>
        </is>
      </c>
      <c r="D646" s="7" t="n">
        <v>3138586968</v>
      </c>
      <c r="E646" s="5" t="inlineStr">
        <is>
          <t>BANCO UNION-10000020161539</t>
        </is>
      </c>
      <c r="H646" s="9" t="n">
        <v>1949.7</v>
      </c>
      <c r="I646" s="5" t="inlineStr">
        <is>
          <t>DEPÓSITO BANCARIO</t>
        </is>
      </c>
      <c r="J646" s="8" t="inlineStr">
        <is>
          <t>841 JAEL ARRATIA - EL ALTO</t>
        </is>
      </c>
    </row>
    <row r="647">
      <c r="A647" s="5" t="inlineStr">
        <is>
          <t>CCAJ-EA10/81/2023</t>
        </is>
      </c>
      <c r="B647" s="6" t="n">
        <v>44984.82168025463</v>
      </c>
      <c r="C647" s="5" t="inlineStr">
        <is>
          <t>1431 GRACIELA CASTILLO CATARI</t>
        </is>
      </c>
      <c r="D647" s="7" t="n">
        <v>3140398963</v>
      </c>
      <c r="E647" s="5" t="inlineStr">
        <is>
          <t>BANCO UNION-10000020161539</t>
        </is>
      </c>
      <c r="H647" s="9" t="n">
        <v>38730</v>
      </c>
      <c r="I647" s="5" t="inlineStr">
        <is>
          <t>DEPÓSITO BANCARIO</t>
        </is>
      </c>
      <c r="J647" s="8" t="inlineStr">
        <is>
          <t>841 JAEL ARRATIA - EL ALTO</t>
        </is>
      </c>
    </row>
    <row r="648">
      <c r="A648" s="5" t="inlineStr">
        <is>
          <t>CCAJ-EA10/81/2023</t>
        </is>
      </c>
      <c r="B648" s="6" t="n">
        <v>44984.82168025463</v>
      </c>
      <c r="C648" s="5" t="inlineStr">
        <is>
          <t>1431 GRACIELA CASTILLO CATARI</t>
        </is>
      </c>
      <c r="D648" s="7" t="n"/>
      <c r="E648" s="8" t="n"/>
      <c r="F648" s="9" t="n">
        <v>16111.4</v>
      </c>
      <c r="I648" s="10" t="inlineStr">
        <is>
          <t>EFECTIVO</t>
        </is>
      </c>
      <c r="J648" s="8" t="inlineStr">
        <is>
          <t>980 RUBEN QUISPE CHURA</t>
        </is>
      </c>
    </row>
    <row r="649">
      <c r="A649" s="5" t="inlineStr">
        <is>
          <t>CCAJ-EA10/81/2023</t>
        </is>
      </c>
      <c r="B649" s="6" t="n">
        <v>44984.82168025463</v>
      </c>
      <c r="C649" s="5" t="inlineStr">
        <is>
          <t>1431 GRACIELA CASTILLO CATARI</t>
        </is>
      </c>
      <c r="D649" s="7" t="n"/>
      <c r="E649" s="8" t="n"/>
      <c r="F649" s="9" t="n">
        <v>43952.4</v>
      </c>
      <c r="I649" s="10" t="inlineStr">
        <is>
          <t>EFECTIVO</t>
        </is>
      </c>
      <c r="J649" s="5" t="inlineStr">
        <is>
          <t>3622 JULIO CESAR PORTILLO HUARACHI</t>
        </is>
      </c>
    </row>
    <row r="650">
      <c r="A650" s="5" t="inlineStr">
        <is>
          <t>CCAJ-EA10/81/2023</t>
        </is>
      </c>
      <c r="B650" s="6" t="n">
        <v>44984.82168025463</v>
      </c>
      <c r="C650" s="5" t="inlineStr">
        <is>
          <t>1431 GRACIELA CASTILLO CATARI</t>
        </is>
      </c>
      <c r="D650" s="7" t="n"/>
      <c r="E650" s="8" t="n"/>
      <c r="F650" s="9" t="n">
        <v>62486.5</v>
      </c>
      <c r="I650" s="10" t="inlineStr">
        <is>
          <t>EFECTIVO</t>
        </is>
      </c>
      <c r="J650" s="5" t="inlineStr">
        <is>
          <t>1056 ALEX JESUS ZABALA TICONA</t>
        </is>
      </c>
    </row>
    <row r="651">
      <c r="A651" s="5" t="inlineStr">
        <is>
          <t>CCAJ-EA10/81/2023</t>
        </is>
      </c>
      <c r="B651" s="6" t="n">
        <v>44984.82168025463</v>
      </c>
      <c r="C651" s="5" t="inlineStr">
        <is>
          <t>1431 GRACIELA CASTILLO CATARI</t>
        </is>
      </c>
      <c r="D651" s="7" t="n"/>
      <c r="E651" s="8" t="n"/>
      <c r="F651" s="9" t="n">
        <v>15070.4</v>
      </c>
      <c r="I651" s="10" t="inlineStr">
        <is>
          <t>EFECTIVO</t>
        </is>
      </c>
      <c r="J651" s="5" t="inlineStr">
        <is>
          <t>5092 GERSON VELASCO EA - T03</t>
        </is>
      </c>
    </row>
    <row r="652">
      <c r="A652" s="5" t="inlineStr">
        <is>
          <t>CCAJ-EA10/81/2023</t>
        </is>
      </c>
      <c r="B652" s="6" t="n">
        <v>44984.82168025463</v>
      </c>
      <c r="C652" s="5" t="inlineStr">
        <is>
          <t>1431 GRACIELA CASTILLO CATARI</t>
        </is>
      </c>
      <c r="D652" s="7" t="n"/>
      <c r="E652" s="8" t="n"/>
      <c r="F652" s="9" t="n">
        <v>8169.6</v>
      </c>
      <c r="I652" s="10" t="inlineStr">
        <is>
          <t>EFECTIVO</t>
        </is>
      </c>
      <c r="J652" s="5" t="inlineStr">
        <is>
          <t>5092 GERSON VELASCO EA - T04</t>
        </is>
      </c>
    </row>
    <row r="653">
      <c r="A653" s="11" t="inlineStr">
        <is>
          <t>SAP</t>
        </is>
      </c>
      <c r="B653" s="3" t="n"/>
      <c r="C653" s="3" t="n"/>
      <c r="D653" s="7" t="n"/>
      <c r="E653" s="8" t="n"/>
      <c r="F653" s="31">
        <f>SUM(F643:G652)</f>
        <v/>
      </c>
      <c r="H653" s="9" t="n"/>
      <c r="I653" s="10" t="n"/>
      <c r="J653" s="8" t="n"/>
    </row>
    <row r="654">
      <c r="A654" s="13" t="inlineStr">
        <is>
          <t>FECHA</t>
        </is>
      </c>
      <c r="B654" s="13" t="inlineStr">
        <is>
          <t>CIERRE DE CAJA</t>
        </is>
      </c>
      <c r="C654" s="13" t="inlineStr">
        <is>
          <t>IMPORTE</t>
        </is>
      </c>
      <c r="D654" s="7" t="inlineStr">
        <is>
          <t>112846593</t>
        </is>
      </c>
      <c r="E654" s="8" t="n"/>
      <c r="H654" s="9" t="n"/>
      <c r="I654" s="10" t="n"/>
      <c r="J654" s="8" t="n"/>
    </row>
    <row r="655">
      <c r="A655" s="5" t="n"/>
      <c r="B655" s="6" t="n"/>
      <c r="C655" s="5" t="n"/>
      <c r="D655" s="7" t="n"/>
      <c r="E655" s="8" t="n"/>
      <c r="G655" s="9" t="n"/>
      <c r="I655" s="10" t="n"/>
      <c r="J655" s="8" t="n"/>
    </row>
  </sheetData>
  <mergeCells count="184">
    <mergeCell ref="A625:A626"/>
    <mergeCell ref="B625:B626"/>
    <mergeCell ref="C625:C626"/>
    <mergeCell ref="D625:D626"/>
    <mergeCell ref="E625:E626"/>
    <mergeCell ref="F625:H625"/>
    <mergeCell ref="I625:I626"/>
    <mergeCell ref="J625:J626"/>
    <mergeCell ref="I568:I569"/>
    <mergeCell ref="J568:J569"/>
    <mergeCell ref="A604:A605"/>
    <mergeCell ref="B604:B605"/>
    <mergeCell ref="C604:C605"/>
    <mergeCell ref="D604:D605"/>
    <mergeCell ref="E604:E605"/>
    <mergeCell ref="F604:H604"/>
    <mergeCell ref="I604:I605"/>
    <mergeCell ref="J604:J605"/>
    <mergeCell ref="A568:A569"/>
    <mergeCell ref="B568:B569"/>
    <mergeCell ref="C568:C569"/>
    <mergeCell ref="D568:D569"/>
    <mergeCell ref="E568:E569"/>
    <mergeCell ref="F568:H568"/>
    <mergeCell ref="A293:A294"/>
    <mergeCell ref="B293:B294"/>
    <mergeCell ref="C293:C294"/>
    <mergeCell ref="D293:D294"/>
    <mergeCell ref="E293:E294"/>
    <mergeCell ref="F293:H293"/>
    <mergeCell ref="I293:I294"/>
    <mergeCell ref="J293:J294"/>
    <mergeCell ref="A366:A367"/>
    <mergeCell ref="B366:B367"/>
    <mergeCell ref="C366:C367"/>
    <mergeCell ref="D366:D367"/>
    <mergeCell ref="E366:E367"/>
    <mergeCell ref="F366:H366"/>
    <mergeCell ref="I366:I367"/>
    <mergeCell ref="J366:J367"/>
    <mergeCell ref="A329:A330"/>
    <mergeCell ref="B329:B330"/>
    <mergeCell ref="C329:C330"/>
    <mergeCell ref="D329:D330"/>
    <mergeCell ref="E329:E330"/>
    <mergeCell ref="F329:H329"/>
    <mergeCell ref="I329:I330"/>
    <mergeCell ref="J329:J330"/>
    <mergeCell ref="A280:A281"/>
    <mergeCell ref="B280:B281"/>
    <mergeCell ref="C280:C281"/>
    <mergeCell ref="D280:D281"/>
    <mergeCell ref="E280:E281"/>
    <mergeCell ref="F280:H280"/>
    <mergeCell ref="I280:I281"/>
    <mergeCell ref="J280:J281"/>
    <mergeCell ref="A3:A4"/>
    <mergeCell ref="B3:B4"/>
    <mergeCell ref="C3:C4"/>
    <mergeCell ref="D3:D4"/>
    <mergeCell ref="E3:E4"/>
    <mergeCell ref="F3:H3"/>
    <mergeCell ref="I3:I4"/>
    <mergeCell ref="J3:J4"/>
    <mergeCell ref="I49:I50"/>
    <mergeCell ref="J49:J50"/>
    <mergeCell ref="A49:A50"/>
    <mergeCell ref="B49:B50"/>
    <mergeCell ref="C49:C50"/>
    <mergeCell ref="D49:D50"/>
    <mergeCell ref="E49:E50"/>
    <mergeCell ref="F49:H49"/>
    <mergeCell ref="C17:C18"/>
    <mergeCell ref="D17:D18"/>
    <mergeCell ref="E17:E18"/>
    <mergeCell ref="F17:H17"/>
    <mergeCell ref="I17:I18"/>
    <mergeCell ref="J17:J18"/>
    <mergeCell ref="A17:A18"/>
    <mergeCell ref="B17:B18"/>
    <mergeCell ref="I90:I91"/>
    <mergeCell ref="J90:J91"/>
    <mergeCell ref="A90:A91"/>
    <mergeCell ref="B90:B91"/>
    <mergeCell ref="C90:C91"/>
    <mergeCell ref="D90:D91"/>
    <mergeCell ref="E90:E91"/>
    <mergeCell ref="F90:H90"/>
    <mergeCell ref="A110:A111"/>
    <mergeCell ref="B110:B111"/>
    <mergeCell ref="C110:C111"/>
    <mergeCell ref="D110:D111"/>
    <mergeCell ref="E110:E111"/>
    <mergeCell ref="F110:H110"/>
    <mergeCell ref="I110:I111"/>
    <mergeCell ref="J110:J111"/>
    <mergeCell ref="A147:A148"/>
    <mergeCell ref="B147:B148"/>
    <mergeCell ref="C147:C148"/>
    <mergeCell ref="D147:D148"/>
    <mergeCell ref="E147:E148"/>
    <mergeCell ref="F147:H147"/>
    <mergeCell ref="I147:I148"/>
    <mergeCell ref="J147:J148"/>
    <mergeCell ref="A175:A176"/>
    <mergeCell ref="B175:B176"/>
    <mergeCell ref="C175:C176"/>
    <mergeCell ref="D175:D176"/>
    <mergeCell ref="E175:E176"/>
    <mergeCell ref="F175:H175"/>
    <mergeCell ref="I175:I176"/>
    <mergeCell ref="J175:J176"/>
    <mergeCell ref="A208:A209"/>
    <mergeCell ref="B208:B209"/>
    <mergeCell ref="C208:C209"/>
    <mergeCell ref="D208:D209"/>
    <mergeCell ref="E208:E209"/>
    <mergeCell ref="F208:H208"/>
    <mergeCell ref="I208:I209"/>
    <mergeCell ref="J208:J209"/>
    <mergeCell ref="A239:A240"/>
    <mergeCell ref="B239:B240"/>
    <mergeCell ref="C239:C240"/>
    <mergeCell ref="D239:D240"/>
    <mergeCell ref="E239:E240"/>
    <mergeCell ref="F239:H239"/>
    <mergeCell ref="I239:I240"/>
    <mergeCell ref="J239:J240"/>
    <mergeCell ref="A434:A435"/>
    <mergeCell ref="B434:B435"/>
    <mergeCell ref="C434:C435"/>
    <mergeCell ref="D434:D435"/>
    <mergeCell ref="E434:E435"/>
    <mergeCell ref="F434:H434"/>
    <mergeCell ref="I434:I435"/>
    <mergeCell ref="J434:J435"/>
    <mergeCell ref="A401:A402"/>
    <mergeCell ref="B401:B402"/>
    <mergeCell ref="C401:C402"/>
    <mergeCell ref="D401:D402"/>
    <mergeCell ref="E401:E402"/>
    <mergeCell ref="F401:H401"/>
    <mergeCell ref="I401:I402"/>
    <mergeCell ref="J401:J402"/>
    <mergeCell ref="I469:I470"/>
    <mergeCell ref="J469:J470"/>
    <mergeCell ref="A469:A470"/>
    <mergeCell ref="B469:B470"/>
    <mergeCell ref="C469:C470"/>
    <mergeCell ref="D469:D470"/>
    <mergeCell ref="E469:E470"/>
    <mergeCell ref="F469:H469"/>
    <mergeCell ref="A484:A485"/>
    <mergeCell ref="B484:B485"/>
    <mergeCell ref="C484:C485"/>
    <mergeCell ref="D484:D485"/>
    <mergeCell ref="E484:E485"/>
    <mergeCell ref="F484:H484"/>
    <mergeCell ref="I484:I485"/>
    <mergeCell ref="J484:J485"/>
    <mergeCell ref="A537:A538"/>
    <mergeCell ref="B537:B538"/>
    <mergeCell ref="C537:C538"/>
    <mergeCell ref="D537:D538"/>
    <mergeCell ref="E537:E538"/>
    <mergeCell ref="F537:H537"/>
    <mergeCell ref="I537:I538"/>
    <mergeCell ref="J537:J538"/>
    <mergeCell ref="A492:A493"/>
    <mergeCell ref="B492:B493"/>
    <mergeCell ref="C492:C493"/>
    <mergeCell ref="D492:D493"/>
    <mergeCell ref="E492:E493"/>
    <mergeCell ref="F492:H492"/>
    <mergeCell ref="I492:I493"/>
    <mergeCell ref="J492:J493"/>
    <mergeCell ref="A501:A502"/>
    <mergeCell ref="B501:B502"/>
    <mergeCell ref="C501:C502"/>
    <mergeCell ref="D501:D502"/>
    <mergeCell ref="E501:E502"/>
    <mergeCell ref="F501:H501"/>
    <mergeCell ref="I501:I502"/>
    <mergeCell ref="J501:J502"/>
  </mergeCells>
  <pageMargins left="0.7" right="0.7" top="0.75" bottom="0.75" header="0.3" footer="0.3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227"/>
  <sheetViews>
    <sheetView topLeftCell="A214" workbookViewId="0">
      <selection activeCell="E217" sqref="E217"/>
    </sheetView>
  </sheetViews>
  <sheetFormatPr baseColWidth="10" defaultRowHeight="15"/>
  <cols>
    <col width="16.28515625" bestFit="1" customWidth="1" min="1" max="1"/>
    <col width="10.85546875" bestFit="1" customWidth="1" min="2" max="2"/>
    <col width="37" customWidth="1" min="3" max="3"/>
    <col width="13" customWidth="1" min="4" max="4"/>
    <col width="12.71093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n"/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1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1" t="inlineStr">
        <is>
          <t>Cierre Caja</t>
        </is>
      </c>
      <c r="B3" s="2" t="n"/>
      <c r="C3" s="2" t="n"/>
      <c r="D3" s="2" t="n"/>
      <c r="E3" s="2" t="n"/>
      <c r="F3" s="2" t="n"/>
      <c r="G3" s="2" t="n"/>
      <c r="H3" s="2" t="n"/>
      <c r="I3" s="2" t="n"/>
      <c r="J3" s="2" t="n"/>
    </row>
    <row r="4">
      <c r="A4" s="3" t="inlineStr">
        <is>
          <t>Del 01/02/2023</t>
        </is>
      </c>
      <c r="B4" s="2" t="n"/>
      <c r="C4" s="2" t="n"/>
      <c r="D4" s="2" t="n"/>
      <c r="E4" s="2" t="n"/>
      <c r="F4" s="2" t="n"/>
      <c r="G4" s="2" t="n"/>
      <c r="H4" s="2" t="n"/>
      <c r="I4" s="2" t="n"/>
      <c r="J4" s="2" t="n"/>
    </row>
    <row r="5">
      <c r="A5" s="74" t="inlineStr">
        <is>
          <t>Cierre Caja</t>
        </is>
      </c>
      <c r="B5" s="74" t="inlineStr">
        <is>
          <t>Fecha</t>
        </is>
      </c>
      <c r="C5" s="74" t="inlineStr">
        <is>
          <t>Cajero</t>
        </is>
      </c>
      <c r="D5" s="74" t="inlineStr">
        <is>
          <t>Nro Voucher</t>
        </is>
      </c>
      <c r="E5" s="74" t="inlineStr">
        <is>
          <t>Nro Cuenta</t>
        </is>
      </c>
      <c r="F5" s="74" t="inlineStr">
        <is>
          <t>Tipo Ingreso</t>
        </is>
      </c>
      <c r="G5" s="75" t="n"/>
      <c r="H5" s="76" t="n"/>
      <c r="I5" s="74" t="inlineStr">
        <is>
          <t>TIPO DE INGRESO</t>
        </is>
      </c>
      <c r="J5" s="74" t="inlineStr">
        <is>
          <t>Cobrador</t>
        </is>
      </c>
    </row>
    <row r="6">
      <c r="A6" s="77" t="n"/>
      <c r="B6" s="77" t="n"/>
      <c r="C6" s="77" t="n"/>
      <c r="D6" s="77" t="n"/>
      <c r="E6" s="77" t="n"/>
      <c r="F6" s="4" t="inlineStr">
        <is>
          <t>EFECTIVO</t>
        </is>
      </c>
      <c r="G6" s="4" t="inlineStr">
        <is>
          <t>CHEQUE</t>
        </is>
      </c>
      <c r="H6" s="4" t="inlineStr">
        <is>
          <t>TRANSFERENCIA</t>
        </is>
      </c>
      <c r="I6" s="77" t="n"/>
      <c r="J6" s="77" t="n"/>
    </row>
    <row r="7">
      <c r="A7" s="5" t="inlineStr">
        <is>
          <t>CCAJ-EA58/25/23</t>
        </is>
      </c>
      <c r="B7" s="6" t="n">
        <v>44958.81172427083</v>
      </c>
      <c r="C7" s="5" t="inlineStr">
        <is>
          <t>261 ALICIA VIRGINIA QUISBERT MAMANI</t>
        </is>
      </c>
      <c r="D7" s="7" t="n"/>
      <c r="E7" s="8" t="n"/>
      <c r="F7" s="9" t="n">
        <v>1979.85</v>
      </c>
      <c r="I7" s="10" t="inlineStr">
        <is>
          <t>EFECTIVO</t>
        </is>
      </c>
      <c r="J7" s="5" t="inlineStr">
        <is>
          <t>261 ALICIA VIRGINIA QUISBERT MAMANI</t>
        </is>
      </c>
    </row>
    <row r="8">
      <c r="A8" s="5" t="inlineStr">
        <is>
          <t>CCAJ-EA58/25/23</t>
        </is>
      </c>
      <c r="B8" s="6" t="n">
        <v>44958.81172427083</v>
      </c>
      <c r="C8" s="5" t="inlineStr">
        <is>
          <t>261 ALICIA VIRGINIA QUISBERT MAMANI</t>
        </is>
      </c>
      <c r="D8" s="7" t="n"/>
      <c r="E8" s="8" t="n"/>
      <c r="H8" s="9" t="n">
        <v>319.8</v>
      </c>
      <c r="I8" s="5" t="inlineStr">
        <is>
          <t>TARJETA DE DÉBITO/CRÉDITO</t>
        </is>
      </c>
      <c r="J8" s="5" t="inlineStr">
        <is>
          <t>261 ALICIA VIRGINIA QUISBERT MAMANI</t>
        </is>
      </c>
    </row>
    <row r="9">
      <c r="A9" s="11" t="inlineStr">
        <is>
          <t>SAP</t>
        </is>
      </c>
      <c r="B9" s="3" t="n"/>
      <c r="C9" s="3" t="n"/>
      <c r="D9" s="7" t="n"/>
      <c r="E9" s="8" t="n"/>
      <c r="H9" s="9" t="n"/>
      <c r="I9" s="10" t="n"/>
      <c r="J9" s="8" t="n"/>
    </row>
    <row r="10" ht="15.75" customHeight="1">
      <c r="A10" s="13" t="inlineStr">
        <is>
          <t>FECHA</t>
        </is>
      </c>
      <c r="B10" s="13" t="inlineStr">
        <is>
          <t>CIERRE DE CAJA</t>
        </is>
      </c>
      <c r="C10" s="13" t="inlineStr">
        <is>
          <t>IMPORTE</t>
        </is>
      </c>
      <c r="D10" s="49" t="n">
        <v>112695135</v>
      </c>
      <c r="E10" s="14" t="n">
        <v>112695345</v>
      </c>
      <c r="H10" s="9" t="n"/>
      <c r="I10" s="10" t="n"/>
      <c r="J10" s="8" t="n"/>
    </row>
    <row r="11">
      <c r="D11" s="57" t="inlineStr">
        <is>
          <t>BOOT</t>
        </is>
      </c>
    </row>
    <row r="13">
      <c r="A13" s="1" t="inlineStr">
        <is>
          <t>Cierre Caja</t>
        </is>
      </c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</row>
    <row r="14">
      <c r="A14" s="3" t="inlineStr">
        <is>
          <t>Del 02/02/2023</t>
        </is>
      </c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74" t="inlineStr">
        <is>
          <t>Cierre Caja</t>
        </is>
      </c>
      <c r="B15" s="74" t="inlineStr">
        <is>
          <t>Fecha</t>
        </is>
      </c>
      <c r="C15" s="74" t="inlineStr">
        <is>
          <t>Cajero</t>
        </is>
      </c>
      <c r="D15" s="74" t="inlineStr">
        <is>
          <t>Nro Voucher</t>
        </is>
      </c>
      <c r="E15" s="74" t="inlineStr">
        <is>
          <t>Nro Cuenta</t>
        </is>
      </c>
      <c r="F15" s="74" t="inlineStr">
        <is>
          <t>Tipo Ingreso</t>
        </is>
      </c>
      <c r="G15" s="75" t="n"/>
      <c r="H15" s="76" t="n"/>
      <c r="I15" s="74" t="inlineStr">
        <is>
          <t>TIPO DE INGRESO</t>
        </is>
      </c>
      <c r="J15" s="74" t="inlineStr">
        <is>
          <t>Cobrador</t>
        </is>
      </c>
    </row>
    <row r="16">
      <c r="A16" s="77" t="n"/>
      <c r="B16" s="77" t="n"/>
      <c r="C16" s="77" t="n"/>
      <c r="D16" s="77" t="n"/>
      <c r="E16" s="77" t="n"/>
      <c r="F16" s="4" t="inlineStr">
        <is>
          <t>EFECTIVO</t>
        </is>
      </c>
      <c r="G16" s="4" t="inlineStr">
        <is>
          <t>CHEQUE</t>
        </is>
      </c>
      <c r="H16" s="4" t="inlineStr">
        <is>
          <t>TRANSFERENCIA</t>
        </is>
      </c>
      <c r="I16" s="77" t="n"/>
      <c r="J16" s="77" t="n"/>
    </row>
    <row r="17">
      <c r="A17" s="5" t="inlineStr">
        <is>
          <t>CCAJ-EA58/26/23</t>
        </is>
      </c>
      <c r="B17" s="6" t="n">
        <v>44959.79454891204</v>
      </c>
      <c r="C17" s="5" t="inlineStr">
        <is>
          <t>261 ALICIA VIRGINIA QUISBERT MAMANI</t>
        </is>
      </c>
      <c r="D17" s="7" t="n"/>
      <c r="E17" s="8" t="n"/>
      <c r="F17" s="9" t="n">
        <v>2491.85</v>
      </c>
      <c r="I17" s="10" t="inlineStr">
        <is>
          <t>EFECTIVO</t>
        </is>
      </c>
      <c r="J17" s="5" t="inlineStr">
        <is>
          <t>261 ALICIA VIRGINIA QUISBERT MAMANI</t>
        </is>
      </c>
    </row>
    <row r="18">
      <c r="A18" s="5" t="inlineStr">
        <is>
          <t>CCAJ-EA58/26/23</t>
        </is>
      </c>
      <c r="B18" s="6" t="n">
        <v>44959.79454891204</v>
      </c>
      <c r="C18" s="5" t="inlineStr">
        <is>
          <t>261 ALICIA VIRGINIA QUISBERT MAMANI</t>
        </is>
      </c>
      <c r="D18" s="7" t="n"/>
      <c r="E18" s="8" t="n"/>
      <c r="H18" s="9" t="n">
        <v>1072.83</v>
      </c>
      <c r="I18" s="5" t="inlineStr">
        <is>
          <t>TARJETA DE DÉBITO/CRÉDITO</t>
        </is>
      </c>
      <c r="J18" s="5" t="inlineStr">
        <is>
          <t>261 ALICIA VIRGINIA QUISBERT MAMANI</t>
        </is>
      </c>
    </row>
    <row r="19">
      <c r="A19" s="11" t="inlineStr">
        <is>
          <t>SAP</t>
        </is>
      </c>
      <c r="B19" s="3" t="n"/>
      <c r="C19" s="3" t="n"/>
      <c r="D19" s="7" t="n"/>
      <c r="E19" s="8" t="n"/>
      <c r="H19" s="9" t="n"/>
      <c r="I19" s="10" t="n"/>
      <c r="J19" s="5" t="n"/>
    </row>
    <row r="20" ht="15.75" customHeight="1">
      <c r="A20" s="13" t="inlineStr">
        <is>
          <t>FECHA</t>
        </is>
      </c>
      <c r="B20" s="13" t="inlineStr">
        <is>
          <t>CIERRE DE CAJA</t>
        </is>
      </c>
      <c r="C20" s="13" t="inlineStr">
        <is>
          <t>IMPORTE</t>
        </is>
      </c>
      <c r="D20" s="49" t="n">
        <v>112728639</v>
      </c>
      <c r="E20" s="14" t="n">
        <v>112728969</v>
      </c>
      <c r="H20" s="9" t="n"/>
      <c r="I20" s="10" t="n"/>
      <c r="J20" s="5" t="n"/>
    </row>
    <row r="21">
      <c r="D21" s="57" t="inlineStr">
        <is>
          <t>BOOT</t>
        </is>
      </c>
    </row>
    <row r="23">
      <c r="A23" s="1" t="inlineStr">
        <is>
          <t>Cierre Caja</t>
        </is>
      </c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</row>
    <row r="24">
      <c r="A24" s="3" t="inlineStr">
        <is>
          <t>Del 03/02/2023</t>
        </is>
      </c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</row>
    <row r="25">
      <c r="A25" s="74" t="inlineStr">
        <is>
          <t>Cierre Caja</t>
        </is>
      </c>
      <c r="B25" s="74" t="inlineStr">
        <is>
          <t>Fecha</t>
        </is>
      </c>
      <c r="C25" s="74" t="inlineStr">
        <is>
          <t>Cajero</t>
        </is>
      </c>
      <c r="D25" s="74" t="inlineStr">
        <is>
          <t>Nro Voucher</t>
        </is>
      </c>
      <c r="E25" s="74" t="inlineStr">
        <is>
          <t>Nro Cuenta</t>
        </is>
      </c>
      <c r="F25" s="74" t="inlineStr">
        <is>
          <t>Tipo Ingreso</t>
        </is>
      </c>
      <c r="G25" s="75" t="n"/>
      <c r="H25" s="76" t="n"/>
      <c r="I25" s="74" t="inlineStr">
        <is>
          <t>TIPO DE INGRESO</t>
        </is>
      </c>
      <c r="J25" s="74" t="inlineStr">
        <is>
          <t>Cobrador</t>
        </is>
      </c>
    </row>
    <row r="26">
      <c r="A26" s="77" t="n"/>
      <c r="B26" s="77" t="n"/>
      <c r="C26" s="77" t="n"/>
      <c r="D26" s="77" t="n"/>
      <c r="E26" s="77" t="n"/>
      <c r="F26" s="4" t="inlineStr">
        <is>
          <t>EFECTIVO</t>
        </is>
      </c>
      <c r="G26" s="4" t="inlineStr">
        <is>
          <t>CHEQUE</t>
        </is>
      </c>
      <c r="H26" s="4" t="inlineStr">
        <is>
          <t>TRANSFERENCIA</t>
        </is>
      </c>
      <c r="I26" s="77" t="n"/>
      <c r="J26" s="77" t="n"/>
    </row>
    <row r="27">
      <c r="A27" s="5" t="inlineStr">
        <is>
          <t>CCAJ-EA58/27/23</t>
        </is>
      </c>
      <c r="B27" s="6" t="n">
        <v>44960.79416267361</v>
      </c>
      <c r="C27" s="5" t="inlineStr">
        <is>
          <t>261 ALICIA VIRGINIA QUISBERT MAMANI</t>
        </is>
      </c>
      <c r="D27" s="7" t="n"/>
      <c r="E27" s="8" t="n"/>
      <c r="F27" s="9" t="n">
        <v>1498.03</v>
      </c>
      <c r="I27" s="10" t="inlineStr">
        <is>
          <t>EFECTIVO</t>
        </is>
      </c>
      <c r="J27" s="5" t="inlineStr">
        <is>
          <t>261 ALICIA VIRGINIA QUISBERT MAMANI</t>
        </is>
      </c>
    </row>
    <row r="28">
      <c r="A28" s="5" t="inlineStr">
        <is>
          <t>CCAJ-EA58/27/23</t>
        </is>
      </c>
      <c r="B28" s="6" t="n">
        <v>44960.79416267361</v>
      </c>
      <c r="C28" s="5" t="inlineStr">
        <is>
          <t>261 ALICIA VIRGINIA QUISBERT MAMANI</t>
        </is>
      </c>
      <c r="D28" s="7" t="n"/>
      <c r="E28" s="8" t="n"/>
      <c r="H28" s="9" t="n">
        <v>64.81999999999999</v>
      </c>
      <c r="I28" s="5" t="inlineStr">
        <is>
          <t>TARJETA DE DÉBITO/CRÉDITO</t>
        </is>
      </c>
      <c r="J28" s="5" t="inlineStr">
        <is>
          <t>261 ALICIA VIRGINIA QUISBERT MAMANI</t>
        </is>
      </c>
    </row>
    <row r="29">
      <c r="A29" s="11" t="inlineStr">
        <is>
          <t>SAP</t>
        </is>
      </c>
      <c r="B29" s="3" t="n"/>
      <c r="C29" s="3" t="n"/>
      <c r="D29" s="7" t="n"/>
      <c r="E29" s="8" t="n"/>
      <c r="H29" s="9" t="n"/>
      <c r="I29" s="10" t="n"/>
      <c r="J29" s="5" t="n"/>
    </row>
    <row r="30" ht="15.75" customHeight="1">
      <c r="A30" s="13" t="inlineStr">
        <is>
          <t>FECHA</t>
        </is>
      </c>
      <c r="B30" s="13" t="inlineStr">
        <is>
          <t>CIERRE DE CAJA</t>
        </is>
      </c>
      <c r="C30" s="13" t="inlineStr">
        <is>
          <t>IMPORTE</t>
        </is>
      </c>
      <c r="D30" s="49" t="n">
        <v>112728709</v>
      </c>
      <c r="E30" s="14" t="n">
        <v>112728970</v>
      </c>
      <c r="H30" s="9" t="n"/>
      <c r="I30" s="10" t="n"/>
      <c r="J30" s="5" t="n"/>
    </row>
    <row r="31">
      <c r="A31" s="5" t="n"/>
      <c r="B31" s="6" t="n"/>
      <c r="C31" s="5" t="n"/>
      <c r="D31" s="57" t="inlineStr">
        <is>
          <t>BOOT</t>
        </is>
      </c>
      <c r="E31" s="8" t="n"/>
      <c r="H31" s="9" t="n"/>
      <c r="I31" s="10" t="n"/>
      <c r="J31" s="5" t="n"/>
    </row>
    <row r="32">
      <c r="A32" s="5" t="n"/>
      <c r="B32" s="6" t="n"/>
      <c r="C32" s="5" t="n"/>
      <c r="D32" s="7" t="n"/>
      <c r="E32" s="8" t="n"/>
      <c r="H32" s="9" t="n"/>
      <c r="I32" s="10" t="n"/>
      <c r="J32" s="5" t="n"/>
    </row>
    <row r="33">
      <c r="A33" s="1" t="inlineStr">
        <is>
          <t>Cierre Caja</t>
        </is>
      </c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3" t="inlineStr">
        <is>
          <t>Del 04/02/2023</t>
        </is>
      </c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</row>
    <row r="35">
      <c r="A35" s="74" t="inlineStr">
        <is>
          <t>Cierre Caja</t>
        </is>
      </c>
      <c r="B35" s="74" t="inlineStr">
        <is>
          <t>Fecha</t>
        </is>
      </c>
      <c r="C35" s="74" t="inlineStr">
        <is>
          <t>Cajero</t>
        </is>
      </c>
      <c r="D35" s="74" t="inlineStr">
        <is>
          <t>Nro Voucher</t>
        </is>
      </c>
      <c r="E35" s="74" t="inlineStr">
        <is>
          <t>Nro Cuenta</t>
        </is>
      </c>
      <c r="F35" s="74" t="inlineStr">
        <is>
          <t>Tipo Ingreso</t>
        </is>
      </c>
      <c r="G35" s="75" t="n"/>
      <c r="H35" s="76" t="n"/>
      <c r="I35" s="74" t="inlineStr">
        <is>
          <t>TIPO DE INGRESO</t>
        </is>
      </c>
      <c r="J35" s="74" t="inlineStr">
        <is>
          <t>Cobrador</t>
        </is>
      </c>
    </row>
    <row r="36">
      <c r="A36" s="77" t="n"/>
      <c r="B36" s="77" t="n"/>
      <c r="C36" s="77" t="n"/>
      <c r="D36" s="77" t="n"/>
      <c r="E36" s="77" t="n"/>
      <c r="F36" s="4" t="inlineStr">
        <is>
          <t>EFECTIVO</t>
        </is>
      </c>
      <c r="G36" s="4" t="inlineStr">
        <is>
          <t>CHEQUE</t>
        </is>
      </c>
      <c r="H36" s="4" t="inlineStr">
        <is>
          <t>TRANSFERENCIA</t>
        </is>
      </c>
      <c r="I36" s="77" t="n"/>
      <c r="J36" s="77" t="n"/>
    </row>
    <row r="37">
      <c r="A37" s="5" t="inlineStr">
        <is>
          <t>CCAJ-EA58/28/23</t>
        </is>
      </c>
      <c r="B37" s="6" t="n">
        <v>44961.58943217593</v>
      </c>
      <c r="C37" s="5" t="inlineStr">
        <is>
          <t>261 ALICIA VIRGINIA QUISBERT MAMANI</t>
        </is>
      </c>
      <c r="D37" s="7" t="n"/>
      <c r="E37" s="8" t="n"/>
      <c r="F37" s="9" t="n">
        <v>1415.26</v>
      </c>
      <c r="I37" s="10" t="inlineStr">
        <is>
          <t>EFECTIVO</t>
        </is>
      </c>
      <c r="J37" s="5" t="inlineStr">
        <is>
          <t>261 ALICIA VIRGINIA QUISBERT MAMANI</t>
        </is>
      </c>
    </row>
    <row r="38">
      <c r="A38" s="5" t="inlineStr">
        <is>
          <t>CCAJ-EA58/28/23</t>
        </is>
      </c>
      <c r="B38" s="6" t="n">
        <v>44961.58943217593</v>
      </c>
      <c r="C38" s="5" t="inlineStr">
        <is>
          <t>261 ALICIA VIRGINIA QUISBERT MAMANI</t>
        </is>
      </c>
      <c r="D38" s="7" t="n"/>
      <c r="E38" s="8" t="n"/>
      <c r="H38" s="9" t="n">
        <v>230.8</v>
      </c>
      <c r="I38" s="5" t="inlineStr">
        <is>
          <t>TARJETA DE DÉBITO/CRÉDITO</t>
        </is>
      </c>
      <c r="J38" s="5" t="inlineStr">
        <is>
          <t>261 ALICIA VIRGINIA QUISBERT MAMANI</t>
        </is>
      </c>
    </row>
    <row r="39">
      <c r="A39" s="11" t="inlineStr">
        <is>
          <t>SAP</t>
        </is>
      </c>
      <c r="B39" s="3" t="n"/>
      <c r="C39" s="3" t="n"/>
      <c r="D39" s="7" t="n"/>
      <c r="E39" s="8" t="n"/>
      <c r="H39" s="9" t="n"/>
      <c r="I39" s="10" t="n"/>
      <c r="J39" s="5" t="n"/>
    </row>
    <row r="40" ht="15.75" customHeight="1">
      <c r="A40" s="13" t="inlineStr">
        <is>
          <t>FECHA</t>
        </is>
      </c>
      <c r="B40" s="13" t="inlineStr">
        <is>
          <t>CIERRE DE CAJA</t>
        </is>
      </c>
      <c r="C40" s="13" t="inlineStr">
        <is>
          <t>IMPORTE</t>
        </is>
      </c>
      <c r="D40" s="49" t="n">
        <v>112728615</v>
      </c>
      <c r="E40" s="14" t="n">
        <v>112728971</v>
      </c>
      <c r="H40" s="9" t="n"/>
      <c r="I40" s="10" t="n"/>
      <c r="J40" s="5" t="n"/>
    </row>
    <row r="41">
      <c r="D41" s="57" t="inlineStr">
        <is>
          <t>BOOT</t>
        </is>
      </c>
    </row>
    <row r="43">
      <c r="A43" s="1" t="inlineStr">
        <is>
          <t>Cierre Caja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3" t="inlineStr">
        <is>
          <t>Del 06/02/2023</t>
        </is>
      </c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74" t="inlineStr">
        <is>
          <t>Cierre Caja</t>
        </is>
      </c>
      <c r="B45" s="74" t="inlineStr">
        <is>
          <t>Fecha</t>
        </is>
      </c>
      <c r="C45" s="74" t="inlineStr">
        <is>
          <t>Cajero</t>
        </is>
      </c>
      <c r="D45" s="74" t="inlineStr">
        <is>
          <t>Nro Voucher</t>
        </is>
      </c>
      <c r="E45" s="74" t="inlineStr">
        <is>
          <t>Nro Cuenta</t>
        </is>
      </c>
      <c r="F45" s="74" t="inlineStr">
        <is>
          <t>Tipo Ingreso</t>
        </is>
      </c>
      <c r="G45" s="75" t="n"/>
      <c r="H45" s="76" t="n"/>
      <c r="I45" s="74" t="inlineStr">
        <is>
          <t>TIPO DE INGRESO</t>
        </is>
      </c>
      <c r="J45" s="74" t="inlineStr">
        <is>
          <t>Cobrador</t>
        </is>
      </c>
    </row>
    <row r="46">
      <c r="A46" s="77" t="n"/>
      <c r="B46" s="77" t="n"/>
      <c r="C46" s="77" t="n"/>
      <c r="D46" s="77" t="n"/>
      <c r="E46" s="77" t="n"/>
      <c r="F46" s="4" t="inlineStr">
        <is>
          <t>EFECTIVO</t>
        </is>
      </c>
      <c r="G46" s="4" t="inlineStr">
        <is>
          <t>CHEQUE</t>
        </is>
      </c>
      <c r="H46" s="4" t="inlineStr">
        <is>
          <t>TRANSFERENCIA</t>
        </is>
      </c>
      <c r="I46" s="77" t="n"/>
      <c r="J46" s="77" t="n"/>
    </row>
    <row r="47">
      <c r="A47" s="5" t="inlineStr">
        <is>
          <t>CCAJ-EA58/29/23</t>
        </is>
      </c>
      <c r="B47" s="6" t="n">
        <v>44963.79738217592</v>
      </c>
      <c r="C47" s="5" t="inlineStr">
        <is>
          <t>261 ALICIA VIRGINIA QUISBERT MAMANI</t>
        </is>
      </c>
      <c r="D47" s="7" t="n"/>
      <c r="E47" s="8" t="n"/>
      <c r="F47" s="9" t="n">
        <v>1773.36</v>
      </c>
      <c r="I47" s="10" t="inlineStr">
        <is>
          <t>EFECTIVO</t>
        </is>
      </c>
      <c r="J47" s="5" t="inlineStr">
        <is>
          <t>261 ALICIA VIRGINIA QUISBERT MAMANI</t>
        </is>
      </c>
    </row>
    <row r="48">
      <c r="A48" s="5" t="inlineStr">
        <is>
          <t>CCAJ-EA58/29/23</t>
        </is>
      </c>
      <c r="B48" s="6" t="n">
        <v>44963.79738217592</v>
      </c>
      <c r="C48" s="5" t="inlineStr">
        <is>
          <t>261 ALICIA VIRGINIA QUISBERT MAMANI</t>
        </is>
      </c>
      <c r="D48" s="7" t="n"/>
      <c r="E48" s="8" t="n"/>
      <c r="H48" s="9" t="n">
        <v>150.3</v>
      </c>
      <c r="I48" s="5" t="inlineStr">
        <is>
          <t>TARJETA DE DÉBITO/CRÉDITO</t>
        </is>
      </c>
      <c r="J48" s="5" t="inlineStr">
        <is>
          <t>261 ALICIA VIRGINIA QUISBERT MAMANI</t>
        </is>
      </c>
    </row>
    <row r="49">
      <c r="A49" s="5" t="inlineStr">
        <is>
          <t>CCAJ-EA58/29/23</t>
        </is>
      </c>
      <c r="B49" s="6" t="n">
        <v>44963.79738217592</v>
      </c>
      <c r="C49" s="5" t="inlineStr">
        <is>
          <t>261 ALICIA VIRGINIA QUISBERT MAMANI</t>
        </is>
      </c>
      <c r="D49" s="7" t="n"/>
      <c r="E49" s="8" t="n"/>
      <c r="H49" s="9" t="n">
        <v>19</v>
      </c>
      <c r="I49" s="10" t="inlineStr">
        <is>
          <t>CÓDIGO QR</t>
        </is>
      </c>
      <c r="J49" s="5" t="inlineStr">
        <is>
          <t>261 ALICIA VIRGINIA QUISBERT MAMANI</t>
        </is>
      </c>
    </row>
    <row r="50">
      <c r="A50" s="11" t="inlineStr">
        <is>
          <t>SAP</t>
        </is>
      </c>
      <c r="B50" s="3" t="n"/>
      <c r="C50" s="3" t="n"/>
      <c r="D50" s="7" t="n"/>
      <c r="E50" s="8" t="n"/>
      <c r="H50" s="9" t="n"/>
      <c r="I50" s="10" t="n"/>
      <c r="J50" s="5" t="n"/>
    </row>
    <row r="51" ht="15.75" customHeight="1">
      <c r="A51" s="13" t="inlineStr">
        <is>
          <t>FECHA</t>
        </is>
      </c>
      <c r="B51" s="13" t="inlineStr">
        <is>
          <t>CIERRE DE CAJA</t>
        </is>
      </c>
      <c r="C51" s="13" t="inlineStr">
        <is>
          <t>IMPORTE</t>
        </is>
      </c>
      <c r="D51" s="49" t="n">
        <v>112730349</v>
      </c>
      <c r="E51" s="14" t="n">
        <v>112730441</v>
      </c>
      <c r="H51" s="9" t="n"/>
      <c r="I51" s="10" t="n"/>
      <c r="J51" s="5" t="n"/>
    </row>
    <row r="52">
      <c r="A52" s="5" t="n"/>
      <c r="B52" s="6" t="n"/>
      <c r="C52" s="5" t="n"/>
      <c r="D52" s="57" t="inlineStr">
        <is>
          <t>BOOT</t>
        </is>
      </c>
      <c r="E52" s="8" t="n"/>
      <c r="H52" s="9" t="n"/>
      <c r="I52" s="10" t="n"/>
      <c r="J52" s="5" t="n"/>
    </row>
    <row r="54">
      <c r="A54" s="1" t="inlineStr">
        <is>
          <t>Cierre Caja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3" t="inlineStr">
        <is>
          <t>Del 07/02/2023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74" t="inlineStr">
        <is>
          <t>Cierre Caja</t>
        </is>
      </c>
      <c r="B56" s="74" t="inlineStr">
        <is>
          <t>Fecha</t>
        </is>
      </c>
      <c r="C56" s="74" t="inlineStr">
        <is>
          <t>Cajero</t>
        </is>
      </c>
      <c r="D56" s="74" t="inlineStr">
        <is>
          <t>Nro Voucher</t>
        </is>
      </c>
      <c r="E56" s="74" t="inlineStr">
        <is>
          <t>Nro Cuenta</t>
        </is>
      </c>
      <c r="F56" s="74" t="inlineStr">
        <is>
          <t>Tipo Ingreso</t>
        </is>
      </c>
      <c r="G56" s="75" t="n"/>
      <c r="H56" s="76" t="n"/>
      <c r="I56" s="74" t="inlineStr">
        <is>
          <t>TIPO DE INGRESO</t>
        </is>
      </c>
      <c r="J56" s="74" t="inlineStr">
        <is>
          <t>Cobrador</t>
        </is>
      </c>
    </row>
    <row r="57">
      <c r="A57" s="77" t="n"/>
      <c r="B57" s="77" t="n"/>
      <c r="C57" s="77" t="n"/>
      <c r="D57" s="77" t="n"/>
      <c r="E57" s="77" t="n"/>
      <c r="F57" s="4" t="inlineStr">
        <is>
          <t>EFECTIVO</t>
        </is>
      </c>
      <c r="G57" s="4" t="inlineStr">
        <is>
          <t>CHEQUE</t>
        </is>
      </c>
      <c r="H57" s="4" t="inlineStr">
        <is>
          <t>TRANSFERENCIA</t>
        </is>
      </c>
      <c r="I57" s="77" t="n"/>
      <c r="J57" s="77" t="n"/>
    </row>
    <row r="58">
      <c r="A58" s="5" t="inlineStr">
        <is>
          <t>CCAJ-EA58/30/23</t>
        </is>
      </c>
      <c r="B58" s="6" t="n">
        <v>44964.7982421875</v>
      </c>
      <c r="C58" s="5" t="inlineStr">
        <is>
          <t>261 ALICIA VIRGINIA QUISBERT MAMANI</t>
        </is>
      </c>
      <c r="D58" s="7" t="n"/>
      <c r="E58" s="8" t="n"/>
      <c r="F58" s="9" t="n">
        <v>2270.61</v>
      </c>
      <c r="I58" s="10" t="inlineStr">
        <is>
          <t>EFECTIVO</t>
        </is>
      </c>
      <c r="J58" s="5" t="inlineStr">
        <is>
          <t>261 ALICIA VIRGINIA QUISBERT MAMANI</t>
        </is>
      </c>
    </row>
    <row r="59">
      <c r="A59" s="5" t="inlineStr">
        <is>
          <t>CCAJ-EA58/30/23</t>
        </is>
      </c>
      <c r="B59" s="6" t="n">
        <v>44964.7982421875</v>
      </c>
      <c r="C59" s="5" t="inlineStr">
        <is>
          <t>261 ALICIA VIRGINIA QUISBERT MAMANI</t>
        </is>
      </c>
      <c r="D59" s="7" t="n"/>
      <c r="E59" s="8" t="n"/>
      <c r="H59" s="9" t="n">
        <v>744.96</v>
      </c>
      <c r="I59" s="5" t="inlineStr">
        <is>
          <t>TARJETA DE DÉBITO/CRÉDITO</t>
        </is>
      </c>
      <c r="J59" s="5" t="inlineStr">
        <is>
          <t>261 ALICIA VIRGINIA QUISBERT MAMANI</t>
        </is>
      </c>
    </row>
    <row r="60">
      <c r="A60" s="11" t="inlineStr">
        <is>
          <t>SAP</t>
        </is>
      </c>
      <c r="B60" s="3" t="n"/>
      <c r="C60" s="3" t="n"/>
      <c r="D60" s="7" t="n"/>
      <c r="E60" s="8" t="n"/>
      <c r="H60" s="9" t="n"/>
      <c r="I60" s="10" t="n"/>
      <c r="J60" s="5" t="n"/>
    </row>
    <row r="61" ht="15.75" customHeight="1">
      <c r="A61" s="13" t="inlineStr">
        <is>
          <t>FECHA</t>
        </is>
      </c>
      <c r="B61" s="13" t="inlineStr">
        <is>
          <t>CIERRE DE CAJA</t>
        </is>
      </c>
      <c r="C61" s="13" t="inlineStr">
        <is>
          <t>IMPORTE</t>
        </is>
      </c>
      <c r="D61" s="49" t="n">
        <v>112732202</v>
      </c>
      <c r="E61" s="14" t="n">
        <v>112732488</v>
      </c>
      <c r="H61" s="9" t="n"/>
      <c r="I61" s="10" t="n"/>
      <c r="J61" s="5" t="n"/>
    </row>
    <row r="62">
      <c r="D62" s="57" t="inlineStr">
        <is>
          <t>BOOT</t>
        </is>
      </c>
    </row>
    <row r="64">
      <c r="A64" s="1" t="inlineStr">
        <is>
          <t>Cierre Caja</t>
        </is>
      </c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3" t="inlineStr">
        <is>
          <t>Del 08/02/2023</t>
        </is>
      </c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</row>
    <row r="66">
      <c r="A66" s="74" t="inlineStr">
        <is>
          <t>Cierre Caja</t>
        </is>
      </c>
      <c r="B66" s="74" t="inlineStr">
        <is>
          <t>Fecha</t>
        </is>
      </c>
      <c r="C66" s="74" t="inlineStr">
        <is>
          <t>Cajero</t>
        </is>
      </c>
      <c r="D66" s="74" t="inlineStr">
        <is>
          <t>Nro Voucher</t>
        </is>
      </c>
      <c r="E66" s="74" t="inlineStr">
        <is>
          <t>Nro Cuenta</t>
        </is>
      </c>
      <c r="F66" s="74" t="inlineStr">
        <is>
          <t>Tipo Ingreso</t>
        </is>
      </c>
      <c r="G66" s="75" t="n"/>
      <c r="H66" s="76" t="n"/>
      <c r="I66" s="74" t="inlineStr">
        <is>
          <t>TIPO DE INGRESO</t>
        </is>
      </c>
      <c r="J66" s="74" t="inlineStr">
        <is>
          <t>Cobrador</t>
        </is>
      </c>
    </row>
    <row r="67">
      <c r="A67" s="77" t="n"/>
      <c r="B67" s="77" t="n"/>
      <c r="C67" s="77" t="n"/>
      <c r="D67" s="77" t="n"/>
      <c r="E67" s="77" t="n"/>
      <c r="F67" s="4" t="inlineStr">
        <is>
          <t>EFECTIVO</t>
        </is>
      </c>
      <c r="G67" s="4" t="inlineStr">
        <is>
          <t>CHEQUE</t>
        </is>
      </c>
      <c r="H67" s="4" t="inlineStr">
        <is>
          <t>TRANSFERENCIA</t>
        </is>
      </c>
      <c r="I67" s="77" t="n"/>
      <c r="J67" s="77" t="n"/>
    </row>
    <row r="68">
      <c r="A68" s="5" t="inlineStr">
        <is>
          <t>CCAJ-EA58/31/23</t>
        </is>
      </c>
      <c r="B68" s="6" t="n">
        <v>44965.80169947917</v>
      </c>
      <c r="C68" s="5" t="inlineStr">
        <is>
          <t>261 ALICIA VIRGINIA QUISBERT MAMANI</t>
        </is>
      </c>
      <c r="D68" s="7" t="n"/>
      <c r="E68" s="8" t="n"/>
      <c r="F68" s="9" t="n">
        <v>2268.02</v>
      </c>
      <c r="I68" s="10" t="inlineStr">
        <is>
          <t>EFECTIVO</t>
        </is>
      </c>
      <c r="J68" s="5" t="inlineStr">
        <is>
          <t>261 ALICIA VIRGINIA QUISBERT MAMANI</t>
        </is>
      </c>
    </row>
    <row r="69">
      <c r="A69" s="11" t="inlineStr">
        <is>
          <t>SAP</t>
        </is>
      </c>
      <c r="B69" s="3" t="n"/>
      <c r="C69" s="3" t="n"/>
      <c r="D69" s="7" t="n"/>
      <c r="E69" s="8" t="n"/>
      <c r="F69" s="9" t="n"/>
      <c r="I69" s="10" t="n"/>
      <c r="J69" s="5" t="n"/>
    </row>
    <row r="70" ht="15.75" customHeight="1">
      <c r="A70" s="13" t="inlineStr">
        <is>
          <t>FECHA</t>
        </is>
      </c>
      <c r="B70" s="13" t="inlineStr">
        <is>
          <t>CIERRE DE CAJA</t>
        </is>
      </c>
      <c r="C70" s="13" t="inlineStr">
        <is>
          <t>IMPORTE</t>
        </is>
      </c>
      <c r="D70" s="49" t="n">
        <v>112733908</v>
      </c>
      <c r="E70" s="14" t="n">
        <v>112734077</v>
      </c>
      <c r="F70" s="9" t="n"/>
      <c r="I70" s="10" t="n"/>
      <c r="J70" s="5" t="n"/>
    </row>
    <row r="71">
      <c r="D71" s="57" t="inlineStr">
        <is>
          <t>BOOT</t>
        </is>
      </c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09/02/2023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74" t="inlineStr">
        <is>
          <t>Cierre Caja</t>
        </is>
      </c>
      <c r="B75" s="74" t="inlineStr">
        <is>
          <t>Fecha</t>
        </is>
      </c>
      <c r="C75" s="74" t="inlineStr">
        <is>
          <t>Cajero</t>
        </is>
      </c>
      <c r="D75" s="74" t="inlineStr">
        <is>
          <t>Nro Voucher</t>
        </is>
      </c>
      <c r="E75" s="74" t="inlineStr">
        <is>
          <t>Nro Cuenta</t>
        </is>
      </c>
      <c r="F75" s="74" t="inlineStr">
        <is>
          <t>Tipo Ingreso</t>
        </is>
      </c>
      <c r="G75" s="75" t="n"/>
      <c r="H75" s="76" t="n"/>
      <c r="I75" s="74" t="inlineStr">
        <is>
          <t>TIPO DE INGRESO</t>
        </is>
      </c>
      <c r="J75" s="74" t="inlineStr">
        <is>
          <t>Cobrador</t>
        </is>
      </c>
    </row>
    <row r="76">
      <c r="A76" s="77" t="n"/>
      <c r="B76" s="77" t="n"/>
      <c r="C76" s="77" t="n"/>
      <c r="D76" s="77" t="n"/>
      <c r="E76" s="77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77" t="n"/>
      <c r="J76" s="77" t="n"/>
    </row>
    <row r="77">
      <c r="A77" s="5" t="inlineStr">
        <is>
          <t>CCAJ-EA58/32/23</t>
        </is>
      </c>
      <c r="B77" s="6" t="n">
        <v>44966.80276045139</v>
      </c>
      <c r="C77" s="5" t="inlineStr">
        <is>
          <t>261 ALICIA VIRGINIA QUISBERT MAMANI</t>
        </is>
      </c>
      <c r="D77" s="7" t="n"/>
      <c r="E77" s="8" t="n"/>
      <c r="F77" s="9" t="n">
        <v>2561.28</v>
      </c>
      <c r="I77" s="10" t="inlineStr">
        <is>
          <t>EFECTIVO</t>
        </is>
      </c>
      <c r="J77" s="5" t="inlineStr">
        <is>
          <t>261 ALICIA VIRGINIA QUISBERT MAMANI</t>
        </is>
      </c>
    </row>
    <row r="78">
      <c r="A78" s="5" t="inlineStr">
        <is>
          <t>CCAJ-EA58/32/23</t>
        </is>
      </c>
      <c r="B78" s="6" t="n">
        <v>44966.80276045139</v>
      </c>
      <c r="C78" s="5" t="inlineStr">
        <is>
          <t>261 ALICIA VIRGINIA QUISBERT MAMANI</t>
        </is>
      </c>
      <c r="D78" s="7" t="n"/>
      <c r="E78" s="8" t="n"/>
      <c r="H78" s="9" t="n">
        <v>795.3</v>
      </c>
      <c r="I78" s="5" t="inlineStr">
        <is>
          <t>TARJETA DE DÉBITO/CRÉDITO</t>
        </is>
      </c>
      <c r="J78" s="5" t="inlineStr">
        <is>
          <t>261 ALICIA VIRGINIA QUISBERT MAMANI</t>
        </is>
      </c>
    </row>
    <row r="79">
      <c r="A79" s="11" t="inlineStr">
        <is>
          <t>SAP</t>
        </is>
      </c>
      <c r="B79" s="3" t="n"/>
      <c r="C79" s="3" t="n"/>
      <c r="D79" s="7" t="n"/>
      <c r="E79" s="8" t="n"/>
      <c r="G79" s="9" t="n"/>
      <c r="I79" s="10" t="n"/>
      <c r="J79" s="8" t="n"/>
    </row>
    <row r="80" ht="15.75" customHeight="1">
      <c r="A80" s="13" t="inlineStr">
        <is>
          <t>FECHA</t>
        </is>
      </c>
      <c r="B80" s="13" t="inlineStr">
        <is>
          <t>CIERRE DE CAJA</t>
        </is>
      </c>
      <c r="C80" s="13" t="inlineStr">
        <is>
          <t>IMPORTE</t>
        </is>
      </c>
      <c r="D80" s="49" t="n">
        <v>112736192</v>
      </c>
      <c r="E80" s="14" t="n">
        <v>112736364</v>
      </c>
      <c r="G80" s="9" t="n"/>
      <c r="I80" s="10" t="n"/>
      <c r="J80" s="8" t="n"/>
    </row>
    <row r="81">
      <c r="A81" s="5" t="n"/>
      <c r="B81" s="6" t="n"/>
      <c r="C81" s="5" t="n"/>
      <c r="D81" s="57" t="inlineStr">
        <is>
          <t>BOOT</t>
        </is>
      </c>
      <c r="E81" s="8" t="n"/>
      <c r="G81" s="9" t="n"/>
      <c r="I81" s="10" t="n"/>
      <c r="J81" s="8" t="n"/>
    </row>
    <row r="83">
      <c r="A83" s="1" t="inlineStr">
        <is>
          <t>Cierre Caja</t>
        </is>
      </c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</row>
    <row r="84">
      <c r="A84" s="3" t="inlineStr">
        <is>
          <t>Del 10/02/2023</t>
        </is>
      </c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</row>
    <row r="85">
      <c r="A85" s="74" t="inlineStr">
        <is>
          <t>Cierre Caja</t>
        </is>
      </c>
      <c r="B85" s="74" t="inlineStr">
        <is>
          <t>Fecha</t>
        </is>
      </c>
      <c r="C85" s="74" t="inlineStr">
        <is>
          <t>Cajero</t>
        </is>
      </c>
      <c r="D85" s="74" t="inlineStr">
        <is>
          <t>Nro Voucher</t>
        </is>
      </c>
      <c r="E85" s="74" t="inlineStr">
        <is>
          <t>Nro Cuenta</t>
        </is>
      </c>
      <c r="F85" s="74" t="inlineStr">
        <is>
          <t>Tipo Ingreso</t>
        </is>
      </c>
      <c r="G85" s="75" t="n"/>
      <c r="H85" s="76" t="n"/>
      <c r="I85" s="74" t="inlineStr">
        <is>
          <t>TIPO DE INGRESO</t>
        </is>
      </c>
      <c r="J85" s="74" t="inlineStr">
        <is>
          <t>Cobrador</t>
        </is>
      </c>
    </row>
    <row r="86">
      <c r="A86" s="77" t="n"/>
      <c r="B86" s="77" t="n"/>
      <c r="C86" s="77" t="n"/>
      <c r="D86" s="77" t="n"/>
      <c r="E86" s="77" t="n"/>
      <c r="F86" s="4" t="inlineStr">
        <is>
          <t>EFECTIVO</t>
        </is>
      </c>
      <c r="G86" s="4" t="inlineStr">
        <is>
          <t>CHEQUE</t>
        </is>
      </c>
      <c r="H86" s="4" t="inlineStr">
        <is>
          <t>TRANSFERENCIA</t>
        </is>
      </c>
      <c r="I86" s="77" t="n"/>
      <c r="J86" s="77" t="n"/>
    </row>
    <row r="87">
      <c r="A87" s="5" t="inlineStr">
        <is>
          <t>CCAJ-EA58/33/23</t>
        </is>
      </c>
      <c r="B87" s="6" t="n">
        <v>44967.80336278935</v>
      </c>
      <c r="C87" s="5" t="inlineStr">
        <is>
          <t>261 ALICIA VIRGINIA QUISBERT MAMANI</t>
        </is>
      </c>
      <c r="D87" s="7" t="n"/>
      <c r="E87" s="8" t="n"/>
      <c r="F87" s="9" t="n">
        <v>1857.39</v>
      </c>
      <c r="I87" s="10" t="inlineStr">
        <is>
          <t>EFECTIVO</t>
        </is>
      </c>
      <c r="J87" s="5" t="inlineStr">
        <is>
          <t>261 ALICIA VIRGINIA QUISBERT MAMANI</t>
        </is>
      </c>
    </row>
    <row r="88">
      <c r="A88" s="5" t="inlineStr">
        <is>
          <t>CCAJ-EA58/33/23</t>
        </is>
      </c>
      <c r="B88" s="6" t="n">
        <v>44967.80336278935</v>
      </c>
      <c r="C88" s="5" t="inlineStr">
        <is>
          <t>261 ALICIA VIRGINIA QUISBERT MAMANI</t>
        </is>
      </c>
      <c r="D88" s="7" t="n"/>
      <c r="E88" s="8" t="n"/>
      <c r="H88" s="9" t="n">
        <v>894.16</v>
      </c>
      <c r="I88" s="5" t="inlineStr">
        <is>
          <t>TARJETA DE DÉBITO/CRÉDITO</t>
        </is>
      </c>
      <c r="J88" s="5" t="inlineStr">
        <is>
          <t>261 ALICIA VIRGINIA QUISBERT MAMANI</t>
        </is>
      </c>
    </row>
    <row r="89">
      <c r="A89" s="11" t="inlineStr">
        <is>
          <t>SAP</t>
        </is>
      </c>
      <c r="B89" s="3" t="n"/>
      <c r="C89" s="3" t="n"/>
      <c r="D89" s="7" t="n"/>
      <c r="E89" s="8" t="n"/>
      <c r="H89" s="9" t="n"/>
      <c r="I89" s="10" t="n"/>
      <c r="J89" s="5" t="n"/>
    </row>
    <row r="90" ht="15.75" customHeight="1">
      <c r="A90" s="13" t="inlineStr">
        <is>
          <t>FECHA</t>
        </is>
      </c>
      <c r="B90" s="13" t="inlineStr">
        <is>
          <t>CIERRE DE CAJA</t>
        </is>
      </c>
      <c r="C90" s="13" t="inlineStr">
        <is>
          <t>IMPORTE</t>
        </is>
      </c>
      <c r="D90" s="49" t="n">
        <v>112736208</v>
      </c>
      <c r="E90" s="14" t="n">
        <v>112736365</v>
      </c>
      <c r="H90" s="9" t="n"/>
      <c r="I90" s="10" t="n"/>
      <c r="J90" s="5" t="n"/>
    </row>
    <row r="91">
      <c r="A91" s="5" t="n"/>
      <c r="B91" s="6" t="n"/>
      <c r="C91" s="5" t="n"/>
      <c r="D91" s="57" t="inlineStr">
        <is>
          <t>BOOT</t>
        </is>
      </c>
      <c r="E91" s="8" t="n"/>
      <c r="H91" s="9" t="n"/>
      <c r="I91" s="10" t="n"/>
      <c r="J91" s="5" t="n"/>
    </row>
    <row r="92">
      <c r="A92" s="5" t="n"/>
      <c r="B92" s="6" t="n"/>
      <c r="C92" s="5" t="n"/>
      <c r="D92" s="7" t="n"/>
      <c r="E92" s="8" t="n"/>
      <c r="H92" s="9" t="n"/>
      <c r="I92" s="10" t="n"/>
      <c r="J92" s="5" t="n"/>
    </row>
    <row r="93">
      <c r="A93" s="1" t="inlineStr">
        <is>
          <t>Cierre Caja</t>
        </is>
      </c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3" t="inlineStr">
        <is>
          <t>Del 11/02/2023</t>
        </is>
      </c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74" t="inlineStr">
        <is>
          <t>Cierre Caja</t>
        </is>
      </c>
      <c r="B95" s="74" t="inlineStr">
        <is>
          <t>Fecha</t>
        </is>
      </c>
      <c r="C95" s="74" t="inlineStr">
        <is>
          <t>Cajero</t>
        </is>
      </c>
      <c r="D95" s="74" t="inlineStr">
        <is>
          <t>Nro Voucher</t>
        </is>
      </c>
      <c r="E95" s="74" t="inlineStr">
        <is>
          <t>Nro Cuenta</t>
        </is>
      </c>
      <c r="F95" s="74" t="inlineStr">
        <is>
          <t>Tipo Ingreso</t>
        </is>
      </c>
      <c r="G95" s="75" t="n"/>
      <c r="H95" s="76" t="n"/>
      <c r="I95" s="74" t="inlineStr">
        <is>
          <t>TIPO DE INGRESO</t>
        </is>
      </c>
      <c r="J95" s="74" t="inlineStr">
        <is>
          <t>Cobrador</t>
        </is>
      </c>
    </row>
    <row r="96">
      <c r="A96" s="77" t="n"/>
      <c r="B96" s="77" t="n"/>
      <c r="C96" s="77" t="n"/>
      <c r="D96" s="77" t="n"/>
      <c r="E96" s="77" t="n"/>
      <c r="F96" s="4" t="inlineStr">
        <is>
          <t>EFECTIVO</t>
        </is>
      </c>
      <c r="G96" s="4" t="inlineStr">
        <is>
          <t>CHEQUE</t>
        </is>
      </c>
      <c r="H96" s="4" t="inlineStr">
        <is>
          <t>TRANSFERENCIA</t>
        </is>
      </c>
      <c r="I96" s="77" t="n"/>
      <c r="J96" s="77" t="n"/>
    </row>
    <row r="97">
      <c r="A97" s="5" t="inlineStr">
        <is>
          <t>CCAJ-EA58/34/23</t>
        </is>
      </c>
      <c r="B97" s="6" t="n">
        <v>44968.59799015046</v>
      </c>
      <c r="C97" s="5" t="inlineStr">
        <is>
          <t>261 ALICIA VIRGINIA QUISBERT MAMANI</t>
        </is>
      </c>
      <c r="D97" s="7" t="n"/>
      <c r="E97" s="8" t="n"/>
      <c r="F97" s="9" t="n">
        <v>2874.3</v>
      </c>
      <c r="I97" s="10" t="inlineStr">
        <is>
          <t>EFECTIVO</t>
        </is>
      </c>
      <c r="J97" s="5" t="inlineStr">
        <is>
          <t>261 ALICIA VIRGINIA QUISBERT MAMANI</t>
        </is>
      </c>
    </row>
    <row r="98">
      <c r="A98" s="5" t="inlineStr">
        <is>
          <t>CCAJ-EA58/34/23</t>
        </is>
      </c>
      <c r="B98" s="6" t="n">
        <v>44968.59799015046</v>
      </c>
      <c r="C98" s="5" t="inlineStr">
        <is>
          <t>261 ALICIA VIRGINIA QUISBERT MAMANI</t>
        </is>
      </c>
      <c r="D98" s="7" t="n"/>
      <c r="E98" s="8" t="n"/>
      <c r="H98" s="9" t="n">
        <v>80.40000000000001</v>
      </c>
      <c r="I98" s="5" t="inlineStr">
        <is>
          <t>TARJETA DE DÉBITO/CRÉDITO</t>
        </is>
      </c>
      <c r="J98" s="5" t="inlineStr">
        <is>
          <t>261 ALICIA VIRGINIA QUISBERT MAMANI</t>
        </is>
      </c>
    </row>
    <row r="99">
      <c r="A99" s="11" t="inlineStr">
        <is>
          <t>SAP</t>
        </is>
      </c>
      <c r="B99" s="3" t="n"/>
      <c r="C99" s="3" t="n"/>
      <c r="D99" s="7" t="n"/>
      <c r="E99" s="8" t="n"/>
      <c r="H99" s="9" t="n"/>
      <c r="I99" s="10" t="n"/>
      <c r="J99" s="5" t="n"/>
    </row>
    <row r="100" ht="15.75" customHeight="1">
      <c r="A100" s="13" t="inlineStr">
        <is>
          <t>FECHA</t>
        </is>
      </c>
      <c r="B100" s="13" t="inlineStr">
        <is>
          <t>CIERRE DE CAJA</t>
        </is>
      </c>
      <c r="C100" s="13" t="inlineStr">
        <is>
          <t>IMPORTE</t>
        </is>
      </c>
      <c r="D100" s="49" t="n">
        <v>112743511</v>
      </c>
      <c r="E100" s="14" t="n">
        <v>112761101</v>
      </c>
      <c r="H100" s="9" t="n"/>
      <c r="I100" s="10" t="n"/>
      <c r="J100" s="5" t="n"/>
    </row>
    <row r="101">
      <c r="D101" s="57" t="inlineStr">
        <is>
          <t>BOOT</t>
        </is>
      </c>
    </row>
    <row r="103">
      <c r="A103" s="1" t="inlineStr">
        <is>
          <t>Cierre Caja</t>
        </is>
      </c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</row>
    <row r="104">
      <c r="A104" s="3" t="inlineStr">
        <is>
          <t>Del 13/02/2023</t>
        </is>
      </c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</row>
    <row r="105">
      <c r="A105" s="74" t="inlineStr">
        <is>
          <t>Cierre Caja</t>
        </is>
      </c>
      <c r="B105" s="74" t="inlineStr">
        <is>
          <t>Fecha</t>
        </is>
      </c>
      <c r="C105" s="74" t="inlineStr">
        <is>
          <t>Cajero</t>
        </is>
      </c>
      <c r="D105" s="74" t="inlineStr">
        <is>
          <t>Nro Voucher</t>
        </is>
      </c>
      <c r="E105" s="74" t="inlineStr">
        <is>
          <t>Nro Cuenta</t>
        </is>
      </c>
      <c r="F105" s="74" t="inlineStr">
        <is>
          <t>Tipo Ingreso</t>
        </is>
      </c>
      <c r="G105" s="75" t="n"/>
      <c r="H105" s="76" t="n"/>
      <c r="I105" s="74" t="inlineStr">
        <is>
          <t>TIPO DE INGRESO</t>
        </is>
      </c>
      <c r="J105" s="74" t="inlineStr">
        <is>
          <t>Cobrador</t>
        </is>
      </c>
    </row>
    <row r="106">
      <c r="A106" s="77" t="n"/>
      <c r="B106" s="77" t="n"/>
      <c r="C106" s="77" t="n"/>
      <c r="D106" s="77" t="n"/>
      <c r="E106" s="77" t="n"/>
      <c r="F106" s="4" t="inlineStr">
        <is>
          <t>EFECTIVO</t>
        </is>
      </c>
      <c r="G106" s="4" t="inlineStr">
        <is>
          <t>CHEQUE</t>
        </is>
      </c>
      <c r="H106" s="4" t="inlineStr">
        <is>
          <t>TRANSFERENCIA</t>
        </is>
      </c>
      <c r="I106" s="77" t="n"/>
      <c r="J106" s="77" t="n"/>
    </row>
    <row r="107">
      <c r="A107" s="5" t="inlineStr">
        <is>
          <t>CCAJ-EA58/35/23</t>
        </is>
      </c>
      <c r="B107" s="6" t="n">
        <v>44970.79749922454</v>
      </c>
      <c r="C107" s="5" t="inlineStr">
        <is>
          <t>261 ALICIA VIRGINIA QUISBERT MAMANI</t>
        </is>
      </c>
      <c r="D107" s="7" t="n"/>
      <c r="E107" s="8" t="n"/>
      <c r="F107" s="9" t="n">
        <v>2380.32</v>
      </c>
      <c r="I107" s="10" t="inlineStr">
        <is>
          <t>EFECTIVO</t>
        </is>
      </c>
      <c r="J107" s="5" t="inlineStr">
        <is>
          <t>261 ALICIA VIRGINIA QUISBERT MAMANI</t>
        </is>
      </c>
    </row>
    <row r="108">
      <c r="A108" s="5" t="inlineStr">
        <is>
          <t>CCAJ-EA58/35/23</t>
        </is>
      </c>
      <c r="B108" s="6" t="n">
        <v>44970.79749922454</v>
      </c>
      <c r="C108" s="5" t="inlineStr">
        <is>
          <t>261 ALICIA VIRGINIA QUISBERT MAMANI</t>
        </is>
      </c>
      <c r="D108" s="7" t="n"/>
      <c r="E108" s="8" t="n"/>
      <c r="H108" s="9" t="n">
        <v>513.65</v>
      </c>
      <c r="I108" s="5" t="inlineStr">
        <is>
          <t>TARJETA DE DÉBITO/CRÉDITO</t>
        </is>
      </c>
      <c r="J108" s="5" t="inlineStr">
        <is>
          <t>261 ALICIA VIRGINIA QUISBERT MAMANI</t>
        </is>
      </c>
    </row>
    <row r="109">
      <c r="A109" s="11" t="inlineStr">
        <is>
          <t>SAP</t>
        </is>
      </c>
      <c r="B109" s="3" t="n"/>
      <c r="C109" s="3" t="n"/>
      <c r="D109" s="7" t="n"/>
      <c r="E109" s="8" t="n"/>
      <c r="H109" s="9" t="n"/>
      <c r="I109" s="10" t="n"/>
      <c r="J109" s="5" t="n"/>
    </row>
    <row r="110" ht="15.75" customHeight="1">
      <c r="A110" s="13" t="inlineStr">
        <is>
          <t>FECHA</t>
        </is>
      </c>
      <c r="B110" s="13" t="inlineStr">
        <is>
          <t>CIERRE DE CAJA</t>
        </is>
      </c>
      <c r="C110" s="13" t="inlineStr">
        <is>
          <t>IMPORTE</t>
        </is>
      </c>
      <c r="D110" s="49" t="n">
        <v>112774005</v>
      </c>
      <c r="E110" s="14" t="n">
        <v>112774129</v>
      </c>
      <c r="H110" s="9" t="n"/>
      <c r="I110" s="10" t="n"/>
      <c r="J110" s="5" t="n"/>
    </row>
    <row r="111">
      <c r="D111" s="57" t="inlineStr">
        <is>
          <t>BOOT</t>
        </is>
      </c>
    </row>
    <row r="113">
      <c r="A113" s="1" t="inlineStr">
        <is>
          <t>Cierre Caja</t>
        </is>
      </c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</row>
    <row r="114">
      <c r="A114" s="3" t="inlineStr">
        <is>
          <t>Del 14/02/2023</t>
        </is>
      </c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</row>
    <row r="115">
      <c r="A115" s="74" t="inlineStr">
        <is>
          <t>Cierre Caja</t>
        </is>
      </c>
      <c r="B115" s="74" t="inlineStr">
        <is>
          <t>Fecha</t>
        </is>
      </c>
      <c r="C115" s="74" t="inlineStr">
        <is>
          <t>Cajero</t>
        </is>
      </c>
      <c r="D115" s="74" t="inlineStr">
        <is>
          <t>Nro Voucher</t>
        </is>
      </c>
      <c r="E115" s="74" t="inlineStr">
        <is>
          <t>Nro Cuenta</t>
        </is>
      </c>
      <c r="F115" s="74" t="inlineStr">
        <is>
          <t>Tipo Ingreso</t>
        </is>
      </c>
      <c r="G115" s="75" t="n"/>
      <c r="H115" s="76" t="n"/>
      <c r="I115" s="74" t="inlineStr">
        <is>
          <t>TIPO DE INGRESO</t>
        </is>
      </c>
      <c r="J115" s="74" t="inlineStr">
        <is>
          <t>Cobrador</t>
        </is>
      </c>
    </row>
    <row r="116">
      <c r="A116" s="77" t="n"/>
      <c r="B116" s="77" t="n"/>
      <c r="C116" s="77" t="n"/>
      <c r="D116" s="77" t="n"/>
      <c r="E116" s="77" t="n"/>
      <c r="F116" s="4" t="inlineStr">
        <is>
          <t>EFECTIVO</t>
        </is>
      </c>
      <c r="G116" s="4" t="inlineStr">
        <is>
          <t>CHEQUE</t>
        </is>
      </c>
      <c r="H116" s="4" t="inlineStr">
        <is>
          <t>TRANSFERENCIA</t>
        </is>
      </c>
      <c r="I116" s="77" t="n"/>
      <c r="J116" s="77" t="n"/>
    </row>
    <row r="117">
      <c r="A117" s="5" t="inlineStr">
        <is>
          <t>CCAJ-EA58/36/23</t>
        </is>
      </c>
      <c r="B117" s="6" t="n">
        <v>44971.79593328704</v>
      </c>
      <c r="C117" s="5" t="inlineStr">
        <is>
          <t>261 ALICIA VIRGINIA QUISBERT MAMANI</t>
        </is>
      </c>
      <c r="D117" s="7" t="n"/>
      <c r="E117" s="8" t="n"/>
      <c r="F117" s="9" t="n">
        <v>2252.45</v>
      </c>
      <c r="I117" s="10" t="inlineStr">
        <is>
          <t>EFECTIVO</t>
        </is>
      </c>
      <c r="J117" s="5" t="inlineStr">
        <is>
          <t>261 ALICIA VIRGINIA QUISBERT MAMANI</t>
        </is>
      </c>
    </row>
    <row r="118">
      <c r="A118" s="5" t="inlineStr">
        <is>
          <t>CCAJ-EA58/36/23</t>
        </is>
      </c>
      <c r="B118" s="6" t="n">
        <v>44971.79593328704</v>
      </c>
      <c r="C118" s="5" t="inlineStr">
        <is>
          <t>261 ALICIA VIRGINIA QUISBERT MAMANI</t>
        </is>
      </c>
      <c r="D118" s="7" t="n"/>
      <c r="E118" s="8" t="n"/>
      <c r="H118" s="9" t="n">
        <v>400.7</v>
      </c>
      <c r="I118" s="5" t="inlineStr">
        <is>
          <t>TARJETA DE DÉBITO/CRÉDITO</t>
        </is>
      </c>
      <c r="J118" s="5" t="inlineStr">
        <is>
          <t>261 ALICIA VIRGINIA QUISBERT MAMANI</t>
        </is>
      </c>
    </row>
    <row r="119">
      <c r="A119" s="11" t="inlineStr">
        <is>
          <t>SAP</t>
        </is>
      </c>
      <c r="B119" s="3" t="n"/>
      <c r="C119" s="3" t="n"/>
      <c r="D119" s="7" t="n"/>
      <c r="E119" s="8" t="n"/>
      <c r="H119" s="9" t="n"/>
      <c r="I119" s="10" t="n"/>
      <c r="J119" s="5" t="n"/>
    </row>
    <row r="120" ht="15.75" customHeight="1">
      <c r="A120" s="13" t="inlineStr">
        <is>
          <t>FECHA</t>
        </is>
      </c>
      <c r="B120" s="13" t="inlineStr">
        <is>
          <t>CIERRE DE CAJA</t>
        </is>
      </c>
      <c r="C120" s="13" t="inlineStr">
        <is>
          <t>IMPORTE</t>
        </is>
      </c>
      <c r="D120" s="49" t="n">
        <v>112775843</v>
      </c>
      <c r="E120" s="14" t="n">
        <v>112782207</v>
      </c>
      <c r="H120" s="9" t="n"/>
      <c r="I120" s="10" t="n"/>
      <c r="J120" s="5" t="n"/>
    </row>
    <row r="121">
      <c r="D121" s="57" t="inlineStr">
        <is>
          <t>BOOT</t>
        </is>
      </c>
    </row>
    <row r="123">
      <c r="A123" s="1" t="inlineStr">
        <is>
          <t>Cierre Caja</t>
        </is>
      </c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</row>
    <row r="124">
      <c r="A124" s="3" t="inlineStr">
        <is>
          <t>Del 15/02/2023</t>
        </is>
      </c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</row>
    <row r="125">
      <c r="A125" s="74" t="inlineStr">
        <is>
          <t>Cierre Caja</t>
        </is>
      </c>
      <c r="B125" s="74" t="inlineStr">
        <is>
          <t>Fecha</t>
        </is>
      </c>
      <c r="C125" s="74" t="inlineStr">
        <is>
          <t>Cajero</t>
        </is>
      </c>
      <c r="D125" s="74" t="inlineStr">
        <is>
          <t>Nro Voucher</t>
        </is>
      </c>
      <c r="E125" s="74" t="inlineStr">
        <is>
          <t>Nro Cuenta</t>
        </is>
      </c>
      <c r="F125" s="74" t="inlineStr">
        <is>
          <t>Tipo Ingreso</t>
        </is>
      </c>
      <c r="G125" s="75" t="n"/>
      <c r="H125" s="76" t="n"/>
      <c r="I125" s="74" t="inlineStr">
        <is>
          <t>TIPO DE INGRESO</t>
        </is>
      </c>
      <c r="J125" s="74" t="inlineStr">
        <is>
          <t>Cobrador</t>
        </is>
      </c>
    </row>
    <row r="126">
      <c r="A126" s="77" t="n"/>
      <c r="B126" s="77" t="n"/>
      <c r="C126" s="77" t="n"/>
      <c r="D126" s="77" t="n"/>
      <c r="E126" s="77" t="n"/>
      <c r="F126" s="4" t="inlineStr">
        <is>
          <t>EFECTIVO</t>
        </is>
      </c>
      <c r="G126" s="4" t="inlineStr">
        <is>
          <t>CHEQUE</t>
        </is>
      </c>
      <c r="H126" s="4" t="inlineStr">
        <is>
          <t>TRANSFERENCIA</t>
        </is>
      </c>
      <c r="I126" s="77" t="n"/>
      <c r="J126" s="77" t="n"/>
    </row>
    <row r="127">
      <c r="A127" s="5" t="inlineStr">
        <is>
          <t>CCAJ-EA58/37/23</t>
        </is>
      </c>
      <c r="B127" s="6" t="n">
        <v>44972.79856967593</v>
      </c>
      <c r="C127" s="5" t="inlineStr">
        <is>
          <t>261 ALICIA VIRGINIA QUISBERT MAMANI</t>
        </is>
      </c>
      <c r="D127" s="7" t="n"/>
      <c r="E127" s="8" t="n"/>
      <c r="F127" s="9" t="n">
        <v>2005.13</v>
      </c>
      <c r="I127" s="10" t="inlineStr">
        <is>
          <t>EFECTIVO</t>
        </is>
      </c>
      <c r="J127" s="5" t="inlineStr">
        <is>
          <t>261 ALICIA VIRGINIA QUISBERT MAMANI</t>
        </is>
      </c>
    </row>
    <row r="128">
      <c r="A128" s="5" t="inlineStr">
        <is>
          <t>CCAJ-EA58/37/23</t>
        </is>
      </c>
      <c r="B128" s="6" t="n">
        <v>44972.79856967593</v>
      </c>
      <c r="C128" s="5" t="inlineStr">
        <is>
          <t>261 ALICIA VIRGINIA QUISBERT MAMANI</t>
        </is>
      </c>
      <c r="D128" s="7" t="n"/>
      <c r="E128" s="8" t="n"/>
      <c r="H128" s="9" t="n">
        <v>87.16</v>
      </c>
      <c r="I128" s="5" t="inlineStr">
        <is>
          <t>TARJETA DE DÉBITO/CRÉDITO</t>
        </is>
      </c>
      <c r="J128" s="5" t="inlineStr">
        <is>
          <t>261 ALICIA VIRGINIA QUISBERT MAMANI</t>
        </is>
      </c>
    </row>
    <row r="129">
      <c r="A129" s="11" t="inlineStr">
        <is>
          <t>SAP</t>
        </is>
      </c>
      <c r="B129" s="3" t="n"/>
      <c r="C129" s="3" t="n"/>
      <c r="D129" s="7" t="n"/>
      <c r="E129" s="8" t="n"/>
      <c r="H129" s="9" t="n"/>
      <c r="I129" s="10" t="n"/>
      <c r="J129" s="5" t="n"/>
    </row>
    <row r="130" ht="15.75" customHeight="1">
      <c r="A130" s="13" t="inlineStr">
        <is>
          <t>FECHA</t>
        </is>
      </c>
      <c r="B130" s="13" t="inlineStr">
        <is>
          <t>CIERRE DE CAJA</t>
        </is>
      </c>
      <c r="C130" s="13" t="inlineStr">
        <is>
          <t>IMPORTE</t>
        </is>
      </c>
      <c r="D130" s="49" t="n">
        <v>112790245</v>
      </c>
      <c r="E130" s="14" t="n">
        <v>112790537</v>
      </c>
      <c r="H130" s="9" t="n"/>
      <c r="I130" s="10" t="n"/>
      <c r="J130" s="5" t="n"/>
    </row>
    <row r="131">
      <c r="D131" s="57" t="inlineStr">
        <is>
          <t>BOOT</t>
        </is>
      </c>
    </row>
    <row r="133">
      <c r="A133" s="1" t="inlineStr">
        <is>
          <t>Cierre Caja</t>
        </is>
      </c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</row>
    <row r="134">
      <c r="A134" s="3" t="inlineStr">
        <is>
          <t>Del 16/02/2023</t>
        </is>
      </c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</row>
    <row r="135">
      <c r="A135" s="74" t="inlineStr">
        <is>
          <t>Cierre Caja</t>
        </is>
      </c>
      <c r="B135" s="74" t="inlineStr">
        <is>
          <t>Fecha</t>
        </is>
      </c>
      <c r="C135" s="74" t="inlineStr">
        <is>
          <t>Cajero</t>
        </is>
      </c>
      <c r="D135" s="74" t="inlineStr">
        <is>
          <t>Nro Voucher</t>
        </is>
      </c>
      <c r="E135" s="74" t="inlineStr">
        <is>
          <t>Nro Cuenta</t>
        </is>
      </c>
      <c r="F135" s="74" t="inlineStr">
        <is>
          <t>Tipo Ingreso</t>
        </is>
      </c>
      <c r="G135" s="75" t="n"/>
      <c r="H135" s="76" t="n"/>
      <c r="I135" s="74" t="inlineStr">
        <is>
          <t>TIPO DE INGRESO</t>
        </is>
      </c>
      <c r="J135" s="74" t="inlineStr">
        <is>
          <t>Cobrador</t>
        </is>
      </c>
    </row>
    <row r="136">
      <c r="A136" s="77" t="n"/>
      <c r="B136" s="77" t="n"/>
      <c r="C136" s="77" t="n"/>
      <c r="D136" s="77" t="n"/>
      <c r="E136" s="77" t="n"/>
      <c r="F136" s="4" t="inlineStr">
        <is>
          <t>EFECTIVO</t>
        </is>
      </c>
      <c r="G136" s="4" t="inlineStr">
        <is>
          <t>CHEQUE</t>
        </is>
      </c>
      <c r="H136" s="4" t="inlineStr">
        <is>
          <t>TRANSFERENCIA</t>
        </is>
      </c>
      <c r="I136" s="77" t="n"/>
      <c r="J136" s="77" t="n"/>
    </row>
    <row r="137">
      <c r="A137" s="5" t="inlineStr">
        <is>
          <t>CCAJ-EA58/38/23</t>
        </is>
      </c>
      <c r="B137" s="6" t="n">
        <v>44973.80411666667</v>
      </c>
      <c r="C137" s="5" t="inlineStr">
        <is>
          <t>261 ALICIA VIRGINIA QUISBERT MAMANI</t>
        </is>
      </c>
      <c r="D137" s="7" t="n"/>
      <c r="E137" s="8" t="n"/>
      <c r="F137" s="9" t="n">
        <v>1078.91</v>
      </c>
      <c r="I137" s="10" t="inlineStr">
        <is>
          <t>EFECTIVO</t>
        </is>
      </c>
      <c r="J137" s="5" t="inlineStr">
        <is>
          <t>261 ALICIA VIRGINIA QUISBERT MAMANI</t>
        </is>
      </c>
    </row>
    <row r="138">
      <c r="A138" s="5" t="inlineStr">
        <is>
          <t>CCAJ-EA58/38/23</t>
        </is>
      </c>
      <c r="B138" s="6" t="n">
        <v>44973.80411666667</v>
      </c>
      <c r="C138" s="5" t="inlineStr">
        <is>
          <t>261 ALICIA VIRGINIA QUISBERT MAMANI</t>
        </is>
      </c>
      <c r="D138" s="7" t="n"/>
      <c r="E138" s="8" t="n"/>
      <c r="H138" s="9" t="n">
        <v>377.9</v>
      </c>
      <c r="I138" s="5" t="inlineStr">
        <is>
          <t>TARJETA DE DÉBITO/CRÉDITO</t>
        </is>
      </c>
      <c r="J138" s="5" t="inlineStr">
        <is>
          <t>261 ALICIA VIRGINIA QUISBERT MAMANI</t>
        </is>
      </c>
    </row>
    <row r="139">
      <c r="A139" s="11" t="inlineStr">
        <is>
          <t>SAP</t>
        </is>
      </c>
      <c r="B139" s="3" t="n"/>
      <c r="C139" s="3" t="n"/>
      <c r="D139" s="7" t="n"/>
      <c r="E139" s="8" t="n"/>
      <c r="H139" s="9" t="n"/>
      <c r="I139" s="10" t="n"/>
      <c r="J139" s="8" t="n"/>
    </row>
    <row r="140" ht="15.75" customHeight="1">
      <c r="A140" s="13" t="inlineStr">
        <is>
          <t>FECHA</t>
        </is>
      </c>
      <c r="B140" s="13" t="inlineStr">
        <is>
          <t>CIERRE DE CAJA</t>
        </is>
      </c>
      <c r="C140" s="13" t="inlineStr">
        <is>
          <t>IMPORTE</t>
        </is>
      </c>
      <c r="D140" s="49" t="inlineStr">
        <is>
          <t>112799842</t>
        </is>
      </c>
      <c r="E140" s="14" t="n">
        <v>112799964</v>
      </c>
      <c r="H140" s="9" t="n"/>
      <c r="I140" s="10" t="n"/>
      <c r="J140" s="8" t="n"/>
    </row>
    <row r="141">
      <c r="A141" s="5" t="n"/>
      <c r="B141" s="6" t="n"/>
      <c r="C141" s="5" t="n"/>
      <c r="D141" s="57" t="inlineStr">
        <is>
          <t>BOOT</t>
        </is>
      </c>
      <c r="E141" s="8" t="n"/>
      <c r="H141" s="9" t="n"/>
      <c r="I141" s="10" t="n"/>
      <c r="J141" s="8" t="n"/>
    </row>
    <row r="142"/>
    <row r="143">
      <c r="A143" s="1" t="inlineStr">
        <is>
          <t>Cierre Caja</t>
        </is>
      </c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</row>
    <row r="144">
      <c r="A144" s="3" t="inlineStr">
        <is>
          <t>Del 17/02/2023</t>
        </is>
      </c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</row>
    <row r="145">
      <c r="A145" s="74" t="inlineStr">
        <is>
          <t>Cierre Caja</t>
        </is>
      </c>
      <c r="B145" s="74" t="inlineStr">
        <is>
          <t>Fecha</t>
        </is>
      </c>
      <c r="C145" s="74" t="inlineStr">
        <is>
          <t>Cajero</t>
        </is>
      </c>
      <c r="D145" s="74" t="inlineStr">
        <is>
          <t>Nro Voucher</t>
        </is>
      </c>
      <c r="E145" s="74" t="inlineStr">
        <is>
          <t>Nro Cuenta</t>
        </is>
      </c>
      <c r="F145" s="74" t="inlineStr">
        <is>
          <t>Tipo Ingreso</t>
        </is>
      </c>
      <c r="G145" s="75" t="n"/>
      <c r="H145" s="76" t="n"/>
      <c r="I145" s="74" t="inlineStr">
        <is>
          <t>TIPO DE INGRESO</t>
        </is>
      </c>
      <c r="J145" s="74" t="inlineStr">
        <is>
          <t>Cobrador</t>
        </is>
      </c>
    </row>
    <row r="146">
      <c r="A146" s="77" t="n"/>
      <c r="B146" s="77" t="n"/>
      <c r="C146" s="77" t="n"/>
      <c r="D146" s="77" t="n"/>
      <c r="E146" s="77" t="n"/>
      <c r="F146" s="4" t="inlineStr">
        <is>
          <t>EFECTIVO</t>
        </is>
      </c>
      <c r="G146" s="4" t="inlineStr">
        <is>
          <t>CHEQUE</t>
        </is>
      </c>
      <c r="H146" s="4" t="inlineStr">
        <is>
          <t>TRANSFERENCIA</t>
        </is>
      </c>
      <c r="I146" s="77" t="n"/>
      <c r="J146" s="77" t="n"/>
    </row>
    <row r="147">
      <c r="A147" s="5" t="inlineStr">
        <is>
          <t>CCAJ-EA58/39/23</t>
        </is>
      </c>
      <c r="B147" s="6" t="n">
        <v>44974.80113010417</v>
      </c>
      <c r="C147" s="5" t="inlineStr">
        <is>
          <t>261 ALICIA VIRGINIA QUISBERT MAMANI</t>
        </is>
      </c>
      <c r="D147" s="7" t="n"/>
      <c r="E147" s="8" t="n"/>
      <c r="F147" s="9" t="n">
        <v>2715.8</v>
      </c>
      <c r="I147" s="10" t="inlineStr">
        <is>
          <t>EFECTIVO</t>
        </is>
      </c>
      <c r="J147" s="5" t="inlineStr">
        <is>
          <t>261 ALICIA VIRGINIA QUISBERT MAMANI</t>
        </is>
      </c>
    </row>
    <row r="148">
      <c r="A148" s="5" t="inlineStr">
        <is>
          <t>CCAJ-EA58/39/23</t>
        </is>
      </c>
      <c r="B148" s="6" t="n">
        <v>44974.80113010417</v>
      </c>
      <c r="C148" s="5" t="inlineStr">
        <is>
          <t>261 ALICIA VIRGINIA QUISBERT MAMANI</t>
        </is>
      </c>
      <c r="D148" s="7" t="n"/>
      <c r="E148" s="8" t="n"/>
      <c r="H148" s="9" t="n">
        <v>162.63</v>
      </c>
      <c r="I148" s="5" t="inlineStr">
        <is>
          <t>TARJETA DE DÉBITO/CRÉDITO</t>
        </is>
      </c>
      <c r="J148" s="5" t="inlineStr">
        <is>
          <t>261 ALICIA VIRGINIA QUISBERT MAMANI</t>
        </is>
      </c>
    </row>
    <row r="149">
      <c r="A149" s="11" t="inlineStr">
        <is>
          <t>SAP</t>
        </is>
      </c>
      <c r="B149" s="3" t="n"/>
      <c r="C149" s="3" t="n"/>
      <c r="D149" s="7" t="n"/>
      <c r="E149" s="8" t="n"/>
      <c r="G149" s="9" t="n"/>
      <c r="I149" s="10" t="n"/>
      <c r="J149" s="8" t="n"/>
    </row>
    <row r="150" ht="15.75" customHeight="1">
      <c r="A150" s="13" t="inlineStr">
        <is>
          <t>FECHA</t>
        </is>
      </c>
      <c r="B150" s="13" t="inlineStr">
        <is>
          <t>CIERRE DE CAJA</t>
        </is>
      </c>
      <c r="C150" s="13" t="inlineStr">
        <is>
          <t>IMPORTE</t>
        </is>
      </c>
      <c r="D150" s="49" t="inlineStr">
        <is>
          <t>112799805</t>
        </is>
      </c>
      <c r="E150" s="14" t="n">
        <v>112799965</v>
      </c>
      <c r="G150" s="9" t="n"/>
      <c r="I150" s="10" t="n"/>
      <c r="J150" s="8" t="n"/>
    </row>
    <row r="151">
      <c r="A151" s="5" t="n"/>
      <c r="B151" s="6" t="n"/>
      <c r="C151" s="5" t="n"/>
      <c r="D151" s="57" t="inlineStr">
        <is>
          <t>BOOT</t>
        </is>
      </c>
      <c r="E151" s="8" t="n"/>
      <c r="G151" s="9" t="n"/>
      <c r="I151" s="10" t="n"/>
      <c r="J151" s="8" t="n"/>
    </row>
    <row r="152">
      <c r="A152" s="5" t="n"/>
      <c r="B152" s="6" t="n"/>
      <c r="C152" s="5" t="n"/>
      <c r="D152" s="7" t="n"/>
      <c r="E152" s="8" t="n"/>
      <c r="G152" s="9" t="n"/>
      <c r="I152" s="10" t="n"/>
      <c r="J152" s="8" t="n"/>
    </row>
    <row r="153">
      <c r="A153" s="1" t="inlineStr">
        <is>
          <t>Cierre Caja</t>
        </is>
      </c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</row>
    <row r="154">
      <c r="A154" s="3" t="inlineStr">
        <is>
          <t>Del 18/02/2023</t>
        </is>
      </c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</row>
    <row r="155">
      <c r="A155" s="74" t="inlineStr">
        <is>
          <t>Cierre Caja</t>
        </is>
      </c>
      <c r="B155" s="74" t="inlineStr">
        <is>
          <t>Fecha</t>
        </is>
      </c>
      <c r="C155" s="74" t="inlineStr">
        <is>
          <t>Cajero</t>
        </is>
      </c>
      <c r="D155" s="74" t="inlineStr">
        <is>
          <t>Nro Voucher</t>
        </is>
      </c>
      <c r="E155" s="74" t="inlineStr">
        <is>
          <t>Nro Cuenta</t>
        </is>
      </c>
      <c r="F155" s="74" t="inlineStr">
        <is>
          <t>Tipo Ingreso</t>
        </is>
      </c>
      <c r="G155" s="75" t="n"/>
      <c r="H155" s="76" t="n"/>
      <c r="I155" s="74" t="inlineStr">
        <is>
          <t>TIPO DE INGRESO</t>
        </is>
      </c>
      <c r="J155" s="74" t="inlineStr">
        <is>
          <t>Cobrador</t>
        </is>
      </c>
    </row>
    <row r="156">
      <c r="A156" s="77" t="n"/>
      <c r="B156" s="77" t="n"/>
      <c r="C156" s="77" t="n"/>
      <c r="D156" s="77" t="n"/>
      <c r="E156" s="77" t="n"/>
      <c r="F156" s="4" t="inlineStr">
        <is>
          <t>EFECTIVO</t>
        </is>
      </c>
      <c r="G156" s="4" t="inlineStr">
        <is>
          <t>CHEQUE</t>
        </is>
      </c>
      <c r="H156" s="4" t="inlineStr">
        <is>
          <t>TRANSFERENCIA</t>
        </is>
      </c>
      <c r="I156" s="77" t="n"/>
      <c r="J156" s="77" t="n"/>
    </row>
    <row r="157">
      <c r="A157" s="5" t="inlineStr">
        <is>
          <t>CCAJ-EA58/40/23</t>
        </is>
      </c>
      <c r="B157" s="6" t="n">
        <v>44975.58968564815</v>
      </c>
      <c r="C157" s="5" t="inlineStr">
        <is>
          <t>261 ALICIA VIRGINIA QUISBERT MAMANI</t>
        </is>
      </c>
      <c r="D157" s="7" t="n"/>
      <c r="E157" s="8" t="n"/>
      <c r="F157" s="9" t="n">
        <v>2799.61</v>
      </c>
      <c r="I157" s="10" t="inlineStr">
        <is>
          <t>EFECTIVO</t>
        </is>
      </c>
      <c r="J157" s="5" t="inlineStr">
        <is>
          <t>261 ALICIA VIRGINIA QUISBERT MAMANI</t>
        </is>
      </c>
    </row>
    <row r="158">
      <c r="A158" s="5" t="inlineStr">
        <is>
          <t>CCAJ-EA58/40/23</t>
        </is>
      </c>
      <c r="B158" s="6" t="n">
        <v>44975.58968564815</v>
      </c>
      <c r="C158" s="5" t="inlineStr">
        <is>
          <t>261 ALICIA VIRGINIA QUISBERT MAMANI</t>
        </is>
      </c>
      <c r="D158" s="7" t="n"/>
      <c r="E158" s="8" t="n"/>
      <c r="H158" s="9" t="n">
        <v>70.3</v>
      </c>
      <c r="I158" s="5" t="inlineStr">
        <is>
          <t>TARJETA DE DÉBITO/CRÉDITO</t>
        </is>
      </c>
      <c r="J158" s="5" t="inlineStr">
        <is>
          <t>261 ALICIA VIRGINIA QUISBERT MAMANI</t>
        </is>
      </c>
    </row>
    <row r="159">
      <c r="A159" s="11" t="inlineStr">
        <is>
          <t>SAP</t>
        </is>
      </c>
      <c r="B159" s="3" t="n"/>
      <c r="C159" s="3" t="n"/>
      <c r="D159" s="7" t="n"/>
      <c r="E159" s="8" t="n"/>
      <c r="G159" s="9" t="n"/>
      <c r="I159" s="10" t="n"/>
      <c r="J159" s="8" t="n"/>
    </row>
    <row r="160" ht="15.75" customHeight="1">
      <c r="A160" s="13" t="inlineStr">
        <is>
          <t>FECHA</t>
        </is>
      </c>
      <c r="B160" s="13" t="inlineStr">
        <is>
          <t>CIERRE DE CAJA</t>
        </is>
      </c>
      <c r="C160" s="13" t="inlineStr">
        <is>
          <t>IMPORTE</t>
        </is>
      </c>
      <c r="D160" s="49" t="inlineStr">
        <is>
          <t>112808019</t>
        </is>
      </c>
      <c r="E160" s="14" t="n">
        <v>112808142</v>
      </c>
      <c r="G160" s="9" t="n"/>
      <c r="I160" s="10" t="n"/>
      <c r="J160" s="8" t="n"/>
    </row>
    <row r="161">
      <c r="D161" s="57" t="inlineStr">
        <is>
          <t>BOOT</t>
        </is>
      </c>
    </row>
    <row r="162"/>
    <row r="163">
      <c r="A163" s="1" t="inlineStr">
        <is>
          <t>Cierre Caja</t>
        </is>
      </c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</row>
    <row r="164">
      <c r="A164" s="3" t="inlineStr">
        <is>
          <t>Del 20/02/2023</t>
        </is>
      </c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</row>
    <row r="165">
      <c r="A165" s="74" t="inlineStr">
        <is>
          <t>Cierre Caja</t>
        </is>
      </c>
      <c r="B165" s="74" t="inlineStr">
        <is>
          <t>Fecha</t>
        </is>
      </c>
      <c r="C165" s="74" t="inlineStr">
        <is>
          <t>Cajero</t>
        </is>
      </c>
      <c r="D165" s="74" t="inlineStr">
        <is>
          <t>Nro Voucher</t>
        </is>
      </c>
      <c r="E165" s="74" t="inlineStr">
        <is>
          <t>Nro Cuenta</t>
        </is>
      </c>
      <c r="F165" s="74" t="inlineStr">
        <is>
          <t>Tipo Ingreso</t>
        </is>
      </c>
      <c r="G165" s="75" t="n"/>
      <c r="H165" s="76" t="n"/>
      <c r="I165" s="74" t="inlineStr">
        <is>
          <t>TIPO DE INGRESO</t>
        </is>
      </c>
      <c r="J165" s="74" t="inlineStr">
        <is>
          <t>Cobrador</t>
        </is>
      </c>
    </row>
    <row r="166">
      <c r="A166" s="77" t="n"/>
      <c r="B166" s="77" t="n"/>
      <c r="C166" s="77" t="n"/>
      <c r="D166" s="77" t="n"/>
      <c r="E166" s="77" t="n"/>
      <c r="F166" s="4" t="inlineStr">
        <is>
          <t>EFECTIVO</t>
        </is>
      </c>
      <c r="G166" s="4" t="inlineStr">
        <is>
          <t>CHEQUE</t>
        </is>
      </c>
      <c r="H166" s="4" t="inlineStr">
        <is>
          <t>TRANSFERENCIA</t>
        </is>
      </c>
      <c r="I166" s="77" t="n"/>
      <c r="J166" s="77" t="n"/>
    </row>
    <row r="167">
      <c r="A167" s="34" t="inlineStr">
        <is>
          <t>NO HUBO CIERRES DE CAJA DEBIDO A FERIADO NACIONAL POR CARNAVALES</t>
        </is>
      </c>
      <c r="B167" s="39" t="n"/>
      <c r="C167" s="34" t="n"/>
      <c r="D167" s="21" t="n"/>
      <c r="E167" s="8" t="n"/>
      <c r="H167" s="9" t="n"/>
      <c r="I167" s="5" t="n"/>
      <c r="J167" s="8" t="n"/>
    </row>
    <row r="168">
      <c r="A168" s="11" t="inlineStr">
        <is>
          <t>SAP</t>
        </is>
      </c>
      <c r="B168" s="3" t="n"/>
      <c r="C168" s="3" t="n"/>
      <c r="D168" s="7" t="n"/>
      <c r="E168" s="8" t="n"/>
      <c r="G168" s="9" t="n"/>
      <c r="I168" s="10" t="n"/>
      <c r="J168" s="8" t="n"/>
    </row>
    <row r="169">
      <c r="A169" s="13" t="inlineStr">
        <is>
          <t>FECHA</t>
        </is>
      </c>
      <c r="B169" s="13" t="inlineStr">
        <is>
          <t>CIERRE DE CAJA</t>
        </is>
      </c>
      <c r="C169" s="13" t="inlineStr">
        <is>
          <t>IMPORTE</t>
        </is>
      </c>
      <c r="D169" s="7" t="n"/>
      <c r="E169" s="8" t="n"/>
      <c r="G169" s="9" t="n"/>
      <c r="I169" s="10" t="n"/>
      <c r="J169" s="8" t="n"/>
    </row>
    <row r="170"/>
    <row r="171">
      <c r="A171" s="1" t="inlineStr">
        <is>
          <t>Cierre Caja</t>
        </is>
      </c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</row>
    <row r="172">
      <c r="A172" s="3" t="inlineStr">
        <is>
          <t>Del 21/02/2023</t>
        </is>
      </c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</row>
    <row r="173">
      <c r="A173" s="74" t="inlineStr">
        <is>
          <t>Cierre Caja</t>
        </is>
      </c>
      <c r="B173" s="74" t="inlineStr">
        <is>
          <t>Fecha</t>
        </is>
      </c>
      <c r="C173" s="74" t="inlineStr">
        <is>
          <t>Cajero</t>
        </is>
      </c>
      <c r="D173" s="74" t="inlineStr">
        <is>
          <t>Nro Voucher</t>
        </is>
      </c>
      <c r="E173" s="74" t="inlineStr">
        <is>
          <t>Nro Cuenta</t>
        </is>
      </c>
      <c r="F173" s="74" t="inlineStr">
        <is>
          <t>Tipo Ingreso</t>
        </is>
      </c>
      <c r="G173" s="75" t="n"/>
      <c r="H173" s="76" t="n"/>
      <c r="I173" s="74" t="inlineStr">
        <is>
          <t>TIPO DE INGRESO</t>
        </is>
      </c>
      <c r="J173" s="74" t="inlineStr">
        <is>
          <t>Cobrador</t>
        </is>
      </c>
    </row>
    <row r="174">
      <c r="A174" s="77" t="n"/>
      <c r="B174" s="77" t="n"/>
      <c r="C174" s="77" t="n"/>
      <c r="D174" s="77" t="n"/>
      <c r="E174" s="77" t="n"/>
      <c r="F174" s="4" t="inlineStr">
        <is>
          <t>EFECTIVO</t>
        </is>
      </c>
      <c r="G174" s="4" t="inlineStr">
        <is>
          <t>CHEQUE</t>
        </is>
      </c>
      <c r="H174" s="4" t="inlineStr">
        <is>
          <t>TRANSFERENCIA</t>
        </is>
      </c>
      <c r="I174" s="77" t="n"/>
      <c r="J174" s="77" t="n"/>
    </row>
    <row r="175">
      <c r="A175" s="34" t="inlineStr">
        <is>
          <t>NO HUBO CIERRES DE CAJA DEBIDO A FERIADO NACIONAL POR CARNAVALES</t>
        </is>
      </c>
      <c r="B175" s="39" t="n"/>
      <c r="C175" s="34" t="n"/>
      <c r="D175" s="21" t="n"/>
      <c r="E175" s="8" t="n"/>
      <c r="H175" s="9" t="n"/>
      <c r="I175" s="5" t="n"/>
      <c r="J175" s="8" t="n"/>
    </row>
    <row r="176">
      <c r="A176" s="11" t="inlineStr">
        <is>
          <t>SAP</t>
        </is>
      </c>
      <c r="B176" s="3" t="n"/>
      <c r="C176" s="3" t="n"/>
      <c r="D176" s="7" t="n"/>
      <c r="E176" s="8" t="n"/>
      <c r="G176" s="9" t="n"/>
      <c r="I176" s="10" t="n"/>
      <c r="J176" s="8" t="n"/>
    </row>
    <row r="177">
      <c r="A177" s="13" t="inlineStr">
        <is>
          <t>FECHA</t>
        </is>
      </c>
      <c r="B177" s="13" t="inlineStr">
        <is>
          <t>CIERRE DE CAJA</t>
        </is>
      </c>
      <c r="C177" s="13" t="inlineStr">
        <is>
          <t>IMPORTE</t>
        </is>
      </c>
    </row>
    <row r="178"/>
    <row r="179"/>
    <row r="180">
      <c r="A180" s="1" t="inlineStr">
        <is>
          <t>Cierre Caja</t>
        </is>
      </c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</row>
    <row r="181">
      <c r="A181" s="3" t="inlineStr">
        <is>
          <t>Del 22/02/2023</t>
        </is>
      </c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</row>
    <row r="182">
      <c r="A182" s="74" t="inlineStr">
        <is>
          <t>Cierre Caja</t>
        </is>
      </c>
      <c r="B182" s="74" t="inlineStr">
        <is>
          <t>Fecha</t>
        </is>
      </c>
      <c r="C182" s="74" t="inlineStr">
        <is>
          <t>Cajero</t>
        </is>
      </c>
      <c r="D182" s="74" t="inlineStr">
        <is>
          <t>Nro Voucher</t>
        </is>
      </c>
      <c r="E182" s="74" t="inlineStr">
        <is>
          <t>Nro Cuenta</t>
        </is>
      </c>
      <c r="F182" s="74" t="inlineStr">
        <is>
          <t>Tipo Ingreso</t>
        </is>
      </c>
      <c r="G182" s="75" t="n"/>
      <c r="H182" s="76" t="n"/>
      <c r="I182" s="74" t="inlineStr">
        <is>
          <t>TIPO DE INGRESO</t>
        </is>
      </c>
      <c r="J182" s="74" t="inlineStr">
        <is>
          <t>Cobrador</t>
        </is>
      </c>
    </row>
    <row r="183">
      <c r="A183" s="77" t="n"/>
      <c r="B183" s="77" t="n"/>
      <c r="C183" s="77" t="n"/>
      <c r="D183" s="77" t="n"/>
      <c r="E183" s="77" t="n"/>
      <c r="F183" s="4" t="inlineStr">
        <is>
          <t>EFECTIVO</t>
        </is>
      </c>
      <c r="G183" s="4" t="inlineStr">
        <is>
          <t>CHEQUE</t>
        </is>
      </c>
      <c r="H183" s="4" t="inlineStr">
        <is>
          <t>TRANSFERENCIA</t>
        </is>
      </c>
      <c r="I183" s="77" t="n"/>
      <c r="J183" s="77" t="n"/>
    </row>
    <row r="184">
      <c r="A184" s="5" t="inlineStr">
        <is>
          <t>CCAJ-EA58/41/23</t>
        </is>
      </c>
      <c r="B184" s="6" t="n">
        <v>44979.7961381713</v>
      </c>
      <c r="C184" s="5" t="inlineStr">
        <is>
          <t>261 ALICIA VIRGINIA QUISBERT MAMANI</t>
        </is>
      </c>
      <c r="D184" s="7" t="n"/>
      <c r="E184" s="8" t="n"/>
      <c r="F184" s="9" t="n">
        <v>1620.49</v>
      </c>
      <c r="I184" s="10" t="inlineStr">
        <is>
          <t>EFECTIVO</t>
        </is>
      </c>
      <c r="J184" s="5" t="inlineStr">
        <is>
          <t>261 ALICIA VIRGINIA QUISBERT MAMANI</t>
        </is>
      </c>
    </row>
    <row r="185">
      <c r="A185" s="5" t="inlineStr">
        <is>
          <t>CCAJ-EA58/41/23</t>
        </is>
      </c>
      <c r="B185" s="6" t="n">
        <v>44979.7961381713</v>
      </c>
      <c r="C185" s="5" t="inlineStr">
        <is>
          <t>261 ALICIA VIRGINIA QUISBERT MAMANI</t>
        </is>
      </c>
      <c r="D185" s="7" t="n"/>
      <c r="E185" s="8" t="n"/>
      <c r="H185" s="9" t="n">
        <v>520.78</v>
      </c>
      <c r="I185" s="5" t="inlineStr">
        <is>
          <t>TARJETA DE DÉBITO/CRÉDITO</t>
        </is>
      </c>
      <c r="J185" s="5" t="inlineStr">
        <is>
          <t>261 ALICIA VIRGINIA QUISBERT MAMANI</t>
        </is>
      </c>
    </row>
    <row r="186">
      <c r="A186" s="11" t="inlineStr">
        <is>
          <t>SAP</t>
        </is>
      </c>
      <c r="B186" s="3" t="n"/>
      <c r="C186" s="3" t="n"/>
      <c r="D186" s="7" t="n"/>
      <c r="E186" s="8" t="n"/>
      <c r="H186" s="9" t="n"/>
      <c r="I186" s="10" t="n"/>
      <c r="J186" s="5" t="n"/>
    </row>
    <row r="187" ht="15.75" customHeight="1">
      <c r="A187" s="13" t="inlineStr">
        <is>
          <t>FECHA</t>
        </is>
      </c>
      <c r="B187" s="13" t="inlineStr">
        <is>
          <t>CIERRE DE CAJA</t>
        </is>
      </c>
      <c r="C187" s="13" t="inlineStr">
        <is>
          <t>IMPORTE</t>
        </is>
      </c>
      <c r="D187" s="49" t="inlineStr">
        <is>
          <t>112814216</t>
        </is>
      </c>
      <c r="E187" s="14" t="n">
        <v>112814329</v>
      </c>
      <c r="H187" s="9" t="n"/>
      <c r="I187" s="10" t="n"/>
      <c r="J187" s="5" t="n"/>
    </row>
    <row r="188">
      <c r="D188" s="57" t="inlineStr">
        <is>
          <t>BOOT</t>
        </is>
      </c>
    </row>
    <row r="189"/>
    <row r="190">
      <c r="A190" s="1" t="inlineStr">
        <is>
          <t>Cierre Caja</t>
        </is>
      </c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</row>
    <row r="191">
      <c r="A191" s="3" t="inlineStr">
        <is>
          <t>Del 23/02/2023</t>
        </is>
      </c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</row>
    <row r="192">
      <c r="A192" s="74" t="inlineStr">
        <is>
          <t>Cierre Caja</t>
        </is>
      </c>
      <c r="B192" s="74" t="inlineStr">
        <is>
          <t>Fecha</t>
        </is>
      </c>
      <c r="C192" s="74" t="inlineStr">
        <is>
          <t>Cajero</t>
        </is>
      </c>
      <c r="D192" s="74" t="inlineStr">
        <is>
          <t>Nro Voucher</t>
        </is>
      </c>
      <c r="E192" s="74" t="inlineStr">
        <is>
          <t>Nro Cuenta</t>
        </is>
      </c>
      <c r="F192" s="74" t="inlineStr">
        <is>
          <t>Tipo Ingreso</t>
        </is>
      </c>
      <c r="G192" s="75" t="n"/>
      <c r="H192" s="76" t="n"/>
      <c r="I192" s="74" t="inlineStr">
        <is>
          <t>TIPO DE INGRESO</t>
        </is>
      </c>
      <c r="J192" s="74" t="inlineStr">
        <is>
          <t>Cobrador</t>
        </is>
      </c>
    </row>
    <row r="193">
      <c r="A193" s="77" t="n"/>
      <c r="B193" s="77" t="n"/>
      <c r="C193" s="77" t="n"/>
      <c r="D193" s="77" t="n"/>
      <c r="E193" s="77" t="n"/>
      <c r="F193" s="4" t="inlineStr">
        <is>
          <t>EFECTIVO</t>
        </is>
      </c>
      <c r="G193" s="4" t="inlineStr">
        <is>
          <t>CHEQUE</t>
        </is>
      </c>
      <c r="H193" s="4" t="inlineStr">
        <is>
          <t>TRANSFERENCIA</t>
        </is>
      </c>
      <c r="I193" s="77" t="n"/>
      <c r="J193" s="77" t="n"/>
    </row>
    <row r="194">
      <c r="A194" s="5" t="inlineStr">
        <is>
          <t>CCAJ-EA58/42/23</t>
        </is>
      </c>
      <c r="B194" s="6" t="n">
        <v>44980.79545666667</v>
      </c>
      <c r="C194" s="5" t="inlineStr">
        <is>
          <t>261 ALICIA VIRGINIA QUISBERT MAMANI</t>
        </is>
      </c>
      <c r="D194" s="7" t="n"/>
      <c r="E194" s="8" t="n"/>
      <c r="F194" s="9" t="n">
        <v>1909.24</v>
      </c>
      <c r="I194" s="10" t="inlineStr">
        <is>
          <t>EFECTIVO</t>
        </is>
      </c>
      <c r="J194" s="5" t="inlineStr">
        <is>
          <t>261 ALICIA VIRGINIA QUISBERT MAMANI</t>
        </is>
      </c>
    </row>
    <row r="195">
      <c r="A195" s="5" t="inlineStr">
        <is>
          <t>CCAJ-EA58/42/23</t>
        </is>
      </c>
      <c r="B195" s="6" t="n">
        <v>44980.79545666667</v>
      </c>
      <c r="C195" s="5" t="inlineStr">
        <is>
          <t>261 ALICIA VIRGINIA QUISBERT MAMANI</t>
        </is>
      </c>
      <c r="D195" s="7" t="n"/>
      <c r="E195" s="8" t="n"/>
      <c r="H195" s="9" t="n">
        <v>536.89</v>
      </c>
      <c r="I195" s="5" t="inlineStr">
        <is>
          <t>TARJETA DE DÉBITO/CRÉDITO</t>
        </is>
      </c>
      <c r="J195" s="5" t="inlineStr">
        <is>
          <t>261 ALICIA VIRGINIA QUISBERT MAMANI</t>
        </is>
      </c>
    </row>
    <row r="196">
      <c r="A196" s="11" t="inlineStr">
        <is>
          <t>SAP</t>
        </is>
      </c>
      <c r="B196" s="3" t="n"/>
      <c r="C196" s="3" t="n"/>
      <c r="D196" s="7" t="n"/>
      <c r="E196" s="8" t="n"/>
      <c r="H196" s="9" t="n"/>
      <c r="I196" s="10" t="n"/>
      <c r="J196" s="8" t="n"/>
    </row>
    <row r="197" ht="15.75" customHeight="1">
      <c r="A197" s="13" t="inlineStr">
        <is>
          <t>FECHA</t>
        </is>
      </c>
      <c r="B197" s="13" t="inlineStr">
        <is>
          <t>CIERRE DE CAJA</t>
        </is>
      </c>
      <c r="C197" s="13" t="inlineStr">
        <is>
          <t>IMPORTE</t>
        </is>
      </c>
      <c r="D197" s="49" t="inlineStr">
        <is>
          <t>112825668</t>
        </is>
      </c>
      <c r="E197" s="14" t="n">
        <v>112826041</v>
      </c>
      <c r="H197" s="9" t="n"/>
      <c r="I197" s="10" t="n"/>
      <c r="J197" s="8" t="n"/>
    </row>
    <row r="198">
      <c r="D198" s="57" t="inlineStr">
        <is>
          <t>BOOT</t>
        </is>
      </c>
    </row>
    <row r="199"/>
    <row r="200">
      <c r="A200" s="1" t="inlineStr">
        <is>
          <t>Cierre Caja</t>
        </is>
      </c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</row>
    <row r="201">
      <c r="A201" s="3" t="inlineStr">
        <is>
          <t>Del 24/02/2023</t>
        </is>
      </c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</row>
    <row r="202">
      <c r="A202" s="74" t="inlineStr">
        <is>
          <t>Cierre Caja</t>
        </is>
      </c>
      <c r="B202" s="74" t="inlineStr">
        <is>
          <t>Fecha</t>
        </is>
      </c>
      <c r="C202" s="74" t="inlineStr">
        <is>
          <t>Cajero</t>
        </is>
      </c>
      <c r="D202" s="74" t="inlineStr">
        <is>
          <t>Nro Voucher</t>
        </is>
      </c>
      <c r="E202" s="74" t="inlineStr">
        <is>
          <t>Nro Cuenta</t>
        </is>
      </c>
      <c r="F202" s="74" t="inlineStr">
        <is>
          <t>Tipo Ingreso</t>
        </is>
      </c>
      <c r="G202" s="75" t="n"/>
      <c r="H202" s="76" t="n"/>
      <c r="I202" s="74" t="inlineStr">
        <is>
          <t>TIPO DE INGRESO</t>
        </is>
      </c>
      <c r="J202" s="74" t="inlineStr">
        <is>
          <t>Cobrador</t>
        </is>
      </c>
    </row>
    <row r="203">
      <c r="A203" s="77" t="n"/>
      <c r="B203" s="77" t="n"/>
      <c r="C203" s="77" t="n"/>
      <c r="D203" s="77" t="n"/>
      <c r="E203" s="77" t="n"/>
      <c r="F203" s="4" t="inlineStr">
        <is>
          <t>EFECTIVO</t>
        </is>
      </c>
      <c r="G203" s="4" t="inlineStr">
        <is>
          <t>CHEQUE</t>
        </is>
      </c>
      <c r="H203" s="4" t="inlineStr">
        <is>
          <t>TRANSFERENCIA</t>
        </is>
      </c>
      <c r="I203" s="77" t="n"/>
      <c r="J203" s="77" t="n"/>
    </row>
    <row r="204">
      <c r="A204" s="5" t="inlineStr">
        <is>
          <t>CCAJ-EA58/43/23</t>
        </is>
      </c>
      <c r="B204" s="6" t="n">
        <v>44981.79552390047</v>
      </c>
      <c r="C204" s="5" t="inlineStr">
        <is>
          <t>261 ALICIA VIRGINIA QUISBERT MAMANI</t>
        </is>
      </c>
      <c r="D204" s="7" t="n"/>
      <c r="E204" s="8" t="n"/>
      <c r="F204" s="9" t="n">
        <v>2178.26</v>
      </c>
      <c r="I204" s="10" t="inlineStr">
        <is>
          <t>EFECTIVO</t>
        </is>
      </c>
      <c r="J204" s="5" t="inlineStr">
        <is>
          <t>261 ALICIA VIRGINIA QUISBERT MAMANI</t>
        </is>
      </c>
    </row>
    <row r="205">
      <c r="A205" s="5" t="inlineStr">
        <is>
          <t>CCAJ-EA58/43/23</t>
        </is>
      </c>
      <c r="B205" s="6" t="n">
        <v>44981.79552390047</v>
      </c>
      <c r="C205" s="5" t="inlineStr">
        <is>
          <t>261 ALICIA VIRGINIA QUISBERT MAMANI</t>
        </is>
      </c>
      <c r="D205" s="7" t="n"/>
      <c r="E205" s="8" t="n"/>
      <c r="H205" s="9" t="n">
        <v>288.86</v>
      </c>
      <c r="I205" s="5" t="inlineStr">
        <is>
          <t>TARJETA DE DÉBITO/CRÉDITO</t>
        </is>
      </c>
      <c r="J205" s="5" t="inlineStr">
        <is>
          <t>261 ALICIA VIRGINIA QUISBERT MAMANI</t>
        </is>
      </c>
    </row>
    <row r="206">
      <c r="A206" s="11" t="inlineStr">
        <is>
          <t>SAP</t>
        </is>
      </c>
      <c r="B206" s="3" t="n"/>
      <c r="C206" s="3" t="n"/>
      <c r="D206" s="7" t="n"/>
      <c r="E206" s="8" t="n"/>
      <c r="H206" s="9" t="n"/>
      <c r="I206" s="10" t="n"/>
      <c r="J206" s="8" t="n"/>
    </row>
    <row r="207" ht="15.75" customHeight="1">
      <c r="A207" s="13" t="inlineStr">
        <is>
          <t>FECHA</t>
        </is>
      </c>
      <c r="B207" s="13" t="inlineStr">
        <is>
          <t>CIERRE DE CAJA</t>
        </is>
      </c>
      <c r="C207" s="13" t="inlineStr">
        <is>
          <t>IMPORTE</t>
        </is>
      </c>
      <c r="D207" s="49" t="inlineStr">
        <is>
          <t>112825667</t>
        </is>
      </c>
      <c r="E207" s="14" t="n">
        <v>112826042</v>
      </c>
      <c r="H207" s="9" t="n"/>
      <c r="I207" s="10" t="n"/>
      <c r="J207" s="8" t="n"/>
    </row>
    <row r="208">
      <c r="A208" s="5" t="n"/>
      <c r="B208" s="6" t="n"/>
      <c r="C208" s="5" t="n"/>
      <c r="D208" s="57" t="inlineStr">
        <is>
          <t>BOOT</t>
        </is>
      </c>
      <c r="E208" s="8" t="n"/>
      <c r="H208" s="9" t="n"/>
      <c r="I208" s="10" t="n"/>
      <c r="J208" s="8" t="n"/>
    </row>
    <row r="209">
      <c r="A209" s="5" t="n"/>
      <c r="B209" s="6" t="n"/>
      <c r="C209" s="5" t="n"/>
      <c r="D209" s="7" t="n"/>
      <c r="E209" s="8" t="n"/>
      <c r="H209" s="9" t="n"/>
      <c r="I209" s="10" t="n"/>
      <c r="J209" s="8" t="n"/>
    </row>
    <row r="210">
      <c r="A210" s="1" t="inlineStr">
        <is>
          <t>Cierre Caja</t>
        </is>
      </c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</row>
    <row r="211">
      <c r="A211" s="3" t="inlineStr">
        <is>
          <t>Del 25/02/2023</t>
        </is>
      </c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</row>
    <row r="212">
      <c r="A212" s="74" t="inlineStr">
        <is>
          <t>Cierre Caja</t>
        </is>
      </c>
      <c r="B212" s="74" t="inlineStr">
        <is>
          <t>Fecha</t>
        </is>
      </c>
      <c r="C212" s="74" t="inlineStr">
        <is>
          <t>Cajero</t>
        </is>
      </c>
      <c r="D212" s="74" t="inlineStr">
        <is>
          <t>Nro Voucher</t>
        </is>
      </c>
      <c r="E212" s="74" t="inlineStr">
        <is>
          <t>Nro Cuenta</t>
        </is>
      </c>
      <c r="F212" s="74" t="inlineStr">
        <is>
          <t>Tipo Ingreso</t>
        </is>
      </c>
      <c r="G212" s="75" t="n"/>
      <c r="H212" s="76" t="n"/>
      <c r="I212" s="74" t="inlineStr">
        <is>
          <t>TIPO DE INGRESO</t>
        </is>
      </c>
      <c r="J212" s="74" t="inlineStr">
        <is>
          <t>Cobrador</t>
        </is>
      </c>
    </row>
    <row r="213">
      <c r="A213" s="77" t="n"/>
      <c r="B213" s="77" t="n"/>
      <c r="C213" s="77" t="n"/>
      <c r="D213" s="77" t="n"/>
      <c r="E213" s="77" t="n"/>
      <c r="F213" s="4" t="inlineStr">
        <is>
          <t>EFECTIVO</t>
        </is>
      </c>
      <c r="G213" s="4" t="inlineStr">
        <is>
          <t>CHEQUE</t>
        </is>
      </c>
      <c r="H213" s="4" t="inlineStr">
        <is>
          <t>TRANSFERENCIA</t>
        </is>
      </c>
      <c r="I213" s="77" t="n"/>
      <c r="J213" s="77" t="n"/>
    </row>
    <row r="214">
      <c r="A214" s="5" t="inlineStr">
        <is>
          <t>CCAJ-EA58/44/23</t>
        </is>
      </c>
      <c r="B214" s="6" t="n">
        <v>44982.58448534722</v>
      </c>
      <c r="C214" s="5" t="inlineStr">
        <is>
          <t>261 ALICIA VIRGINIA QUISBERT MAMANI</t>
        </is>
      </c>
      <c r="D214" s="7" t="n"/>
      <c r="E214" s="8" t="n"/>
      <c r="F214" s="9" t="n">
        <v>2384.22</v>
      </c>
      <c r="I214" s="10" t="inlineStr">
        <is>
          <t>EFECTIVO</t>
        </is>
      </c>
      <c r="J214" s="5" t="inlineStr">
        <is>
          <t>261 ALICIA VIRGINIA QUISBERT MAMANI</t>
        </is>
      </c>
    </row>
    <row r="215">
      <c r="A215" s="5" t="inlineStr">
        <is>
          <t>CCAJ-EA58/44/23</t>
        </is>
      </c>
      <c r="B215" s="6" t="n">
        <v>44982.58448534722</v>
      </c>
      <c r="C215" s="5" t="inlineStr">
        <is>
          <t>261 ALICIA VIRGINIA QUISBERT MAMANI</t>
        </is>
      </c>
      <c r="D215" s="7" t="n"/>
      <c r="E215" s="8" t="n"/>
      <c r="H215" s="9" t="n">
        <v>290.68</v>
      </c>
      <c r="I215" s="5" t="inlineStr">
        <is>
          <t>TARJETA DE DÉBITO/CRÉDITO</t>
        </is>
      </c>
      <c r="J215" s="5" t="inlineStr">
        <is>
          <t>261 ALICIA VIRGINIA QUISBERT MAMANI</t>
        </is>
      </c>
    </row>
    <row r="216">
      <c r="A216" s="11" t="inlineStr">
        <is>
          <t>SAP</t>
        </is>
      </c>
      <c r="B216" s="3" t="n"/>
      <c r="C216" s="3" t="n"/>
      <c r="D216" s="7" t="n"/>
      <c r="E216" s="8" t="n"/>
      <c r="H216" s="9" t="n"/>
      <c r="I216" s="10" t="n"/>
      <c r="J216" s="8" t="n"/>
    </row>
    <row r="217" ht="15.75" customHeight="1">
      <c r="A217" s="13" t="inlineStr">
        <is>
          <t>FECHA</t>
        </is>
      </c>
      <c r="B217" s="13" t="inlineStr">
        <is>
          <t>CIERRE DE CAJA</t>
        </is>
      </c>
      <c r="C217" s="13" t="inlineStr">
        <is>
          <t>IMPORTE</t>
        </is>
      </c>
      <c r="D217" s="49" t="inlineStr">
        <is>
          <t>112835215</t>
        </is>
      </c>
      <c r="E217" s="14" t="n">
        <v>112835356</v>
      </c>
      <c r="H217" s="9" t="n"/>
      <c r="I217" s="10" t="n"/>
      <c r="J217" s="8" t="n"/>
    </row>
    <row r="218">
      <c r="D218" s="57" t="inlineStr">
        <is>
          <t>BOOT</t>
        </is>
      </c>
      <c r="E218" s="8" t="n"/>
    </row>
    <row r="219"/>
    <row r="220">
      <c r="A220" s="1" t="inlineStr">
        <is>
          <t>Cierre Caja</t>
        </is>
      </c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</row>
    <row r="221">
      <c r="A221" s="3" t="inlineStr">
        <is>
          <t>Del 27/02/2023</t>
        </is>
      </c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</row>
    <row r="222">
      <c r="A222" s="74" t="inlineStr">
        <is>
          <t>Cierre Caja</t>
        </is>
      </c>
      <c r="B222" s="74" t="inlineStr">
        <is>
          <t>Fecha</t>
        </is>
      </c>
      <c r="C222" s="74" t="inlineStr">
        <is>
          <t>Cajero</t>
        </is>
      </c>
      <c r="D222" s="74" t="inlineStr">
        <is>
          <t>Nro Voucher</t>
        </is>
      </c>
      <c r="E222" s="74" t="inlineStr">
        <is>
          <t>Nro Cuenta</t>
        </is>
      </c>
      <c r="F222" s="74" t="inlineStr">
        <is>
          <t>Tipo Ingreso</t>
        </is>
      </c>
      <c r="G222" s="75" t="n"/>
      <c r="H222" s="76" t="n"/>
      <c r="I222" s="74" t="inlineStr">
        <is>
          <t>TIPO DE INGRESO</t>
        </is>
      </c>
      <c r="J222" s="74" t="inlineStr">
        <is>
          <t>Cobrador</t>
        </is>
      </c>
    </row>
    <row r="223">
      <c r="A223" s="77" t="n"/>
      <c r="B223" s="77" t="n"/>
      <c r="C223" s="77" t="n"/>
      <c r="D223" s="77" t="n"/>
      <c r="E223" s="77" t="n"/>
      <c r="F223" s="4" t="inlineStr">
        <is>
          <t>EFECTIVO</t>
        </is>
      </c>
      <c r="G223" s="4" t="inlineStr">
        <is>
          <t>CHEQUE</t>
        </is>
      </c>
      <c r="H223" s="4" t="inlineStr">
        <is>
          <t>TRANSFERENCIA</t>
        </is>
      </c>
      <c r="I223" s="77" t="n"/>
      <c r="J223" s="77" t="n"/>
    </row>
    <row r="224">
      <c r="A224" s="5" t="inlineStr">
        <is>
          <t>CCAJ-EA58/45/23</t>
        </is>
      </c>
      <c r="B224" s="6" t="n">
        <v>44984.79608354167</v>
      </c>
      <c r="C224" s="5" t="inlineStr">
        <is>
          <t>261 ALICIA VIRGINIA QUISBERT MAMANI</t>
        </is>
      </c>
      <c r="D224" s="7" t="n"/>
      <c r="E224" s="8" t="n"/>
      <c r="F224" s="9" t="n">
        <v>3219.26</v>
      </c>
      <c r="I224" s="10" t="inlineStr">
        <is>
          <t>EFECTIVO</t>
        </is>
      </c>
      <c r="J224" s="5" t="inlineStr">
        <is>
          <t>261 ALICIA VIRGINIA QUISBERT MAMANI</t>
        </is>
      </c>
    </row>
    <row r="225">
      <c r="A225" s="5" t="inlineStr">
        <is>
          <t>CCAJ-EA58/45/23</t>
        </is>
      </c>
      <c r="B225" s="6" t="n">
        <v>44984.79608354167</v>
      </c>
      <c r="C225" s="5" t="inlineStr">
        <is>
          <t>261 ALICIA VIRGINIA QUISBERT MAMANI</t>
        </is>
      </c>
      <c r="D225" s="7" t="n"/>
      <c r="E225" s="8" t="n"/>
      <c r="H225" s="9" t="n">
        <v>669.6</v>
      </c>
      <c r="I225" s="5" t="inlineStr">
        <is>
          <t>TARJETA DE DÉBITO/CRÉDITO</t>
        </is>
      </c>
      <c r="J225" s="5" t="inlineStr">
        <is>
          <t>261 ALICIA VIRGINIA QUISBERT MAMANI</t>
        </is>
      </c>
    </row>
    <row r="226">
      <c r="A226" s="11" t="inlineStr">
        <is>
          <t>SAP</t>
        </is>
      </c>
      <c r="B226" s="3" t="n"/>
      <c r="C226" s="3" t="n"/>
      <c r="D226" s="7" t="n"/>
      <c r="E226" s="8" t="n"/>
      <c r="H226" s="9" t="n"/>
      <c r="I226" s="10" t="n"/>
      <c r="J226" s="8" t="n"/>
    </row>
    <row r="227">
      <c r="A227" s="13" t="inlineStr">
        <is>
          <t>FECHA</t>
        </is>
      </c>
      <c r="B227" s="13" t="inlineStr">
        <is>
          <t>CIERRE DE CAJA</t>
        </is>
      </c>
      <c r="C227" s="13" t="inlineStr">
        <is>
          <t>IMPORTE</t>
        </is>
      </c>
      <c r="D227" s="7" t="inlineStr">
        <is>
          <t>112846578</t>
        </is>
      </c>
      <c r="E227" s="8" t="n"/>
      <c r="H227" s="9" t="n"/>
      <c r="I227" s="10" t="n"/>
      <c r="J227" s="8" t="n"/>
    </row>
  </sheetData>
  <mergeCells count="184">
    <mergeCell ref="I222:I223"/>
    <mergeCell ref="J222:J223"/>
    <mergeCell ref="A222:A223"/>
    <mergeCell ref="B222:B223"/>
    <mergeCell ref="C222:C223"/>
    <mergeCell ref="D222:D223"/>
    <mergeCell ref="E222:E223"/>
    <mergeCell ref="F222:H222"/>
    <mergeCell ref="I212:I213"/>
    <mergeCell ref="J212:J213"/>
    <mergeCell ref="A212:A213"/>
    <mergeCell ref="B212:B213"/>
    <mergeCell ref="C212:C213"/>
    <mergeCell ref="D212:D213"/>
    <mergeCell ref="E212:E213"/>
    <mergeCell ref="F212:H212"/>
    <mergeCell ref="I202:I203"/>
    <mergeCell ref="J202:J203"/>
    <mergeCell ref="A202:A203"/>
    <mergeCell ref="B202:B203"/>
    <mergeCell ref="C202:C203"/>
    <mergeCell ref="D202:D203"/>
    <mergeCell ref="E202:E203"/>
    <mergeCell ref="F202:H202"/>
    <mergeCell ref="I135:I136"/>
    <mergeCell ref="J135:J136"/>
    <mergeCell ref="A135:A136"/>
    <mergeCell ref="B135:B136"/>
    <mergeCell ref="C135:C136"/>
    <mergeCell ref="D135:D136"/>
    <mergeCell ref="E135:E136"/>
    <mergeCell ref="F135:H135"/>
    <mergeCell ref="A155:A156"/>
    <mergeCell ref="B155:B156"/>
    <mergeCell ref="C155:C156"/>
    <mergeCell ref="D155:D156"/>
    <mergeCell ref="E155:E156"/>
    <mergeCell ref="F155:H155"/>
    <mergeCell ref="I155:I156"/>
    <mergeCell ref="J155:J156"/>
    <mergeCell ref="A145:A146"/>
    <mergeCell ref="B145:B146"/>
    <mergeCell ref="C145:C146"/>
    <mergeCell ref="D145:D146"/>
    <mergeCell ref="E145:E146"/>
    <mergeCell ref="F145:H145"/>
    <mergeCell ref="I145:I146"/>
    <mergeCell ref="J145:J146"/>
    <mergeCell ref="I105:I106"/>
    <mergeCell ref="J105:J106"/>
    <mergeCell ref="A105:A106"/>
    <mergeCell ref="B105:B106"/>
    <mergeCell ref="C105:C106"/>
    <mergeCell ref="D105:D106"/>
    <mergeCell ref="E105:E106"/>
    <mergeCell ref="F105:H105"/>
    <mergeCell ref="I125:I126"/>
    <mergeCell ref="J125:J126"/>
    <mergeCell ref="A125:A126"/>
    <mergeCell ref="B125:B126"/>
    <mergeCell ref="C125:C126"/>
    <mergeCell ref="D125:D126"/>
    <mergeCell ref="E125:E126"/>
    <mergeCell ref="F125:H125"/>
    <mergeCell ref="I115:I116"/>
    <mergeCell ref="J115:J116"/>
    <mergeCell ref="A115:A116"/>
    <mergeCell ref="B115:B116"/>
    <mergeCell ref="C115:C116"/>
    <mergeCell ref="D115:D116"/>
    <mergeCell ref="E115:E116"/>
    <mergeCell ref="F115:H115"/>
    <mergeCell ref="I5:I6"/>
    <mergeCell ref="J5:J6"/>
    <mergeCell ref="A5:A6"/>
    <mergeCell ref="B5:B6"/>
    <mergeCell ref="C5:C6"/>
    <mergeCell ref="D5:D6"/>
    <mergeCell ref="E5:E6"/>
    <mergeCell ref="F5:H5"/>
    <mergeCell ref="A25:A26"/>
    <mergeCell ref="B25:B26"/>
    <mergeCell ref="C25:C26"/>
    <mergeCell ref="D25:D26"/>
    <mergeCell ref="E25:E26"/>
    <mergeCell ref="F25:H25"/>
    <mergeCell ref="I25:I26"/>
    <mergeCell ref="J25:J26"/>
    <mergeCell ref="E15:E16"/>
    <mergeCell ref="F15:H15"/>
    <mergeCell ref="I15:I16"/>
    <mergeCell ref="J15:J16"/>
    <mergeCell ref="A15:A16"/>
    <mergeCell ref="B15:B16"/>
    <mergeCell ref="C15:C16"/>
    <mergeCell ref="D15:D16"/>
    <mergeCell ref="A35:A36"/>
    <mergeCell ref="B35:B36"/>
    <mergeCell ref="C35:C36"/>
    <mergeCell ref="D35:D36"/>
    <mergeCell ref="E35:E36"/>
    <mergeCell ref="F35:H35"/>
    <mergeCell ref="I35:I36"/>
    <mergeCell ref="J35:J36"/>
    <mergeCell ref="I45:I46"/>
    <mergeCell ref="J45:J46"/>
    <mergeCell ref="A45:A46"/>
    <mergeCell ref="B45:B46"/>
    <mergeCell ref="C45:C46"/>
    <mergeCell ref="D45:D46"/>
    <mergeCell ref="E45:E46"/>
    <mergeCell ref="F45:H45"/>
    <mergeCell ref="I56:I57"/>
    <mergeCell ref="J56:J57"/>
    <mergeCell ref="A56:A57"/>
    <mergeCell ref="B56:B57"/>
    <mergeCell ref="C56:C57"/>
    <mergeCell ref="D56:D57"/>
    <mergeCell ref="E56:E57"/>
    <mergeCell ref="F56:H56"/>
    <mergeCell ref="I66:I67"/>
    <mergeCell ref="J66:J67"/>
    <mergeCell ref="A66:A67"/>
    <mergeCell ref="B66:B67"/>
    <mergeCell ref="C66:C67"/>
    <mergeCell ref="D66:D67"/>
    <mergeCell ref="E66:E67"/>
    <mergeCell ref="F66:H66"/>
    <mergeCell ref="I75:I76"/>
    <mergeCell ref="J75:J76"/>
    <mergeCell ref="A75:A76"/>
    <mergeCell ref="B75:B76"/>
    <mergeCell ref="C75:C76"/>
    <mergeCell ref="D75:D76"/>
    <mergeCell ref="E75:E76"/>
    <mergeCell ref="F75:H75"/>
    <mergeCell ref="I85:I86"/>
    <mergeCell ref="J85:J86"/>
    <mergeCell ref="A85:A86"/>
    <mergeCell ref="B85:B86"/>
    <mergeCell ref="C85:C86"/>
    <mergeCell ref="D85:D86"/>
    <mergeCell ref="E85:E86"/>
    <mergeCell ref="F85:H85"/>
    <mergeCell ref="A165:A166"/>
    <mergeCell ref="B165:B166"/>
    <mergeCell ref="C165:C166"/>
    <mergeCell ref="D165:D166"/>
    <mergeCell ref="E165:E166"/>
    <mergeCell ref="F165:H165"/>
    <mergeCell ref="I165:I166"/>
    <mergeCell ref="J165:J166"/>
    <mergeCell ref="I95:I96"/>
    <mergeCell ref="J95:J96"/>
    <mergeCell ref="A95:A96"/>
    <mergeCell ref="B95:B96"/>
    <mergeCell ref="C95:C96"/>
    <mergeCell ref="D95:D96"/>
    <mergeCell ref="E95:E96"/>
    <mergeCell ref="F95:H95"/>
    <mergeCell ref="A173:A174"/>
    <mergeCell ref="B173:B174"/>
    <mergeCell ref="C173:C174"/>
    <mergeCell ref="D173:D174"/>
    <mergeCell ref="E173:E174"/>
    <mergeCell ref="F173:H173"/>
    <mergeCell ref="I173:I174"/>
    <mergeCell ref="J173:J174"/>
    <mergeCell ref="I192:I193"/>
    <mergeCell ref="J192:J193"/>
    <mergeCell ref="A192:A193"/>
    <mergeCell ref="B192:B193"/>
    <mergeCell ref="C192:C193"/>
    <mergeCell ref="D192:D193"/>
    <mergeCell ref="E192:E193"/>
    <mergeCell ref="F192:H192"/>
    <mergeCell ref="I182:I183"/>
    <mergeCell ref="J182:J183"/>
    <mergeCell ref="A182:A183"/>
    <mergeCell ref="B182:B183"/>
    <mergeCell ref="C182:C183"/>
    <mergeCell ref="D182:D183"/>
    <mergeCell ref="E182:E183"/>
    <mergeCell ref="F182:H182"/>
  </mergeCells>
  <pageMargins left="0.7" right="0.7" top="0.75" bottom="0.75" header="0.3" footer="0.3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1977"/>
  <sheetViews>
    <sheetView topLeftCell="A1961" workbookViewId="0">
      <selection activeCell="A1666" sqref="A1666"/>
    </sheetView>
  </sheetViews>
  <sheetFormatPr baseColWidth="10" defaultRowHeight="15"/>
  <cols>
    <col width="16.28515625" bestFit="1" customWidth="1" min="1" max="1"/>
    <col width="11" customWidth="1" min="2" max="2"/>
    <col width="37.42578125" bestFit="1" customWidth="1" min="3" max="3"/>
    <col width="12.7109375" customWidth="1" min="4" max="4"/>
    <col width="25.28515625" customWidth="1" min="5" max="5"/>
    <col width="10.42578125" customWidth="1" min="6" max="6"/>
    <col width="8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/>
    <row r="2">
      <c r="A2" s="1" t="inlineStr">
        <is>
          <t>Cierre Caja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3" t="inlineStr">
        <is>
          <t>Del 01/02/2023</t>
        </is>
      </c>
      <c r="B3" s="2" t="n"/>
      <c r="C3" s="2" t="n"/>
      <c r="D3" s="2" t="n"/>
      <c r="E3" s="2" t="n"/>
      <c r="F3" s="2" t="n"/>
      <c r="G3" s="2" t="n"/>
      <c r="H3" s="2" t="n"/>
      <c r="I3" s="2" t="n"/>
      <c r="J3" s="2" t="n"/>
    </row>
    <row r="4">
      <c r="A4" s="74" t="inlineStr">
        <is>
          <t>Cierre Caja</t>
        </is>
      </c>
      <c r="B4" s="74" t="inlineStr">
        <is>
          <t>Fecha</t>
        </is>
      </c>
      <c r="C4" s="74" t="inlineStr">
        <is>
          <t>Cajero</t>
        </is>
      </c>
      <c r="D4" s="74" t="inlineStr">
        <is>
          <t>Nro Voucher</t>
        </is>
      </c>
      <c r="E4" s="74" t="inlineStr">
        <is>
          <t>Nro Cuenta</t>
        </is>
      </c>
      <c r="F4" s="74" t="inlineStr">
        <is>
          <t>Tipo Ingreso</t>
        </is>
      </c>
      <c r="G4" s="75" t="n"/>
      <c r="H4" s="76" t="n"/>
      <c r="I4" s="74" t="inlineStr">
        <is>
          <t>TIPO DE INGRESO</t>
        </is>
      </c>
      <c r="J4" s="74" t="inlineStr">
        <is>
          <t>Cobrador</t>
        </is>
      </c>
    </row>
    <row r="5">
      <c r="A5" s="77" t="n"/>
      <c r="B5" s="77" t="n"/>
      <c r="C5" s="77" t="n"/>
      <c r="D5" s="77" t="n"/>
      <c r="E5" s="77" t="n"/>
      <c r="F5" s="4" t="inlineStr">
        <is>
          <t>EFECTIVO</t>
        </is>
      </c>
      <c r="G5" s="4" t="inlineStr">
        <is>
          <t>CHEQUE</t>
        </is>
      </c>
      <c r="H5" s="4" t="inlineStr">
        <is>
          <t>TRANSFERENCIA</t>
        </is>
      </c>
      <c r="I5" s="77" t="n"/>
      <c r="J5" s="77" t="n"/>
    </row>
    <row r="6">
      <c r="A6" s="5" t="inlineStr">
        <is>
          <t>CCAJ-SC39/51/2023</t>
        </is>
      </c>
      <c r="B6" s="6" t="n">
        <v>44958.84387799769</v>
      </c>
      <c r="C6" s="5" t="inlineStr">
        <is>
          <t>1386 EINAR CHOQUETIJLLA - COBRADOR</t>
        </is>
      </c>
      <c r="D6" s="7" t="n"/>
      <c r="E6" s="8" t="n"/>
      <c r="G6" s="9" t="n">
        <v>8832.700000000001</v>
      </c>
      <c r="I6" s="10" t="inlineStr">
        <is>
          <t>CHEQUE</t>
        </is>
      </c>
      <c r="J6" s="5" t="inlineStr">
        <is>
          <t>4307 PEDRO GALARZA TERCEROS</t>
        </is>
      </c>
    </row>
    <row r="7">
      <c r="A7" s="5" t="inlineStr">
        <is>
          <t>CCAJ-SC39/51/2023</t>
        </is>
      </c>
      <c r="B7" s="6" t="n">
        <v>44958.84387799769</v>
      </c>
      <c r="C7" s="5" t="inlineStr">
        <is>
          <t>1386 EINAR CHOQUETIJLLA - COBRADOR</t>
        </is>
      </c>
      <c r="D7" s="15" t="n">
        <v>45123274660</v>
      </c>
      <c r="E7" s="5" t="inlineStr">
        <is>
          <t>BANCO INDUSTRIAL-100070049</t>
        </is>
      </c>
      <c r="H7" s="9" t="n">
        <v>251.62</v>
      </c>
      <c r="I7" s="5" t="inlineStr">
        <is>
          <t>DEPÓSITO BANCARIO</t>
        </is>
      </c>
      <c r="J7" s="5" t="inlineStr">
        <is>
          <t>4307 PEDRO GALARZA TERCEROS</t>
        </is>
      </c>
    </row>
    <row r="8">
      <c r="A8" s="5" t="inlineStr">
        <is>
          <t>CCAJ-SC39/51/2023</t>
        </is>
      </c>
      <c r="B8" s="6" t="n">
        <v>44958.84387799769</v>
      </c>
      <c r="C8" s="5" t="inlineStr">
        <is>
          <t>1386 EINAR CHOQUETIJLLA - COBRADOR</t>
        </is>
      </c>
      <c r="D8" s="15" t="n">
        <v>45173203397</v>
      </c>
      <c r="E8" s="5" t="inlineStr">
        <is>
          <t>BANCO INDUSTRIAL-100070049</t>
        </is>
      </c>
      <c r="H8" s="9" t="n">
        <v>721.62</v>
      </c>
      <c r="I8" s="5" t="inlineStr">
        <is>
          <t>DEPÓSITO BANCARIO</t>
        </is>
      </c>
      <c r="J8" s="5" t="inlineStr">
        <is>
          <t>4307 PEDRO GALARZA TERCEROS</t>
        </is>
      </c>
    </row>
    <row r="9">
      <c r="A9" s="5" t="inlineStr">
        <is>
          <t>CCAJ-SC39/51/2023</t>
        </is>
      </c>
      <c r="B9" s="6" t="n">
        <v>44958.84387799769</v>
      </c>
      <c r="C9" s="5" t="inlineStr">
        <is>
          <t>1386 EINAR CHOQUETIJLLA - COBRADOR</t>
        </is>
      </c>
      <c r="D9" s="15" t="n">
        <v>45123274625</v>
      </c>
      <c r="E9" s="5" t="inlineStr">
        <is>
          <t>BANCO INDUSTRIAL-100070049</t>
        </is>
      </c>
      <c r="H9" s="9" t="n">
        <v>793.8</v>
      </c>
      <c r="I9" s="5" t="inlineStr">
        <is>
          <t>DEPÓSITO BANCARIO</t>
        </is>
      </c>
      <c r="J9" s="5" t="inlineStr">
        <is>
          <t>4307 PEDRO GALARZA TERCEROS</t>
        </is>
      </c>
    </row>
    <row r="10">
      <c r="A10" s="5" t="inlineStr">
        <is>
          <t>CCAJ-SC39/51/2023</t>
        </is>
      </c>
      <c r="B10" s="6" t="n">
        <v>44958.84387799769</v>
      </c>
      <c r="C10" s="5" t="inlineStr">
        <is>
          <t>1386 EINAR CHOQUETIJLLA - COBRADOR</t>
        </is>
      </c>
      <c r="D10" s="15" t="n">
        <v>45113291011</v>
      </c>
      <c r="E10" s="5" t="inlineStr">
        <is>
          <t>BANCO INDUSTRIAL-100070049</t>
        </is>
      </c>
      <c r="H10" s="9" t="n">
        <v>11585.52</v>
      </c>
      <c r="I10" s="5" t="inlineStr">
        <is>
          <t>DEPÓSITO BANCARIO</t>
        </is>
      </c>
      <c r="J10" s="5" t="inlineStr">
        <is>
          <t>4307 PEDRO GALARZA TERCEROS</t>
        </is>
      </c>
    </row>
    <row r="11">
      <c r="A11" s="5" t="inlineStr">
        <is>
          <t>CCAJ-SC39/51/2023</t>
        </is>
      </c>
      <c r="B11" s="6" t="n">
        <v>44958.84387799769</v>
      </c>
      <c r="C11" s="5" t="inlineStr">
        <is>
          <t>1386 EINAR CHOQUETIJLLA - COBRADOR</t>
        </is>
      </c>
      <c r="D11" s="15" t="n">
        <v>45133143631</v>
      </c>
      <c r="E11" s="5" t="inlineStr">
        <is>
          <t>BANCO INDUSTRIAL-100070049</t>
        </is>
      </c>
      <c r="H11" s="9" t="n">
        <v>360</v>
      </c>
      <c r="I11" s="5" t="inlineStr">
        <is>
          <t>DEPÓSITO BANCARIO</t>
        </is>
      </c>
      <c r="J11" s="5" t="inlineStr">
        <is>
          <t>4307 PEDRO GALARZA TERCEROS</t>
        </is>
      </c>
    </row>
    <row r="12">
      <c r="A12" s="5" t="inlineStr">
        <is>
          <t>CCAJ-SC39/51/2023</t>
        </is>
      </c>
      <c r="B12" s="6" t="n">
        <v>44958.84387799769</v>
      </c>
      <c r="C12" s="5" t="inlineStr">
        <is>
          <t>1386 EINAR CHOQUETIJLLA - COBRADOR</t>
        </is>
      </c>
      <c r="D12" s="15" t="n">
        <v>51317429044</v>
      </c>
      <c r="E12" s="5" t="inlineStr">
        <is>
          <t>BANCO INDUSTRIAL-100070049</t>
        </is>
      </c>
      <c r="H12" s="9" t="n">
        <v>1048</v>
      </c>
      <c r="I12" s="5" t="inlineStr">
        <is>
          <t>DEPÓSITO BANCARIO</t>
        </is>
      </c>
      <c r="J12" s="5" t="inlineStr">
        <is>
          <t>4307 PEDRO GALARZA TERCEROS</t>
        </is>
      </c>
    </row>
    <row r="13">
      <c r="A13" s="5" t="inlineStr">
        <is>
          <t>CCAJ-SC39/51/2023</t>
        </is>
      </c>
      <c r="B13" s="6" t="n">
        <v>44958.84387799769</v>
      </c>
      <c r="C13" s="5" t="inlineStr">
        <is>
          <t>1386 EINAR CHOQUETIJLLA - COBRADOR</t>
        </is>
      </c>
      <c r="D13" s="15" t="n">
        <v>45123274812</v>
      </c>
      <c r="E13" s="5" t="inlineStr">
        <is>
          <t>BANCO INDUSTRIAL-100070049</t>
        </is>
      </c>
      <c r="H13" s="9" t="n">
        <v>1924.76</v>
      </c>
      <c r="I13" s="5" t="inlineStr">
        <is>
          <t>DEPÓSITO BANCARIO</t>
        </is>
      </c>
      <c r="J13" s="8" t="inlineStr">
        <is>
          <t>1973 BASILIA CRUZ AJARACHI</t>
        </is>
      </c>
    </row>
    <row r="14">
      <c r="A14" s="5" t="inlineStr">
        <is>
          <t>CCAJ-SC39/51/2023</t>
        </is>
      </c>
      <c r="B14" s="6" t="n">
        <v>44958.84387799769</v>
      </c>
      <c r="C14" s="5" t="inlineStr">
        <is>
          <t>1386 EINAR CHOQUETIJLLA - COBRADOR</t>
        </is>
      </c>
      <c r="D14" s="7" t="n">
        <v>398101</v>
      </c>
      <c r="E14" s="5" t="inlineStr">
        <is>
          <t>BANCO DE CREDITO-7015054675359</t>
        </is>
      </c>
      <c r="H14" s="9" t="n">
        <v>2000</v>
      </c>
      <c r="I14" s="5" t="inlineStr">
        <is>
          <t>DEPÓSITO BANCARIO</t>
        </is>
      </c>
      <c r="J14" s="8" t="inlineStr">
        <is>
          <t>1972 FLAVIA GALEAN MALLON</t>
        </is>
      </c>
    </row>
    <row r="15">
      <c r="A15" s="5" t="inlineStr">
        <is>
          <t>CCAJ-SC39/51/2023</t>
        </is>
      </c>
      <c r="B15" s="6" t="n">
        <v>44958.84387799769</v>
      </c>
      <c r="C15" s="5" t="inlineStr">
        <is>
          <t>1386 EINAR CHOQUETIJLLA - COBRADOR</t>
        </is>
      </c>
      <c r="D15" s="15" t="n">
        <v>297501005900017</v>
      </c>
      <c r="E15" s="5" t="inlineStr">
        <is>
          <t>PAGO EXPRESS M/N-101020101</t>
        </is>
      </c>
      <c r="H15" s="9" t="n">
        <v>57246.8</v>
      </c>
      <c r="I15" s="5" t="inlineStr">
        <is>
          <t>DEPÓSITO BANCARIO</t>
        </is>
      </c>
      <c r="J15" s="5" t="inlineStr">
        <is>
          <t>3046 CLAUDIA ELEN CASTRO DELGADILLO</t>
        </is>
      </c>
    </row>
    <row r="16">
      <c r="A16" s="5" t="inlineStr">
        <is>
          <t>CCAJ-SC39/51/2023</t>
        </is>
      </c>
      <c r="B16" s="6" t="n">
        <v>44958.84387799769</v>
      </c>
      <c r="C16" s="5" t="inlineStr">
        <is>
          <t>1386 EINAR CHOQUETIJLLA - COBRADOR</t>
        </is>
      </c>
      <c r="D16" s="15" t="n">
        <v>295401006880027</v>
      </c>
      <c r="E16" s="5" t="inlineStr">
        <is>
          <t>PAGO EXPRESS M/N-101020101</t>
        </is>
      </c>
      <c r="H16" s="9" t="n">
        <v>37918.03</v>
      </c>
      <c r="I16" s="5" t="inlineStr">
        <is>
          <t>DEPÓSITO BANCARIO</t>
        </is>
      </c>
      <c r="J16" s="8" t="inlineStr">
        <is>
          <t>1972 FLAVIA GALEAN MALLON</t>
        </is>
      </c>
    </row>
    <row r="17">
      <c r="A17" s="5" t="inlineStr">
        <is>
          <t>CCAJ-SC39/51/2023</t>
        </is>
      </c>
      <c r="B17" s="6" t="n">
        <v>44958.84387799769</v>
      </c>
      <c r="C17" s="5" t="inlineStr">
        <is>
          <t>1386 EINAR CHOQUETIJLLA - COBRADOR</t>
        </is>
      </c>
      <c r="D17" s="15" t="n">
        <v>45133144532</v>
      </c>
      <c r="E17" s="5" t="inlineStr">
        <is>
          <t>BANCO INDUSTRIAL-100070049</t>
        </is>
      </c>
      <c r="H17" s="9" t="n">
        <v>2000</v>
      </c>
      <c r="I17" s="5" t="inlineStr">
        <is>
          <t>DEPÓSITO BANCARIO</t>
        </is>
      </c>
      <c r="J17" s="5" t="inlineStr">
        <is>
          <t>4863 MOISES MENACHO MONTAÑO</t>
        </is>
      </c>
    </row>
    <row r="18">
      <c r="A18" s="5" t="inlineStr">
        <is>
          <t>CCAJ-SC39/51/2023</t>
        </is>
      </c>
      <c r="B18" s="6" t="n">
        <v>44958.84387799769</v>
      </c>
      <c r="C18" s="5" t="inlineStr">
        <is>
          <t>1386 EINAR CHOQUETIJLLA - COBRADOR</t>
        </is>
      </c>
      <c r="D18" s="7" t="n">
        <v>172952</v>
      </c>
      <c r="E18" s="5" t="inlineStr">
        <is>
          <t>MERCANTIL SANTA CRUZ-4010678183</t>
        </is>
      </c>
      <c r="H18" s="9" t="n">
        <v>191036.3</v>
      </c>
      <c r="I18" s="5" t="inlineStr">
        <is>
          <t>DEPÓSITO BANCARIO</t>
        </is>
      </c>
      <c r="J18" s="5" t="inlineStr">
        <is>
          <t>4863 MOISES MENACHO MONTAÑO</t>
        </is>
      </c>
    </row>
    <row r="19">
      <c r="A19" s="5" t="inlineStr">
        <is>
          <t>CCAJ-SC39/51/202</t>
        </is>
      </c>
      <c r="B19" s="6" t="n">
        <v>44958.84387799769</v>
      </c>
      <c r="C19" s="5" t="inlineStr">
        <is>
          <t xml:space="preserve">1386 EINAR CHOQUETIJLLA - </t>
        </is>
      </c>
      <c r="D19" s="7" t="n"/>
      <c r="E19" s="8" t="n"/>
      <c r="F19" s="9" t="n">
        <v>15611.2</v>
      </c>
      <c r="I19" s="10" t="inlineStr">
        <is>
          <t>EFECTIVO</t>
        </is>
      </c>
      <c r="J19" s="5" t="inlineStr">
        <is>
          <t>2552 ALVARO JAVIER LOAYZA CACERES</t>
        </is>
      </c>
    </row>
    <row r="20">
      <c r="A20" s="5" t="inlineStr">
        <is>
          <t>CCAJ-SC39/51/2023</t>
        </is>
      </c>
      <c r="B20" s="6" t="n">
        <v>44958.84387799769</v>
      </c>
      <c r="C20" s="5" t="inlineStr">
        <is>
          <t>1386 EINAR CHOQUETIJLLA - COBRADOR</t>
        </is>
      </c>
      <c r="D20" s="7" t="n"/>
      <c r="E20" s="8" t="n"/>
      <c r="F20" s="9" t="n">
        <v>31279.1</v>
      </c>
      <c r="I20" s="10" t="inlineStr">
        <is>
          <t>EFECTIVO</t>
        </is>
      </c>
      <c r="J20" s="8" t="inlineStr">
        <is>
          <t>1970 CARLOS CAMPOS ORTIZ</t>
        </is>
      </c>
    </row>
    <row r="21">
      <c r="A21" s="5" t="inlineStr">
        <is>
          <t>CCAJ-SC39/51/2023</t>
        </is>
      </c>
      <c r="B21" s="6" t="n">
        <v>44958.84387799769</v>
      </c>
      <c r="C21" s="5" t="inlineStr">
        <is>
          <t>1386 EINAR CHOQUETIJLLA - COBRADOR</t>
        </is>
      </c>
      <c r="D21" s="7" t="n"/>
      <c r="E21" s="8" t="n"/>
      <c r="F21" s="9" t="n">
        <v>17577.6</v>
      </c>
      <c r="I21" s="10" t="inlineStr">
        <is>
          <t>EFECTIVO</t>
        </is>
      </c>
      <c r="J21" s="8" t="inlineStr">
        <is>
          <t>2551 EDMUNDO CAYANI M.</t>
        </is>
      </c>
    </row>
    <row r="22">
      <c r="A22" s="5" t="inlineStr">
        <is>
          <t>CCAJ-SC39/51/2023</t>
        </is>
      </c>
      <c r="B22" s="6" t="n">
        <v>44958.84387799769</v>
      </c>
      <c r="C22" s="5" t="inlineStr">
        <is>
          <t>1386 EINAR CHOQUETIJLLA - COBRADOR</t>
        </is>
      </c>
      <c r="D22" s="7" t="n"/>
      <c r="E22" s="8" t="n"/>
      <c r="F22" s="9" t="n">
        <v>9166.799999999999</v>
      </c>
      <c r="I22" s="10" t="inlineStr">
        <is>
          <t>EFECTIVO</t>
        </is>
      </c>
      <c r="J22" s="8" t="inlineStr">
        <is>
          <t>2932 EUGENIO LOPEZ CESPEDES</t>
        </is>
      </c>
    </row>
    <row r="23">
      <c r="A23" s="5" t="inlineStr">
        <is>
          <t>CCAJ-SC39/51/2023</t>
        </is>
      </c>
      <c r="B23" s="6" t="n">
        <v>44958.84387799769</v>
      </c>
      <c r="C23" s="5" t="inlineStr">
        <is>
          <t>1386 EINAR CHOQUETIJLLA - COBRADOR</t>
        </is>
      </c>
      <c r="D23" s="7" t="n"/>
      <c r="E23" s="8" t="n"/>
      <c r="F23" s="9" t="n">
        <v>2091</v>
      </c>
      <c r="I23" s="10" t="inlineStr">
        <is>
          <t>EFECTIVO</t>
        </is>
      </c>
      <c r="J23" s="5" t="inlineStr">
        <is>
          <t>2994 CRISTIAN DEIBY PARDO VILLEGAS</t>
        </is>
      </c>
    </row>
    <row r="24">
      <c r="A24" s="5" t="inlineStr">
        <is>
          <t>CCAJ-SC39/51/2023</t>
        </is>
      </c>
      <c r="B24" s="6" t="n">
        <v>44958.84387799769</v>
      </c>
      <c r="C24" s="5" t="inlineStr">
        <is>
          <t>1386 EINAR CHOQUETIJLLA - COBRADOR</t>
        </is>
      </c>
      <c r="D24" s="7" t="n"/>
      <c r="E24" s="8" t="n"/>
      <c r="F24" s="9" t="n">
        <v>37792.1</v>
      </c>
      <c r="I24" s="10" t="inlineStr">
        <is>
          <t>EFECTIVO</t>
        </is>
      </c>
      <c r="J24" s="8" t="inlineStr">
        <is>
          <t>3211 PEDRO CAYALO COCA</t>
        </is>
      </c>
    </row>
    <row r="25">
      <c r="A25" s="5" t="inlineStr">
        <is>
          <t>CCAJ-SC39/51/2023</t>
        </is>
      </c>
      <c r="B25" s="6" t="n">
        <v>44958.84387799769</v>
      </c>
      <c r="C25" s="5" t="inlineStr">
        <is>
          <t>1386 EINAR CHOQUETIJLLA - COBRADOR</t>
        </is>
      </c>
      <c r="D25" s="7" t="n"/>
      <c r="E25" s="8" t="n"/>
      <c r="F25" s="9" t="n">
        <v>164.2</v>
      </c>
      <c r="I25" s="10" t="inlineStr">
        <is>
          <t>EFECTIVO</t>
        </is>
      </c>
      <c r="J25" s="8" t="inlineStr">
        <is>
          <t>4309 RODRIGO RAMOS - T02</t>
        </is>
      </c>
    </row>
    <row r="26">
      <c r="A26" s="5" t="inlineStr">
        <is>
          <t>CCAJ-SC39/51/2023</t>
        </is>
      </c>
      <c r="B26" s="6" t="n">
        <v>44958.84387799769</v>
      </c>
      <c r="C26" s="5" t="inlineStr">
        <is>
          <t>1386 EINAR CHOQUETIJLLA - COBRADOR</t>
        </is>
      </c>
      <c r="D26" s="7" t="n"/>
      <c r="E26" s="8" t="n"/>
      <c r="F26" s="9" t="n">
        <v>7470.9</v>
      </c>
      <c r="I26" s="10" t="inlineStr">
        <is>
          <t>EFECTIVO</t>
        </is>
      </c>
      <c r="J26" s="8" t="inlineStr">
        <is>
          <t>4309 RODRIGO RAMOS - T04</t>
        </is>
      </c>
    </row>
    <row r="27">
      <c r="A27" s="5" t="inlineStr">
        <is>
          <t>CCAJ-SC39/51/2023</t>
        </is>
      </c>
      <c r="B27" s="6" t="n">
        <v>44958.84387799769</v>
      </c>
      <c r="C27" s="5" t="inlineStr">
        <is>
          <t>1386 EINAR CHOQUETIJLLA - COBRADOR</t>
        </is>
      </c>
      <c r="D27" s="7" t="n"/>
      <c r="E27" s="8" t="n"/>
      <c r="F27" s="9" t="n">
        <v>22231.2</v>
      </c>
      <c r="I27" s="10" t="inlineStr">
        <is>
          <t>EFECTIVO</t>
        </is>
      </c>
      <c r="J27" s="8" t="inlineStr">
        <is>
          <t>4309 RODRIGO RAMOS - T06</t>
        </is>
      </c>
    </row>
    <row r="28">
      <c r="A28" s="5" t="inlineStr">
        <is>
          <t>CCAJ-SC39/51/2023</t>
        </is>
      </c>
      <c r="B28" s="6" t="n">
        <v>44958.84387799769</v>
      </c>
      <c r="C28" s="5" t="inlineStr">
        <is>
          <t>1386 EINAR CHOQUETIJLLA - COBRADOR</t>
        </is>
      </c>
      <c r="D28" s="7" t="n"/>
      <c r="E28" s="8" t="n"/>
      <c r="F28" s="9" t="n">
        <v>6496.4</v>
      </c>
      <c r="I28" s="10" t="inlineStr">
        <is>
          <t>EFECTIVO</t>
        </is>
      </c>
      <c r="J28" s="8" t="inlineStr">
        <is>
          <t>4309 RODRIGO RAMOS - T07</t>
        </is>
      </c>
    </row>
    <row r="29">
      <c r="A29" s="5" t="inlineStr">
        <is>
          <t>CCAJ-SC39/51/2023</t>
        </is>
      </c>
      <c r="B29" s="6" t="n">
        <v>44958.84387799769</v>
      </c>
      <c r="C29" s="5" t="inlineStr">
        <is>
          <t>1386 EINAR CHOQUETIJLLA - COBRADOR</t>
        </is>
      </c>
      <c r="D29" s="7" t="n"/>
      <c r="E29" s="8" t="n"/>
      <c r="F29" s="9" t="n">
        <v>21319.1</v>
      </c>
      <c r="I29" s="10" t="inlineStr">
        <is>
          <t>EFECTIVO</t>
        </is>
      </c>
      <c r="J29" s="8" t="inlineStr">
        <is>
          <t>4309 RODRIGO RAMOS - T09</t>
        </is>
      </c>
    </row>
    <row r="30">
      <c r="A30" s="5" t="inlineStr">
        <is>
          <t>CCAJ-SC39/51/2023</t>
        </is>
      </c>
      <c r="B30" s="6" t="n">
        <v>44958.84387799769</v>
      </c>
      <c r="C30" s="5" t="inlineStr">
        <is>
          <t>1386 EINAR CHOQUETIJLLA - COBRADOR</t>
        </is>
      </c>
      <c r="D30" s="7" t="n"/>
      <c r="E30" s="8" t="n"/>
      <c r="F30" s="9" t="n">
        <v>5424.3</v>
      </c>
      <c r="I30" s="10" t="inlineStr">
        <is>
          <t>EFECTIVO</t>
        </is>
      </c>
      <c r="J30" s="8" t="inlineStr">
        <is>
          <t>4309 RODRIGO RAMOS - T10</t>
        </is>
      </c>
    </row>
    <row r="31">
      <c r="A31" s="5" t="inlineStr">
        <is>
          <t>CCAJ-SC39/51/2023</t>
        </is>
      </c>
      <c r="B31" s="6" t="n">
        <v>44958.84387799769</v>
      </c>
      <c r="C31" s="5" t="inlineStr">
        <is>
          <t>1386 EINAR CHOQUETIJLLA - COBRADOR</t>
        </is>
      </c>
      <c r="D31" s="7" t="n"/>
      <c r="E31" s="8" t="n"/>
      <c r="F31" s="9" t="n">
        <v>6137.2</v>
      </c>
      <c r="I31" s="10" t="inlineStr">
        <is>
          <t>EFECTIVO</t>
        </is>
      </c>
      <c r="J31" s="8" t="inlineStr">
        <is>
          <t>4309 RODRIGO RAMOS - T11</t>
        </is>
      </c>
    </row>
    <row r="32">
      <c r="A32" s="5" t="inlineStr">
        <is>
          <t>CCAJ-SC39/51/2023</t>
        </is>
      </c>
      <c r="B32" s="6" t="n">
        <v>44958.84387799769</v>
      </c>
      <c r="C32" s="5" t="inlineStr">
        <is>
          <t>1386 EINAR CHOQUETIJLLA - COBRADOR</t>
        </is>
      </c>
      <c r="D32" s="7" t="n"/>
      <c r="E32" s="8" t="n"/>
      <c r="F32" s="9" t="n">
        <v>5445.6</v>
      </c>
      <c r="I32" s="10" t="inlineStr">
        <is>
          <t>EFECTIVO</t>
        </is>
      </c>
      <c r="J32" s="8" t="inlineStr">
        <is>
          <t>4309 RODRIGO RAMOS - T14</t>
        </is>
      </c>
    </row>
    <row r="33">
      <c r="A33" s="5" t="inlineStr">
        <is>
          <t>CCAJ-SC39/51/2023</t>
        </is>
      </c>
      <c r="B33" s="6" t="n">
        <v>44958.84387799769</v>
      </c>
      <c r="C33" s="5" t="inlineStr">
        <is>
          <t>1386 EINAR CHOQUETIJLLA - COBRADOR</t>
        </is>
      </c>
      <c r="D33" s="7" t="n"/>
      <c r="E33" s="8" t="n"/>
      <c r="F33" s="9" t="n">
        <v>6581.4</v>
      </c>
      <c r="I33" s="10" t="inlineStr">
        <is>
          <t>EFECTIVO</t>
        </is>
      </c>
      <c r="J33" s="8" t="inlineStr">
        <is>
          <t>4309 RODRIGO RAMOS - T15</t>
        </is>
      </c>
    </row>
    <row r="34">
      <c r="A34" s="5" t="inlineStr">
        <is>
          <t>CCAJ-SC39/51/2023</t>
        </is>
      </c>
      <c r="B34" s="6" t="n">
        <v>44958.84387799769</v>
      </c>
      <c r="C34" s="5" t="inlineStr">
        <is>
          <t>1386 EINAR CHOQUETIJLLA - COBRADOR</t>
        </is>
      </c>
      <c r="D34" s="7" t="n"/>
      <c r="E34" s="8" t="n"/>
      <c r="F34" s="9" t="n">
        <v>4232.1</v>
      </c>
      <c r="I34" s="10" t="inlineStr">
        <is>
          <t>EFECTIVO</t>
        </is>
      </c>
      <c r="J34" s="8" t="inlineStr">
        <is>
          <t>4309 RODRIGO RAMOS - T16</t>
        </is>
      </c>
    </row>
    <row r="35">
      <c r="A35" s="5" t="inlineStr">
        <is>
          <t>CCAJ-SC39/51/2023</t>
        </is>
      </c>
      <c r="B35" s="6" t="n">
        <v>44958.84387799769</v>
      </c>
      <c r="C35" s="5" t="inlineStr">
        <is>
          <t>1386 EINAR CHOQUETIJLLA - COBRADOR</t>
        </is>
      </c>
      <c r="D35" s="7" t="n"/>
      <c r="E35" s="8" t="n"/>
      <c r="F35" s="9" t="n">
        <v>1255.3</v>
      </c>
      <c r="I35" s="10" t="inlineStr">
        <is>
          <t>EFECTIVO</t>
        </is>
      </c>
      <c r="J35" s="8" t="inlineStr">
        <is>
          <t>4309 RODRIGO RAMOS - T21</t>
        </is>
      </c>
    </row>
    <row r="36">
      <c r="A36" s="11" t="inlineStr">
        <is>
          <t>SAP</t>
        </is>
      </c>
      <c r="B36" s="3" t="n"/>
      <c r="C36" s="3" t="n"/>
      <c r="D36" s="17">
        <f>207020.2+2088</f>
        <v/>
      </c>
      <c r="E36" s="8" t="n"/>
      <c r="F36" s="12">
        <f>SUM(F6:G35)</f>
        <v/>
      </c>
      <c r="H36" s="9" t="n"/>
      <c r="I36" s="10" t="n"/>
      <c r="J36" s="8" t="n"/>
    </row>
    <row r="37">
      <c r="A37" s="13" t="inlineStr">
        <is>
          <t>FECHA</t>
        </is>
      </c>
      <c r="B37" s="13" t="inlineStr">
        <is>
          <t>CIERRE DE CAJA</t>
        </is>
      </c>
      <c r="C37" s="13" t="inlineStr">
        <is>
          <t>IMPORTE</t>
        </is>
      </c>
      <c r="D37" s="7" t="n"/>
      <c r="E37" s="8" t="n"/>
      <c r="H37" s="9" t="n"/>
      <c r="I37" s="10" t="n"/>
      <c r="J37" s="8" t="n"/>
    </row>
    <row r="38" ht="15.75" customHeight="1">
      <c r="D38" s="14" t="n">
        <v>112695347</v>
      </c>
    </row>
    <row r="39" ht="15.75" customHeight="1">
      <c r="D39" s="14" t="n">
        <v>112695397</v>
      </c>
    </row>
    <row r="40"/>
    <row r="41">
      <c r="A41" s="1" t="inlineStr">
        <is>
          <t>Cierre Caja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3" t="inlineStr">
        <is>
          <t>Del 02/02/2023</t>
        </is>
      </c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74" t="inlineStr">
        <is>
          <t>Cierre Caja</t>
        </is>
      </c>
      <c r="B43" s="74" t="inlineStr">
        <is>
          <t>Fecha</t>
        </is>
      </c>
      <c r="C43" s="74" t="inlineStr">
        <is>
          <t>Cajero</t>
        </is>
      </c>
      <c r="D43" s="74" t="inlineStr">
        <is>
          <t>Nro Voucher</t>
        </is>
      </c>
      <c r="E43" s="74" t="inlineStr">
        <is>
          <t>Nro Cuenta</t>
        </is>
      </c>
      <c r="F43" s="74" t="inlineStr">
        <is>
          <t>Tipo Ingreso</t>
        </is>
      </c>
      <c r="G43" s="75" t="n"/>
      <c r="H43" s="76" t="n"/>
      <c r="I43" s="74" t="inlineStr">
        <is>
          <t>TIPO DE INGRESO</t>
        </is>
      </c>
      <c r="J43" s="74" t="inlineStr">
        <is>
          <t>Cobrador</t>
        </is>
      </c>
    </row>
    <row r="44">
      <c r="A44" s="77" t="n"/>
      <c r="B44" s="77" t="n"/>
      <c r="C44" s="77" t="n"/>
      <c r="D44" s="77" t="n"/>
      <c r="E44" s="77" t="n"/>
      <c r="F44" s="4" t="inlineStr">
        <is>
          <t>EFECTIVO</t>
        </is>
      </c>
      <c r="G44" s="4" t="inlineStr">
        <is>
          <t>CHEQUE</t>
        </is>
      </c>
      <c r="H44" s="4" t="inlineStr">
        <is>
          <t>TRANSFERENCIA</t>
        </is>
      </c>
      <c r="I44" s="77" t="n"/>
      <c r="J44" s="77" t="n"/>
    </row>
    <row r="45">
      <c r="A45" s="5" t="inlineStr">
        <is>
          <t>CCAJ-SC39/52/2023</t>
        </is>
      </c>
      <c r="B45" s="6" t="n">
        <v>44959.44519940973</v>
      </c>
      <c r="C45" s="5" t="inlineStr">
        <is>
          <t>1386 EINAR CHOQUETIJLLA - COBRADOR</t>
        </is>
      </c>
      <c r="D45" s="10" t="n"/>
      <c r="E45" s="8" t="n"/>
      <c r="F45" s="9" t="n">
        <v>69573.8</v>
      </c>
      <c r="I45" s="10" t="inlineStr">
        <is>
          <t>EFECTIVO</t>
        </is>
      </c>
      <c r="J45" s="8" t="inlineStr">
        <is>
          <t>2913 MARSOLINI APURANI VACA</t>
        </is>
      </c>
    </row>
    <row r="46">
      <c r="A46" s="5" t="inlineStr">
        <is>
          <t>CCAJ-SC39/52/2023</t>
        </is>
      </c>
      <c r="B46" s="6" t="n">
        <v>44959.44519940973</v>
      </c>
      <c r="C46" s="5" t="inlineStr">
        <is>
          <t>1386 EINAR CHOQUETIJLLA - COBRADOR</t>
        </is>
      </c>
      <c r="D46" s="10" t="n"/>
      <c r="E46" s="8" t="n"/>
      <c r="F46" s="9" t="n">
        <v>5400</v>
      </c>
      <c r="I46" s="10" t="inlineStr">
        <is>
          <t>EFECTIVO</t>
        </is>
      </c>
      <c r="J46" s="5" t="inlineStr">
        <is>
          <t>2917 MILAN HUANCOLLO JUCUMARI</t>
        </is>
      </c>
    </row>
    <row r="47">
      <c r="A47" s="5" t="inlineStr">
        <is>
          <t>CCAJ-SC39/52/2023</t>
        </is>
      </c>
      <c r="B47" s="6" t="n">
        <v>44959.44519940973</v>
      </c>
      <c r="C47" s="5" t="inlineStr">
        <is>
          <t>1386 EINAR CHOQUETIJLLA - COBRADOR</t>
        </is>
      </c>
      <c r="D47" s="10" t="n"/>
      <c r="E47" s="8" t="n"/>
      <c r="F47" s="9" t="n">
        <v>3497.1</v>
      </c>
      <c r="I47" s="10" t="inlineStr">
        <is>
          <t>EFECTIVO</t>
        </is>
      </c>
      <c r="J47" s="8" t="inlineStr">
        <is>
          <t>4309 RODRIGO RAMOS - T05</t>
        </is>
      </c>
    </row>
    <row r="48">
      <c r="A48" s="5" t="inlineStr">
        <is>
          <t>CCAJ-SC39/52/2023</t>
        </is>
      </c>
      <c r="B48" s="6" t="n">
        <v>44959.44519940973</v>
      </c>
      <c r="C48" s="5" t="inlineStr">
        <is>
          <t>1386 EINAR CHOQUETIJLLA - COBRADOR</t>
        </is>
      </c>
      <c r="D48" s="10" t="n"/>
      <c r="E48" s="8" t="n"/>
      <c r="F48" s="9" t="n">
        <v>31292.6</v>
      </c>
      <c r="I48" s="10" t="inlineStr">
        <is>
          <t>EFECTIVO</t>
        </is>
      </c>
      <c r="J48" s="8" t="inlineStr">
        <is>
          <t>4309 RODRIGO RAMOS - T18</t>
        </is>
      </c>
    </row>
    <row r="49">
      <c r="A49" s="11" t="inlineStr">
        <is>
          <t>SAP</t>
        </is>
      </c>
      <c r="B49" s="3" t="n"/>
      <c r="C49" s="3" t="n"/>
      <c r="D49" s="17">
        <f>109067.5+696</f>
        <v/>
      </c>
      <c r="E49" s="8" t="n"/>
      <c r="F49" s="12">
        <f>SUM(F45:G48)</f>
        <v/>
      </c>
      <c r="H49" s="9" t="n"/>
      <c r="I49" s="10" t="n"/>
      <c r="J49" s="5" t="n"/>
    </row>
    <row r="50">
      <c r="A50" s="13" t="inlineStr">
        <is>
          <t>FECHA</t>
        </is>
      </c>
      <c r="B50" s="13" t="inlineStr">
        <is>
          <t>CIERRE DE CAJA</t>
        </is>
      </c>
      <c r="C50" s="13" t="inlineStr">
        <is>
          <t>IMPORTE</t>
        </is>
      </c>
      <c r="E50" s="8" t="n"/>
      <c r="H50" s="9" t="n"/>
      <c r="I50" s="10" t="n"/>
      <c r="J50" s="5" t="n"/>
    </row>
    <row r="51" ht="15.75" customHeight="1">
      <c r="A51" s="5" t="n"/>
      <c r="B51" s="6" t="n"/>
      <c r="C51" s="5" t="n"/>
      <c r="D51" s="14" t="n">
        <v>112695348</v>
      </c>
      <c r="E51" s="8" t="n"/>
      <c r="H51" s="9" t="n"/>
      <c r="I51" s="10" t="n"/>
      <c r="J51" s="5" t="n"/>
    </row>
    <row r="52">
      <c r="A52" s="5" t="n"/>
      <c r="B52" s="6" t="n"/>
      <c r="C52" s="5" t="n"/>
      <c r="D52" s="7" t="n"/>
      <c r="E52" s="8" t="n"/>
      <c r="H52" s="9" t="n"/>
      <c r="I52" s="10" t="n"/>
      <c r="J52" s="5" t="n"/>
    </row>
    <row r="53">
      <c r="A53" s="5" t="n"/>
      <c r="B53" s="6" t="n"/>
      <c r="C53" s="5" t="n"/>
      <c r="D53" s="7" t="n"/>
      <c r="E53" s="8" t="n"/>
      <c r="H53" s="9" t="n"/>
      <c r="I53" s="10" t="n"/>
      <c r="J53" s="5" t="n"/>
    </row>
    <row r="54">
      <c r="A54" s="5" t="inlineStr">
        <is>
          <t>CCAJ-SC39/53/2023</t>
        </is>
      </c>
      <c r="B54" s="6" t="n">
        <v>44959.86537878472</v>
      </c>
      <c r="C54" s="5" t="inlineStr">
        <is>
          <t>1386 EINAR CHOQUETIJLLA - COBRADOR</t>
        </is>
      </c>
      <c r="D54" s="7" t="n"/>
      <c r="E54" s="8" t="n"/>
      <c r="G54" s="9" t="n">
        <v>1407.66</v>
      </c>
      <c r="I54" s="10" t="inlineStr">
        <is>
          <t>CHEQUE</t>
        </is>
      </c>
      <c r="J54" s="8" t="inlineStr">
        <is>
          <t>2551 EDMUNDO CAYANI M.</t>
        </is>
      </c>
    </row>
    <row r="55">
      <c r="A55" s="5" t="inlineStr">
        <is>
          <t>CCAJ-SC39/53/202</t>
        </is>
      </c>
      <c r="B55" s="6" t="n">
        <v>44959.86537878472</v>
      </c>
      <c r="C55" s="5" t="inlineStr">
        <is>
          <t xml:space="preserve">1386 EINAR CHOQUETIJLLA - </t>
        </is>
      </c>
      <c r="D55" s="7" t="n">
        <v>352094</v>
      </c>
      <c r="E55" s="5" t="inlineStr">
        <is>
          <t>BANCO DE CREDITO-7015054675359</t>
        </is>
      </c>
      <c r="H55" s="9" t="n">
        <v>1000</v>
      </c>
      <c r="I55" s="5" t="inlineStr">
        <is>
          <t>DEPÓSITO BANCARIO</t>
        </is>
      </c>
      <c r="J55" s="8" t="inlineStr">
        <is>
          <t>1972 FLAVIA GALEAN MALLON</t>
        </is>
      </c>
    </row>
    <row r="56">
      <c r="A56" s="5" t="inlineStr">
        <is>
          <t>CCAJ-SC39/53/2023</t>
        </is>
      </c>
      <c r="B56" s="6" t="n">
        <v>44959.86537878472</v>
      </c>
      <c r="C56" s="5" t="inlineStr">
        <is>
          <t>1386 EINAR CHOQUETIJLLA - COBRADOR</t>
        </is>
      </c>
      <c r="D56" s="7" t="n">
        <v>3112388573</v>
      </c>
      <c r="E56" s="8" t="inlineStr">
        <is>
          <t>BANCO UNION-120271437</t>
        </is>
      </c>
      <c r="H56" s="9" t="n">
        <v>10562.5</v>
      </c>
      <c r="I56" s="5" t="inlineStr">
        <is>
          <t>DEPÓSITO BANCARIO</t>
        </is>
      </c>
      <c r="J56" s="5" t="inlineStr">
        <is>
          <t>1271 SANDRA SALAZAR ESCOBAR</t>
        </is>
      </c>
    </row>
    <row r="57">
      <c r="A57" s="5" t="inlineStr">
        <is>
          <t>CCAJ-SC39/53/2023</t>
        </is>
      </c>
      <c r="B57" s="6" t="n">
        <v>44959.86537878472</v>
      </c>
      <c r="C57" s="5" t="inlineStr">
        <is>
          <t>1386 EINAR CHOQUETIJLLA - COBRADOR</t>
        </is>
      </c>
      <c r="D57" s="7" t="n">
        <v>461393</v>
      </c>
      <c r="E57" s="5" t="inlineStr">
        <is>
          <t>BANCO DE CREDITO-7015054675359</t>
        </is>
      </c>
      <c r="H57" s="9" t="n">
        <v>649</v>
      </c>
      <c r="I57" s="5" t="inlineStr">
        <is>
          <t>DEPÓSITO BANCARIO</t>
        </is>
      </c>
      <c r="J57" s="5" t="inlineStr">
        <is>
          <t>1271 SANDRA SALAZAR ESCOBAR</t>
        </is>
      </c>
    </row>
    <row r="58">
      <c r="A58" s="5" t="inlineStr">
        <is>
          <t>CCAJ-SC39/53/2023</t>
        </is>
      </c>
      <c r="B58" s="6" t="n">
        <v>44959.86537878472</v>
      </c>
      <c r="C58" s="5" t="inlineStr">
        <is>
          <t>1386 EINAR CHOQUETIJLLA - COBRADOR</t>
        </is>
      </c>
      <c r="D58" s="7" t="n">
        <v>369798</v>
      </c>
      <c r="E58" s="5" t="inlineStr">
        <is>
          <t>BANCO DE CREDITO-7015054675359</t>
        </is>
      </c>
      <c r="H58" s="9" t="n">
        <v>4587</v>
      </c>
      <c r="I58" s="5" t="inlineStr">
        <is>
          <t>DEPÓSITO BANCARIO</t>
        </is>
      </c>
      <c r="J58" s="5" t="inlineStr">
        <is>
          <t>1271 SANDRA SALAZAR ESCOBAR</t>
        </is>
      </c>
    </row>
    <row r="59">
      <c r="A59" s="5" t="inlineStr">
        <is>
          <t>CCAJ-SC39/53/2023</t>
        </is>
      </c>
      <c r="B59" s="6" t="n">
        <v>44959.86537878472</v>
      </c>
      <c r="C59" s="5" t="inlineStr">
        <is>
          <t>1386 EINAR CHOQUETIJLLA - COBRADOR</t>
        </is>
      </c>
      <c r="D59" s="15" t="n">
        <v>45153136591</v>
      </c>
      <c r="E59" s="5" t="inlineStr">
        <is>
          <t>BANCO INDUSTRIAL-100070049</t>
        </is>
      </c>
      <c r="H59" s="9" t="n">
        <v>72</v>
      </c>
      <c r="I59" s="5" t="inlineStr">
        <is>
          <t>DEPÓSITO BANCARIO</t>
        </is>
      </c>
      <c r="J59" s="5" t="inlineStr">
        <is>
          <t>1271 SANDRA SALAZAR ESCOBAR</t>
        </is>
      </c>
    </row>
    <row r="60">
      <c r="A60" s="5" t="inlineStr">
        <is>
          <t>CCAJ-SC39/53/2023</t>
        </is>
      </c>
      <c r="B60" s="6" t="n">
        <v>44959.86537878472</v>
      </c>
      <c r="C60" s="5" t="inlineStr">
        <is>
          <t>1386 EINAR CHOQUETIJLLA - COBRADOR</t>
        </is>
      </c>
      <c r="D60" s="15" t="n">
        <v>45113291062</v>
      </c>
      <c r="E60" s="5" t="inlineStr">
        <is>
          <t>BANCO INDUSTRIAL-100070049</t>
        </is>
      </c>
      <c r="H60" s="9" t="n">
        <v>27</v>
      </c>
      <c r="I60" s="5" t="inlineStr">
        <is>
          <t>DEPÓSITO BANCARIO</t>
        </is>
      </c>
      <c r="J60" s="5" t="inlineStr">
        <is>
          <t>1271 SANDRA SALAZAR ESCOBAR</t>
        </is>
      </c>
    </row>
    <row r="61">
      <c r="A61" s="5" t="inlineStr">
        <is>
          <t>CCAJ-SC39/53/2023</t>
        </is>
      </c>
      <c r="B61" s="6" t="n">
        <v>44959.86537878472</v>
      </c>
      <c r="C61" s="5" t="inlineStr">
        <is>
          <t>1386 EINAR CHOQUETIJLLA - COBRADOR</t>
        </is>
      </c>
      <c r="D61" s="15" t="n">
        <v>45143510215</v>
      </c>
      <c r="E61" s="5" t="inlineStr">
        <is>
          <t>BANCO INDUSTRIAL-100070049</t>
        </is>
      </c>
      <c r="H61" s="9" t="n">
        <v>1297.12</v>
      </c>
      <c r="I61" s="5" t="inlineStr">
        <is>
          <t>DEPÓSITO BANCARIO</t>
        </is>
      </c>
      <c r="J61" s="5" t="inlineStr">
        <is>
          <t>1271 SANDRA SALAZAR ESCOBAR</t>
        </is>
      </c>
    </row>
    <row r="62">
      <c r="A62" s="5" t="inlineStr">
        <is>
          <t>CCAJ-SC39/53/2023</t>
        </is>
      </c>
      <c r="B62" s="6" t="n">
        <v>44959.86537878472</v>
      </c>
      <c r="C62" s="5" t="inlineStr">
        <is>
          <t>1386 EINAR CHOQUETIJLLA - COBRADOR</t>
        </is>
      </c>
      <c r="D62" s="15" t="n">
        <v>45133143338</v>
      </c>
      <c r="E62" s="5" t="inlineStr">
        <is>
          <t>BANCO INDUSTRIAL-100070049</t>
        </is>
      </c>
      <c r="H62" s="9" t="n">
        <v>721.2</v>
      </c>
      <c r="I62" s="5" t="inlineStr">
        <is>
          <t>DEPÓSITO BANCARIO</t>
        </is>
      </c>
      <c r="J62" s="5" t="inlineStr">
        <is>
          <t>1271 SANDRA SALAZAR ESCOBAR</t>
        </is>
      </c>
    </row>
    <row r="63">
      <c r="A63" s="5" t="inlineStr">
        <is>
          <t>CCAJ-SC39/53/2023</t>
        </is>
      </c>
      <c r="B63" s="6" t="n">
        <v>44959.86537878472</v>
      </c>
      <c r="C63" s="5" t="inlineStr">
        <is>
          <t>1386 EINAR CHOQUETIJLLA - COBRADOR</t>
        </is>
      </c>
      <c r="D63" s="15" t="n">
        <v>45163231227</v>
      </c>
      <c r="E63" s="5" t="inlineStr">
        <is>
          <t>BANCO INDUSTRIAL-100070049</t>
        </is>
      </c>
      <c r="H63" s="9" t="n">
        <v>90.7</v>
      </c>
      <c r="I63" s="5" t="inlineStr">
        <is>
          <t>DEPÓSITO BANCARIO</t>
        </is>
      </c>
      <c r="J63" s="5" t="inlineStr">
        <is>
          <t>1271 SANDRA SALAZAR ESCOBAR</t>
        </is>
      </c>
    </row>
    <row r="64">
      <c r="A64" s="5" t="inlineStr">
        <is>
          <t>CCAJ-SC39/53/2023</t>
        </is>
      </c>
      <c r="B64" s="6" t="n">
        <v>44959.86537878472</v>
      </c>
      <c r="C64" s="5" t="inlineStr">
        <is>
          <t>1386 EINAR CHOQUETIJLLA - COBRADOR</t>
        </is>
      </c>
      <c r="D64" s="15" t="n">
        <v>45113291450</v>
      </c>
      <c r="E64" s="5" t="inlineStr">
        <is>
          <t>BANCO INDUSTRIAL-100070049</t>
        </is>
      </c>
      <c r="H64" s="9" t="n">
        <v>195</v>
      </c>
      <c r="I64" s="5" t="inlineStr">
        <is>
          <t>DEPÓSITO BANCARIO</t>
        </is>
      </c>
      <c r="J64" s="5" t="inlineStr">
        <is>
          <t>1271 SANDRA SALAZAR ESCOBAR</t>
        </is>
      </c>
    </row>
    <row r="65">
      <c r="A65" s="5" t="inlineStr">
        <is>
          <t>CCAJ-SC39/53/2023</t>
        </is>
      </c>
      <c r="B65" s="6" t="n">
        <v>44959.86537878472</v>
      </c>
      <c r="C65" s="5" t="inlineStr">
        <is>
          <t>1386 EINAR CHOQUETIJLLA - COBRADOR</t>
        </is>
      </c>
      <c r="D65" s="15" t="n">
        <v>45113291735</v>
      </c>
      <c r="E65" s="5" t="inlineStr">
        <is>
          <t>BANCO INDUSTRIAL-100070049</t>
        </is>
      </c>
      <c r="H65" s="9" t="n">
        <v>376</v>
      </c>
      <c r="I65" s="5" t="inlineStr">
        <is>
          <t>DEPÓSITO BANCARIO</t>
        </is>
      </c>
      <c r="J65" s="5" t="inlineStr">
        <is>
          <t>1271 SANDRA SALAZAR ESCOBAR</t>
        </is>
      </c>
    </row>
    <row r="66">
      <c r="A66" s="5" t="inlineStr">
        <is>
          <t>CCAJ-SC39/53/2023</t>
        </is>
      </c>
      <c r="B66" s="6" t="n">
        <v>44959.86537878472</v>
      </c>
      <c r="C66" s="5" t="inlineStr">
        <is>
          <t>1386 EINAR CHOQUETIJLLA - COBRADOR</t>
        </is>
      </c>
      <c r="D66" s="15" t="n">
        <v>45113291759</v>
      </c>
      <c r="E66" s="5" t="inlineStr">
        <is>
          <t>BANCO INDUSTRIAL-100070049</t>
        </is>
      </c>
      <c r="H66" s="9" t="n">
        <v>390</v>
      </c>
      <c r="I66" s="5" t="inlineStr">
        <is>
          <t>DEPÓSITO BANCARIO</t>
        </is>
      </c>
      <c r="J66" s="5" t="inlineStr">
        <is>
          <t>1271 SANDRA SALAZAR ESCOBAR</t>
        </is>
      </c>
    </row>
    <row r="67">
      <c r="A67" s="5" t="inlineStr">
        <is>
          <t>CCAJ-SC39/53/2023</t>
        </is>
      </c>
      <c r="B67" s="6" t="n">
        <v>44959.86537878472</v>
      </c>
      <c r="C67" s="5" t="inlineStr">
        <is>
          <t>1386 EINAR CHOQUETIJLLA - COBRADOR</t>
        </is>
      </c>
      <c r="D67" s="15" t="n">
        <v>45123275329</v>
      </c>
      <c r="E67" s="5" t="inlineStr">
        <is>
          <t>BANCO INDUSTRIAL-100070049</t>
        </is>
      </c>
      <c r="H67" s="9" t="n">
        <v>439.8</v>
      </c>
      <c r="I67" s="5" t="inlineStr">
        <is>
          <t>DEPÓSITO BANCARIO</t>
        </is>
      </c>
      <c r="J67" s="5" t="inlineStr">
        <is>
          <t>1271 SANDRA SALAZAR ESCOBAR</t>
        </is>
      </c>
    </row>
    <row r="68">
      <c r="A68" s="5" t="inlineStr">
        <is>
          <t>CCAJ-SC39/53/2023</t>
        </is>
      </c>
      <c r="B68" s="6" t="n">
        <v>44959.86537878472</v>
      </c>
      <c r="C68" s="5" t="inlineStr">
        <is>
          <t>1386 EINAR CHOQUETIJLLA - COBRADOR</t>
        </is>
      </c>
      <c r="D68" s="15" t="n">
        <v>45163231874</v>
      </c>
      <c r="E68" s="5" t="inlineStr">
        <is>
          <t>BANCO INDUSTRIAL-100070049</t>
        </is>
      </c>
      <c r="H68" s="9" t="n">
        <v>374.4</v>
      </c>
      <c r="I68" s="5" t="inlineStr">
        <is>
          <t>DEPÓSITO BANCARIO</t>
        </is>
      </c>
      <c r="J68" s="5" t="inlineStr">
        <is>
          <t>1271 SANDRA SALAZAR ESCOBAR</t>
        </is>
      </c>
    </row>
    <row r="69">
      <c r="A69" s="5" t="inlineStr">
        <is>
          <t>CCAJ-SC39/53/2023</t>
        </is>
      </c>
      <c r="B69" s="6" t="n">
        <v>44959.86537878472</v>
      </c>
      <c r="C69" s="5" t="inlineStr">
        <is>
          <t>1386 EINAR CHOQUETIJLLA - COBRADOR</t>
        </is>
      </c>
      <c r="D69" s="15" t="n">
        <v>45113292091</v>
      </c>
      <c r="E69" s="5" t="inlineStr">
        <is>
          <t>BANCO INDUSTRIAL-100070049</t>
        </is>
      </c>
      <c r="H69" s="9" t="n">
        <v>544.61</v>
      </c>
      <c r="I69" s="5" t="inlineStr">
        <is>
          <t>DEPÓSITO BANCARIO</t>
        </is>
      </c>
      <c r="J69" s="5" t="inlineStr">
        <is>
          <t>1271 SANDRA SALAZAR ESCOBAR</t>
        </is>
      </c>
    </row>
    <row r="70">
      <c r="A70" s="5" t="inlineStr">
        <is>
          <t>CCAJ-SC39/53/2023</t>
        </is>
      </c>
      <c r="B70" s="6" t="n">
        <v>44959.86537878472</v>
      </c>
      <c r="C70" s="5" t="inlineStr">
        <is>
          <t>1386 EINAR CHOQUETIJLLA - COBRADOR</t>
        </is>
      </c>
      <c r="D70" s="15" t="n">
        <v>45113292299</v>
      </c>
      <c r="E70" s="5" t="inlineStr">
        <is>
          <t>BANCO INDUSTRIAL-100070049</t>
        </is>
      </c>
      <c r="H70" s="9" t="n">
        <v>242.99</v>
      </c>
      <c r="I70" s="5" t="inlineStr">
        <is>
          <t>DEPÓSITO BANCARIO</t>
        </is>
      </c>
      <c r="J70" s="5" t="inlineStr">
        <is>
          <t>1271 SANDRA SALAZAR ESCOBAR</t>
        </is>
      </c>
    </row>
    <row r="71">
      <c r="A71" s="5" t="inlineStr">
        <is>
          <t>CCAJ-SC39/53/2023</t>
        </is>
      </c>
      <c r="B71" s="6" t="n">
        <v>44959.86537878472</v>
      </c>
      <c r="C71" s="5" t="inlineStr">
        <is>
          <t>1386 EINAR CHOQUETIJLLA - COBRADOR</t>
        </is>
      </c>
      <c r="D71" s="15" t="n">
        <v>45163232490</v>
      </c>
      <c r="E71" s="5" t="inlineStr">
        <is>
          <t>BANCO INDUSTRIAL-100070049</t>
        </is>
      </c>
      <c r="H71" s="9" t="n">
        <v>789.11</v>
      </c>
      <c r="I71" s="5" t="inlineStr">
        <is>
          <t>DEPÓSITO BANCARIO</t>
        </is>
      </c>
      <c r="J71" s="5" t="inlineStr">
        <is>
          <t>1271 SANDRA SALAZAR ESCOBAR</t>
        </is>
      </c>
    </row>
    <row r="72">
      <c r="A72" s="5" t="inlineStr">
        <is>
          <t>CCAJ-SC39/53/2023</t>
        </is>
      </c>
      <c r="B72" s="6" t="n">
        <v>44959.86537878472</v>
      </c>
      <c r="C72" s="5" t="inlineStr">
        <is>
          <t>1386 EINAR CHOQUETIJLLA - COBRADOR</t>
        </is>
      </c>
      <c r="D72" s="15" t="n">
        <v>45173205735</v>
      </c>
      <c r="E72" s="5" t="inlineStr">
        <is>
          <t>BANCO INDUSTRIAL-100070049</t>
        </is>
      </c>
      <c r="H72" s="9" t="n">
        <v>801</v>
      </c>
      <c r="I72" s="5" t="inlineStr">
        <is>
          <t>DEPÓSITO BANCARIO</t>
        </is>
      </c>
      <c r="J72" s="5" t="inlineStr">
        <is>
          <t>1271 SANDRA SALAZAR ESCOBAR</t>
        </is>
      </c>
    </row>
    <row r="73">
      <c r="A73" s="5" t="inlineStr">
        <is>
          <t>CCAJ-SC39/53/2023</t>
        </is>
      </c>
      <c r="B73" s="6" t="n">
        <v>44959.86537878472</v>
      </c>
      <c r="C73" s="5" t="inlineStr">
        <is>
          <t>1386 EINAR CHOQUETIJLLA - COBRADOR</t>
        </is>
      </c>
      <c r="D73" s="15" t="n">
        <v>45163231724</v>
      </c>
      <c r="E73" s="5" t="inlineStr">
        <is>
          <t>BANCO INDUSTRIAL-100070049</t>
        </is>
      </c>
      <c r="H73" s="9" t="n">
        <v>395.92</v>
      </c>
      <c r="I73" s="5" t="inlineStr">
        <is>
          <t>DEPÓSITO BANCARIO</t>
        </is>
      </c>
      <c r="J73" s="5" t="inlineStr">
        <is>
          <t>1271 SANDRA SALAZAR ESCOBAR</t>
        </is>
      </c>
    </row>
    <row r="74">
      <c r="A74" s="5" t="inlineStr">
        <is>
          <t>CCAJ-SC39/53/2023</t>
        </is>
      </c>
      <c r="B74" s="6" t="n">
        <v>44959.86537878472</v>
      </c>
      <c r="C74" s="5" t="inlineStr">
        <is>
          <t>1386 EINAR CHOQUETIJLLA - COBRADOR</t>
        </is>
      </c>
      <c r="D74" s="15" t="n">
        <v>45133144497</v>
      </c>
      <c r="E74" s="5" t="inlineStr">
        <is>
          <t>BANCO INDUSTRIAL-100070049</t>
        </is>
      </c>
      <c r="H74" s="9" t="n">
        <v>10458.6</v>
      </c>
      <c r="I74" s="5" t="inlineStr">
        <is>
          <t>DEPÓSITO BANCARIO</t>
        </is>
      </c>
      <c r="J74" s="5" t="inlineStr">
        <is>
          <t>4307 PEDRO GALARZA TERCEROS</t>
        </is>
      </c>
    </row>
    <row r="75">
      <c r="A75" s="5" t="inlineStr">
        <is>
          <t>CCAJ-SC39/53/2023</t>
        </is>
      </c>
      <c r="B75" s="6" t="n">
        <v>44959.86537878472</v>
      </c>
      <c r="C75" s="5" t="inlineStr">
        <is>
          <t>1386 EINAR CHOQUETIJLLA - COBRADOR</t>
        </is>
      </c>
      <c r="D75" s="15" t="n">
        <v>45143511427</v>
      </c>
      <c r="E75" s="5" t="inlineStr">
        <is>
          <t>BANCO INDUSTRIAL-100070049</t>
        </is>
      </c>
      <c r="H75" s="9" t="n">
        <v>5549.5</v>
      </c>
      <c r="I75" s="5" t="inlineStr">
        <is>
          <t>DEPÓSITO BANCARIO</t>
        </is>
      </c>
      <c r="J75" s="5" t="inlineStr">
        <is>
          <t>4307 PEDRO GALARZA TERCEROS</t>
        </is>
      </c>
    </row>
    <row r="76">
      <c r="A76" s="5" t="inlineStr">
        <is>
          <t>CCAJ-SC39/53/2023</t>
        </is>
      </c>
      <c r="B76" s="6" t="n">
        <v>44959.86537878472</v>
      </c>
      <c r="C76" s="5" t="inlineStr">
        <is>
          <t>1386 EINAR CHOQUETIJLLA - COBRADOR</t>
        </is>
      </c>
      <c r="D76" s="15" t="n">
        <v>45163229505</v>
      </c>
      <c r="E76" s="5" t="inlineStr">
        <is>
          <t>BANCO INDUSTRIAL-100070049</t>
        </is>
      </c>
      <c r="H76" s="9" t="n">
        <v>891.2</v>
      </c>
      <c r="I76" s="5" t="inlineStr">
        <is>
          <t>DEPÓSITO BANCARIO</t>
        </is>
      </c>
      <c r="J76" s="5" t="inlineStr">
        <is>
          <t>4307 PEDRO GALARZA TERCEROS</t>
        </is>
      </c>
    </row>
    <row r="77">
      <c r="A77" s="5" t="inlineStr">
        <is>
          <t>CCAJ-SC39/53/2023</t>
        </is>
      </c>
      <c r="B77" s="6" t="n">
        <v>44959.86537878472</v>
      </c>
      <c r="C77" s="5" t="inlineStr">
        <is>
          <t>1386 EINAR CHOQUETIJLLA - COBRADOR</t>
        </is>
      </c>
      <c r="D77" s="15" t="n">
        <v>45163233257</v>
      </c>
      <c r="E77" s="5" t="inlineStr">
        <is>
          <t>BANCO INDUSTRIAL-100070049</t>
        </is>
      </c>
      <c r="H77" s="9" t="n">
        <v>12259.45</v>
      </c>
      <c r="I77" s="5" t="inlineStr">
        <is>
          <t>DEPÓSITO BANCARIO</t>
        </is>
      </c>
      <c r="J77" s="5" t="inlineStr">
        <is>
          <t>4307 PEDRO GALARZA TERCEROS</t>
        </is>
      </c>
    </row>
    <row r="78">
      <c r="A78" s="5" t="inlineStr">
        <is>
          <t>CCAJ-SC39/53/2023</t>
        </is>
      </c>
      <c r="B78" s="6" t="n">
        <v>44959.86537878472</v>
      </c>
      <c r="C78" s="5" t="inlineStr">
        <is>
          <t>1386 EINAR CHOQUETIJLLA - COBRADOR</t>
        </is>
      </c>
      <c r="D78" s="15" t="n">
        <v>45163233150</v>
      </c>
      <c r="E78" s="5" t="inlineStr">
        <is>
          <t>BANCO INDUSTRIAL-100070049</t>
        </is>
      </c>
      <c r="H78" s="9" t="n">
        <v>262.64</v>
      </c>
      <c r="I78" s="5" t="inlineStr">
        <is>
          <t>DEPÓSITO BANCARIO</t>
        </is>
      </c>
      <c r="J78" s="5" t="inlineStr">
        <is>
          <t>4307 PEDRO GALARZA TERCEROS</t>
        </is>
      </c>
    </row>
    <row r="79">
      <c r="A79" s="5" t="inlineStr">
        <is>
          <t>CCAJ-SC39/53/2023</t>
        </is>
      </c>
      <c r="B79" s="6" t="n">
        <v>44959.86537878472</v>
      </c>
      <c r="C79" s="5" t="inlineStr">
        <is>
          <t>1386 EINAR CHOQUETIJLLA - COBRADOR</t>
        </is>
      </c>
      <c r="D79" s="15" t="n">
        <v>45123276271</v>
      </c>
      <c r="E79" s="5" t="inlineStr">
        <is>
          <t>BANCO INDUSTRIAL-100070049</t>
        </is>
      </c>
      <c r="H79" s="9" t="n">
        <v>1681.2</v>
      </c>
      <c r="I79" s="5" t="inlineStr">
        <is>
          <t>DEPÓSITO BANCARIO</t>
        </is>
      </c>
      <c r="J79" s="5" t="inlineStr">
        <is>
          <t>4307 PEDRO GALARZA TERCEROS</t>
        </is>
      </c>
    </row>
    <row r="80">
      <c r="A80" s="5" t="inlineStr">
        <is>
          <t>CCAJ-SC39/53/2023</t>
        </is>
      </c>
      <c r="B80" s="6" t="n">
        <v>44959.86537878472</v>
      </c>
      <c r="C80" s="5" t="inlineStr">
        <is>
          <t>1386 EINAR CHOQUETIJLLA - COBRADOR</t>
        </is>
      </c>
      <c r="D80" s="7" t="n">
        <v>294056</v>
      </c>
      <c r="E80" s="5" t="inlineStr">
        <is>
          <t>BANCO DE CREDITO-7015054675359</t>
        </is>
      </c>
      <c r="H80" s="9" t="n">
        <v>520.87</v>
      </c>
      <c r="I80" s="5" t="inlineStr">
        <is>
          <t>DEPÓSITO BANCARIO</t>
        </is>
      </c>
      <c r="J80" s="8" t="inlineStr">
        <is>
          <t>1972 FLAVIA GALEAN MALLON</t>
        </is>
      </c>
    </row>
    <row r="81">
      <c r="A81" s="5" t="inlineStr">
        <is>
          <t>CCAJ-SC39/53/2023</t>
        </is>
      </c>
      <c r="B81" s="6" t="n">
        <v>44959.86537878472</v>
      </c>
      <c r="C81" s="5" t="inlineStr">
        <is>
          <t>1386 EINAR CHOQUETIJLLA - COBRADOR</t>
        </is>
      </c>
      <c r="D81" s="15" t="n">
        <v>45113294013</v>
      </c>
      <c r="E81" s="5" t="inlineStr">
        <is>
          <t>BANCO INDUSTRIAL-100070049</t>
        </is>
      </c>
      <c r="H81" s="9" t="n">
        <v>7597.2</v>
      </c>
      <c r="I81" s="5" t="inlineStr">
        <is>
          <t>DEPÓSITO BANCARIO</t>
        </is>
      </c>
      <c r="J81" s="5" t="inlineStr">
        <is>
          <t>4307 PEDRO GALARZA TERCEROS</t>
        </is>
      </c>
    </row>
    <row r="82">
      <c r="A82" s="5" t="inlineStr">
        <is>
          <t>CCAJ-SC39/53/2023</t>
        </is>
      </c>
      <c r="B82" s="6" t="n">
        <v>44959.86537878472</v>
      </c>
      <c r="C82" s="5" t="inlineStr">
        <is>
          <t>1386 EINAR CHOQUETIJLLA - COBRADOR</t>
        </is>
      </c>
      <c r="D82" s="15" t="n">
        <v>45143513301</v>
      </c>
      <c r="E82" s="5" t="inlineStr">
        <is>
          <t>BANCO INDUSTRIAL-100070049</t>
        </is>
      </c>
      <c r="H82" s="9" t="n">
        <v>30000</v>
      </c>
      <c r="I82" s="5" t="inlineStr">
        <is>
          <t>DEPÓSITO BANCARIO</t>
        </is>
      </c>
      <c r="J82" s="5" t="inlineStr">
        <is>
          <t>4863 MOISES MENACHO MONTAÑO</t>
        </is>
      </c>
    </row>
    <row r="83">
      <c r="A83" s="5" t="inlineStr">
        <is>
          <t>CCAJ-SC39/53/2023</t>
        </is>
      </c>
      <c r="B83" s="6" t="n">
        <v>44959.86537878472</v>
      </c>
      <c r="C83" s="5" t="inlineStr">
        <is>
          <t>1386 EINAR CHOQUETIJLLA - COBRADOR</t>
        </is>
      </c>
      <c r="D83" s="15" t="n">
        <v>45153139936</v>
      </c>
      <c r="E83" s="5" t="inlineStr">
        <is>
          <t>BANCO INDUSTRIAL-100070049</t>
        </is>
      </c>
      <c r="H83" s="9" t="n">
        <v>9119.6</v>
      </c>
      <c r="I83" s="5" t="inlineStr">
        <is>
          <t>DEPÓSITO BANCARIO</t>
        </is>
      </c>
      <c r="J83" s="5" t="inlineStr">
        <is>
          <t>4307 PEDRO GALARZA TERCEROS</t>
        </is>
      </c>
    </row>
    <row r="84">
      <c r="A84" s="5" t="inlineStr">
        <is>
          <t>CCAJ-SC39/53/2023</t>
        </is>
      </c>
      <c r="B84" s="6" t="n">
        <v>44959.86537878472</v>
      </c>
      <c r="C84" s="5" t="inlineStr">
        <is>
          <t>1386 EINAR CHOQUETIJLLA - COBRADOR</t>
        </is>
      </c>
      <c r="D84" s="7" t="n">
        <v>624171</v>
      </c>
      <c r="E84" s="5" t="inlineStr">
        <is>
          <t>BANCO INDUSTRIAL-100070049</t>
        </is>
      </c>
      <c r="H84" s="9" t="n">
        <v>10566.03</v>
      </c>
      <c r="I84" s="5" t="inlineStr">
        <is>
          <t>DEPÓSITO BANCARIO</t>
        </is>
      </c>
      <c r="J84" s="8" t="inlineStr">
        <is>
          <t>1972 FLAVIA GALEAN MALLON</t>
        </is>
      </c>
    </row>
    <row r="85">
      <c r="A85" s="5" t="inlineStr">
        <is>
          <t>CCAJ-SC39/53/2023</t>
        </is>
      </c>
      <c r="B85" s="6" t="n">
        <v>44959.86537878472</v>
      </c>
      <c r="C85" s="5" t="inlineStr">
        <is>
          <t>1386 EINAR CHOQUETIJLLA - COBRADOR</t>
        </is>
      </c>
      <c r="D85" s="15" t="n">
        <v>297501005910022</v>
      </c>
      <c r="E85" s="5" t="inlineStr">
        <is>
          <t>PAGO EXPRESS M/N-101020101</t>
        </is>
      </c>
      <c r="H85" s="9" t="n">
        <v>11175.1</v>
      </c>
      <c r="I85" s="5" t="inlineStr">
        <is>
          <t>DEPÓSITO BANCARIO</t>
        </is>
      </c>
      <c r="J85" s="5" t="inlineStr">
        <is>
          <t>3046 CLAUDIA ELEN CASTRO DELGADILLO</t>
        </is>
      </c>
    </row>
    <row r="86">
      <c r="A86" s="5" t="inlineStr">
        <is>
          <t>CCAJ-SC39/53/2023</t>
        </is>
      </c>
      <c r="B86" s="6" t="n">
        <v>44959.86537878472</v>
      </c>
      <c r="C86" s="5" t="inlineStr">
        <is>
          <t>1386 EINAR CHOQUETIJLLA - COBRADOR</t>
        </is>
      </c>
      <c r="D86" s="15" t="n">
        <v>297501005910022</v>
      </c>
      <c r="E86" s="5" t="inlineStr">
        <is>
          <t>PAGO EXPRESS M/E-101020203</t>
        </is>
      </c>
      <c r="H86" s="9" t="n">
        <v>4872</v>
      </c>
      <c r="I86" s="5" t="inlineStr">
        <is>
          <t>DEPÓSITO BANCARIO</t>
        </is>
      </c>
      <c r="J86" s="5" t="inlineStr">
        <is>
          <t>3046 CLAUDIA ELEN CASTRO DELGADILLO</t>
        </is>
      </c>
    </row>
    <row r="87">
      <c r="A87" s="5" t="inlineStr">
        <is>
          <t>CCAJ-SC39/53/2023</t>
        </is>
      </c>
      <c r="B87" s="6" t="n">
        <v>44959.86537878472</v>
      </c>
      <c r="C87" s="5" t="inlineStr">
        <is>
          <t>1386 EINAR CHOQUETIJLLA - COBRADOR</t>
        </is>
      </c>
      <c r="D87" s="7" t="n">
        <v>183347</v>
      </c>
      <c r="E87" s="5" t="inlineStr">
        <is>
          <t>MERCANTIL SANTA CRUZ-4010678183</t>
        </is>
      </c>
      <c r="H87" s="9" t="n">
        <v>149595.6</v>
      </c>
      <c r="I87" s="5" t="inlineStr">
        <is>
          <t>DEPÓSITO BANCARIO</t>
        </is>
      </c>
      <c r="J87" s="5" t="inlineStr">
        <is>
          <t>4863 MOISES MENACHO MONTAÑO</t>
        </is>
      </c>
    </row>
    <row r="88">
      <c r="A88" s="5" t="inlineStr">
        <is>
          <t>CCAJ-SC39/53/2023</t>
        </is>
      </c>
      <c r="B88" s="6" t="n">
        <v>44959.86537878472</v>
      </c>
      <c r="C88" s="5" t="inlineStr">
        <is>
          <t>1386 EINAR CHOQUETIJLLA - COBRADOR</t>
        </is>
      </c>
      <c r="D88" s="7" t="n"/>
      <c r="E88" s="8" t="n"/>
      <c r="F88" s="9" t="n">
        <v>6946.2</v>
      </c>
      <c r="I88" s="10" t="inlineStr">
        <is>
          <t>EFECTIVO</t>
        </is>
      </c>
      <c r="J88" s="8" t="inlineStr">
        <is>
          <t>2551 EDMUNDO CAYANI M.</t>
        </is>
      </c>
    </row>
    <row r="89">
      <c r="A89" s="5" t="inlineStr">
        <is>
          <t>CCAJ-SC39/53/2023</t>
        </is>
      </c>
      <c r="B89" s="6" t="n">
        <v>44959.86537878472</v>
      </c>
      <c r="C89" s="5" t="inlineStr">
        <is>
          <t>1386 EINAR CHOQUETIJLLA - COBRADOR</t>
        </is>
      </c>
      <c r="D89" s="7" t="n"/>
      <c r="E89" s="8" t="n"/>
      <c r="F89" s="9" t="n">
        <v>19150.6</v>
      </c>
      <c r="I89" s="10" t="inlineStr">
        <is>
          <t>EFECTIVO</t>
        </is>
      </c>
      <c r="J89" s="5" t="inlineStr">
        <is>
          <t>2552 ALVARO JAVIER LOAYZA CACERES</t>
        </is>
      </c>
    </row>
    <row r="90">
      <c r="A90" s="5" t="inlineStr">
        <is>
          <t>CCAJ-SC39/53/2023</t>
        </is>
      </c>
      <c r="B90" s="6" t="n">
        <v>44959.86537878472</v>
      </c>
      <c r="C90" s="5" t="inlineStr">
        <is>
          <t>1386 EINAR CHOQUETIJLLA - COBRADOR</t>
        </is>
      </c>
      <c r="D90" s="7" t="n"/>
      <c r="E90" s="8" t="n"/>
      <c r="F90" s="9" t="n">
        <v>12811.2</v>
      </c>
      <c r="I90" s="10" t="inlineStr">
        <is>
          <t>EFECTIVO</t>
        </is>
      </c>
      <c r="J90" s="8" t="inlineStr">
        <is>
          <t>2913 MARSOLINI APURANI VACA</t>
        </is>
      </c>
    </row>
    <row r="91">
      <c r="A91" s="5" t="inlineStr">
        <is>
          <t>CCAJ-SC39/53/2023</t>
        </is>
      </c>
      <c r="B91" s="6" t="n">
        <v>44959.86537878472</v>
      </c>
      <c r="C91" s="5" t="inlineStr">
        <is>
          <t>1386 EINAR CHOQUETIJLLA - COBRADOR</t>
        </is>
      </c>
      <c r="D91" s="7" t="n"/>
      <c r="E91" s="8" t="n"/>
      <c r="F91" s="9" t="n">
        <v>9789.299999999999</v>
      </c>
      <c r="I91" s="10" t="inlineStr">
        <is>
          <t>EFECTIVO</t>
        </is>
      </c>
      <c r="J91" s="8" t="inlineStr">
        <is>
          <t>2932 EUGENIO LOPEZ CESPEDES</t>
        </is>
      </c>
    </row>
    <row r="92">
      <c r="A92" s="5" t="inlineStr">
        <is>
          <t>CCAJ-SC39/53/2023</t>
        </is>
      </c>
      <c r="B92" s="6" t="n">
        <v>44959.86537878472</v>
      </c>
      <c r="C92" s="5" t="inlineStr">
        <is>
          <t>1386 EINAR CHOQUETIJLLA - COBRADOR</t>
        </is>
      </c>
      <c r="D92" s="7" t="n"/>
      <c r="E92" s="8" t="n"/>
      <c r="F92" s="9" t="n">
        <v>4718</v>
      </c>
      <c r="I92" s="10" t="inlineStr">
        <is>
          <t>EFECTIVO</t>
        </is>
      </c>
      <c r="J92" s="5" t="inlineStr">
        <is>
          <t>2994 CRISTIAN DEIBY PARDO VILLEGAS</t>
        </is>
      </c>
    </row>
    <row r="93">
      <c r="A93" s="5" t="inlineStr">
        <is>
          <t>CCAJ-SC39/53/2023</t>
        </is>
      </c>
      <c r="B93" s="6" t="n">
        <v>44959.86537878472</v>
      </c>
      <c r="C93" s="5" t="inlineStr">
        <is>
          <t>1386 EINAR CHOQUETIJLLA - COBRADOR</t>
        </is>
      </c>
      <c r="D93" s="7" t="n"/>
      <c r="E93" s="8" t="n"/>
      <c r="F93" s="9" t="n">
        <v>17304.6</v>
      </c>
      <c r="I93" s="10" t="inlineStr">
        <is>
          <t>EFECTIVO</t>
        </is>
      </c>
      <c r="J93" s="8" t="inlineStr">
        <is>
          <t>3211 PEDRO CAYALO COCA</t>
        </is>
      </c>
    </row>
    <row r="94">
      <c r="A94" s="5" t="inlineStr">
        <is>
          <t>CCAJ-SC39/53/2023</t>
        </is>
      </c>
      <c r="B94" s="6" t="n">
        <v>44959.86537878472</v>
      </c>
      <c r="C94" s="5" t="inlineStr">
        <is>
          <t>1386 EINAR CHOQUETIJLLA - COBRADOR</t>
        </is>
      </c>
      <c r="D94" s="7" t="n"/>
      <c r="E94" s="8" t="n"/>
      <c r="F94" s="9" t="n">
        <v>2620</v>
      </c>
      <c r="I94" s="10" t="inlineStr">
        <is>
          <t>EFECTIVO</t>
        </is>
      </c>
      <c r="J94" s="5" t="inlineStr">
        <is>
          <t>4307 PEDRO GALARZA TERCEROS</t>
        </is>
      </c>
    </row>
    <row r="95">
      <c r="A95" s="5" t="inlineStr">
        <is>
          <t>CCAJ-SC39/53/2023</t>
        </is>
      </c>
      <c r="B95" s="6" t="n">
        <v>44959.86537878472</v>
      </c>
      <c r="C95" s="5" t="inlineStr">
        <is>
          <t>1386 EINAR CHOQUETIJLLA - COBRADOR</t>
        </is>
      </c>
      <c r="D95" s="7" t="n"/>
      <c r="E95" s="8" t="n"/>
      <c r="F95" s="9" t="n">
        <v>1942.3</v>
      </c>
      <c r="I95" s="10" t="inlineStr">
        <is>
          <t>EFECTIVO</t>
        </is>
      </c>
      <c r="J95" s="8" t="inlineStr">
        <is>
          <t>4309 RODRIGO RAMOS - T03</t>
        </is>
      </c>
    </row>
    <row r="96">
      <c r="A96" s="5" t="inlineStr">
        <is>
          <t>CCAJ-SC39/53/2023</t>
        </is>
      </c>
      <c r="B96" s="6" t="n">
        <v>44959.86537878472</v>
      </c>
      <c r="C96" s="5" t="inlineStr">
        <is>
          <t>1386 EINAR CHOQUETIJLLA - COBRADOR</t>
        </is>
      </c>
      <c r="D96" s="7" t="n"/>
      <c r="E96" s="8" t="n"/>
      <c r="F96" s="9" t="n">
        <v>2939.5</v>
      </c>
      <c r="I96" s="10" t="inlineStr">
        <is>
          <t>EFECTIVO</t>
        </is>
      </c>
      <c r="J96" s="8" t="inlineStr">
        <is>
          <t>4309 RODRIGO RAMOS - T04</t>
        </is>
      </c>
    </row>
    <row r="97">
      <c r="A97" s="5" t="inlineStr">
        <is>
          <t>CCAJ-SC39/53/2023</t>
        </is>
      </c>
      <c r="B97" s="6" t="n">
        <v>44959.86537878472</v>
      </c>
      <c r="C97" s="5" t="inlineStr">
        <is>
          <t>1386 EINAR CHOQUETIJLLA - COBRADOR</t>
        </is>
      </c>
      <c r="D97" s="7" t="n"/>
      <c r="E97" s="8" t="n"/>
      <c r="F97" s="9" t="n">
        <v>1812.2</v>
      </c>
      <c r="I97" s="10" t="inlineStr">
        <is>
          <t>EFECTIVO</t>
        </is>
      </c>
      <c r="J97" s="8" t="inlineStr">
        <is>
          <t>4309 RODRIGO RAMOS - T05</t>
        </is>
      </c>
    </row>
    <row r="98">
      <c r="A98" s="5" t="inlineStr">
        <is>
          <t>CCAJ-SC39/53/2023</t>
        </is>
      </c>
      <c r="B98" s="6" t="n">
        <v>44959.86537878472</v>
      </c>
      <c r="C98" s="5" t="inlineStr">
        <is>
          <t>1386 EINAR CHOQUETIJLLA - COBRADOR</t>
        </is>
      </c>
      <c r="D98" s="7" t="n"/>
      <c r="E98" s="8" t="n"/>
      <c r="F98" s="9" t="n">
        <v>33132.6</v>
      </c>
      <c r="I98" s="10" t="inlineStr">
        <is>
          <t>EFECTIVO</t>
        </is>
      </c>
      <c r="J98" s="8" t="inlineStr">
        <is>
          <t>4309 RODRIGO RAMOS - T06</t>
        </is>
      </c>
    </row>
    <row r="99">
      <c r="A99" s="5" t="inlineStr">
        <is>
          <t>CCAJ-SC39/53/2023</t>
        </is>
      </c>
      <c r="B99" s="6" t="n">
        <v>44959.86537878472</v>
      </c>
      <c r="C99" s="5" t="inlineStr">
        <is>
          <t>1386 EINAR CHOQUETIJLLA - COBRADOR</t>
        </is>
      </c>
      <c r="D99" s="7" t="n"/>
      <c r="E99" s="8" t="n"/>
      <c r="F99" s="9" t="n">
        <v>1579.6</v>
      </c>
      <c r="I99" s="10" t="inlineStr">
        <is>
          <t>EFECTIVO</t>
        </is>
      </c>
      <c r="J99" s="8" t="inlineStr">
        <is>
          <t>4309 RODRIGO RAMOS - T07</t>
        </is>
      </c>
    </row>
    <row r="100">
      <c r="A100" s="5" t="inlineStr">
        <is>
          <t>CCAJ-SC39/53/2023</t>
        </is>
      </c>
      <c r="B100" s="6" t="n">
        <v>44959.86537878472</v>
      </c>
      <c r="C100" s="5" t="inlineStr">
        <is>
          <t>1386 EINAR CHOQUETIJLLA - COBRADOR</t>
        </is>
      </c>
      <c r="D100" s="7" t="n"/>
      <c r="E100" s="8" t="n"/>
      <c r="F100" s="9" t="n">
        <v>24115.5</v>
      </c>
      <c r="I100" s="10" t="inlineStr">
        <is>
          <t>EFECTIVO</t>
        </is>
      </c>
      <c r="J100" s="8" t="inlineStr">
        <is>
          <t>4309 RODRIGO RAMOS - T09</t>
        </is>
      </c>
    </row>
    <row r="101">
      <c r="A101" s="5" t="inlineStr">
        <is>
          <t>CCAJ-SC39/53/2023</t>
        </is>
      </c>
      <c r="B101" s="6" t="n">
        <v>44959.86537878472</v>
      </c>
      <c r="C101" s="5" t="inlineStr">
        <is>
          <t>1386 EINAR CHOQUETIJLLA - COBRADOR</t>
        </is>
      </c>
      <c r="D101" s="7" t="n"/>
      <c r="E101" s="8" t="n"/>
      <c r="F101" s="9" t="n">
        <v>3419.7</v>
      </c>
      <c r="I101" s="10" t="inlineStr">
        <is>
          <t>EFECTIVO</t>
        </is>
      </c>
      <c r="J101" s="8" t="inlineStr">
        <is>
          <t>4309 RODRIGO RAMOS - T10</t>
        </is>
      </c>
    </row>
    <row r="102">
      <c r="A102" s="5" t="inlineStr">
        <is>
          <t>CCAJ-SC39/53/2023</t>
        </is>
      </c>
      <c r="B102" s="6" t="n">
        <v>44959.86537878472</v>
      </c>
      <c r="C102" s="5" t="inlineStr">
        <is>
          <t>1386 EINAR CHOQUETIJLLA - COBRADOR</t>
        </is>
      </c>
      <c r="D102" s="7" t="n"/>
      <c r="E102" s="8" t="n"/>
      <c r="F102" s="9" t="n">
        <v>9822.6</v>
      </c>
      <c r="I102" s="10" t="inlineStr">
        <is>
          <t>EFECTIVO</t>
        </is>
      </c>
      <c r="J102" s="8" t="inlineStr">
        <is>
          <t>4309 RODRIGO RAMOS - T11</t>
        </is>
      </c>
    </row>
    <row r="103">
      <c r="A103" s="5" t="inlineStr">
        <is>
          <t>CCAJ-SC39/53/2023</t>
        </is>
      </c>
      <c r="B103" s="6" t="n">
        <v>44959.86537878472</v>
      </c>
      <c r="C103" s="5" t="inlineStr">
        <is>
          <t>1386 EINAR CHOQUETIJLLA - COBRADOR</t>
        </is>
      </c>
      <c r="D103" s="7" t="n"/>
      <c r="E103" s="8" t="n"/>
      <c r="F103" s="9" t="n">
        <v>4787.5</v>
      </c>
      <c r="I103" s="10" t="inlineStr">
        <is>
          <t>EFECTIVO</t>
        </is>
      </c>
      <c r="J103" s="8" t="inlineStr">
        <is>
          <t>4309 RODRIGO RAMOS - T14</t>
        </is>
      </c>
    </row>
    <row r="104">
      <c r="A104" s="5" t="inlineStr">
        <is>
          <t>CCAJ-SC39/53/2023</t>
        </is>
      </c>
      <c r="B104" s="6" t="n">
        <v>44959.86537878472</v>
      </c>
      <c r="C104" s="5" t="inlineStr">
        <is>
          <t>1386 EINAR CHOQUETIJLLA - COBRADOR</t>
        </is>
      </c>
      <c r="D104" s="7" t="n"/>
      <c r="E104" s="8" t="n"/>
      <c r="F104" s="9" t="n">
        <v>3561.8</v>
      </c>
      <c r="I104" s="10" t="inlineStr">
        <is>
          <t>EFECTIVO</t>
        </is>
      </c>
      <c r="J104" s="8" t="inlineStr">
        <is>
          <t>4309 RODRIGO RAMOS - T15</t>
        </is>
      </c>
    </row>
    <row r="105">
      <c r="A105" s="5" t="inlineStr">
        <is>
          <t>CCAJ-SC39/53/2023</t>
        </is>
      </c>
      <c r="B105" s="6" t="n">
        <v>44959.86537878472</v>
      </c>
      <c r="C105" s="5" t="inlineStr">
        <is>
          <t>1386 EINAR CHOQUETIJLLA - COBRADOR</t>
        </is>
      </c>
      <c r="D105" s="7" t="n"/>
      <c r="E105" s="8" t="n"/>
      <c r="F105" s="9" t="n">
        <v>1179.9</v>
      </c>
      <c r="I105" s="10" t="inlineStr">
        <is>
          <t>EFECTIVO</t>
        </is>
      </c>
      <c r="J105" s="8" t="inlineStr">
        <is>
          <t>4309 RODRIGO RAMOS - T16</t>
        </is>
      </c>
    </row>
    <row r="106">
      <c r="A106" s="5" t="inlineStr">
        <is>
          <t>CCAJ-SC39/53/2023</t>
        </is>
      </c>
      <c r="B106" s="6" t="n">
        <v>44959.86537878472</v>
      </c>
      <c r="C106" s="5" t="inlineStr">
        <is>
          <t>1386 EINAR CHOQUETIJLLA - COBRADOR</t>
        </is>
      </c>
      <c r="D106" s="7" t="n"/>
      <c r="E106" s="8" t="n"/>
      <c r="F106" s="9" t="n">
        <v>9035.799999999999</v>
      </c>
      <c r="I106" s="10" t="inlineStr">
        <is>
          <t>EFECTIVO</t>
        </is>
      </c>
      <c r="J106" s="8" t="inlineStr">
        <is>
          <t>4309 RODRIGO RAMOS - T17</t>
        </is>
      </c>
    </row>
    <row r="107">
      <c r="A107" s="5" t="inlineStr">
        <is>
          <t>CCAJ-SC39/53/2023</t>
        </is>
      </c>
      <c r="B107" s="6" t="n">
        <v>44959.86537878472</v>
      </c>
      <c r="C107" s="5" t="inlineStr">
        <is>
          <t>1386 EINAR CHOQUETIJLLA - COBRADOR</t>
        </is>
      </c>
      <c r="D107" s="7" t="n"/>
      <c r="E107" s="8" t="n"/>
      <c r="F107" s="9" t="n">
        <v>6373.7</v>
      </c>
      <c r="I107" s="10" t="inlineStr">
        <is>
          <t>EFECTIVO</t>
        </is>
      </c>
      <c r="J107" s="8" t="inlineStr">
        <is>
          <t>4309 RODRIGO RAMOS - T18</t>
        </is>
      </c>
    </row>
    <row r="108">
      <c r="A108" s="5" t="inlineStr">
        <is>
          <t>CCAJ-SC39/53/2023</t>
        </is>
      </c>
      <c r="B108" s="6" t="n">
        <v>44959.86537878472</v>
      </c>
      <c r="C108" s="5" t="inlineStr">
        <is>
          <t>1386 EINAR CHOQUETIJLLA - COBRADOR</t>
        </is>
      </c>
      <c r="D108" s="7" t="n"/>
      <c r="E108" s="8" t="n"/>
      <c r="F108" s="9" t="n">
        <v>427.5</v>
      </c>
      <c r="I108" s="10" t="inlineStr">
        <is>
          <t>EFECTIVO</t>
        </is>
      </c>
      <c r="J108" s="8" t="inlineStr">
        <is>
          <t>4309 RODRIGO RAMOS - T21</t>
        </is>
      </c>
    </row>
    <row r="109">
      <c r="A109" s="11" t="inlineStr">
        <is>
          <t>SAP</t>
        </is>
      </c>
      <c r="B109" s="3" t="n"/>
      <c r="C109" s="3" t="n"/>
      <c r="D109" s="17">
        <f>166697.76+12180</f>
        <v/>
      </c>
      <c r="E109" s="8" t="n"/>
      <c r="F109" s="12">
        <f>SUM(F54:G108)</f>
        <v/>
      </c>
      <c r="H109" s="9" t="n"/>
      <c r="I109" s="10" t="n"/>
      <c r="J109" s="5" t="n"/>
    </row>
    <row r="110">
      <c r="A110" s="13" t="inlineStr">
        <is>
          <t>FECHA</t>
        </is>
      </c>
      <c r="B110" s="13" t="inlineStr">
        <is>
          <t>CIERRE DE CAJA</t>
        </is>
      </c>
      <c r="C110" s="13" t="inlineStr">
        <is>
          <t>IMPORTE</t>
        </is>
      </c>
      <c r="E110" s="8" t="n"/>
      <c r="H110" s="9" t="n"/>
      <c r="I110" s="10" t="n"/>
      <c r="J110" s="5" t="n"/>
    </row>
    <row r="111" ht="15.75" customHeight="1">
      <c r="D111" s="14" t="n">
        <v>112722295</v>
      </c>
    </row>
    <row r="112" ht="15.75" customHeight="1">
      <c r="D112" s="14" t="n">
        <v>112722319</v>
      </c>
    </row>
    <row r="113">
      <c r="A113" s="59" t="inlineStr">
        <is>
          <t xml:space="preserve">SE QUEDÓ CON LA REFERENCIA QUE REALIZO EL BOOT NO SE CAMBIO A TRASLADO ETV EN EL TRASLADO ETV </t>
        </is>
      </c>
      <c r="B113" s="60" t="n"/>
      <c r="C113" s="60" t="n"/>
      <c r="D113" s="61" t="n"/>
    </row>
    <row r="114"/>
    <row r="115">
      <c r="A115" s="1" t="inlineStr">
        <is>
          <t>Cierre Caja</t>
        </is>
      </c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</row>
    <row r="116">
      <c r="A116" s="3" t="inlineStr">
        <is>
          <t>Del 03/02/2023</t>
        </is>
      </c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</row>
    <row r="117">
      <c r="A117" s="74" t="inlineStr">
        <is>
          <t>Cierre Caja</t>
        </is>
      </c>
      <c r="B117" s="74" t="inlineStr">
        <is>
          <t>Fecha</t>
        </is>
      </c>
      <c r="C117" s="74" t="inlineStr">
        <is>
          <t>Cajero</t>
        </is>
      </c>
      <c r="D117" s="74" t="inlineStr">
        <is>
          <t>Nro Voucher</t>
        </is>
      </c>
      <c r="E117" s="74" t="inlineStr">
        <is>
          <t>Nro Cuenta</t>
        </is>
      </c>
      <c r="F117" s="74" t="inlineStr">
        <is>
          <t>Tipo Ingreso</t>
        </is>
      </c>
      <c r="G117" s="75" t="n"/>
      <c r="H117" s="76" t="n"/>
      <c r="I117" s="74" t="inlineStr">
        <is>
          <t>TIPO DE INGRESO</t>
        </is>
      </c>
      <c r="J117" s="74" t="inlineStr">
        <is>
          <t>Cobrador</t>
        </is>
      </c>
    </row>
    <row r="118">
      <c r="A118" s="77" t="n"/>
      <c r="B118" s="77" t="n"/>
      <c r="C118" s="77" t="n"/>
      <c r="D118" s="77" t="n"/>
      <c r="E118" s="77" t="n"/>
      <c r="F118" s="4" t="inlineStr">
        <is>
          <t>EFECTIVO</t>
        </is>
      </c>
      <c r="G118" s="4" t="inlineStr">
        <is>
          <t>CHEQUE</t>
        </is>
      </c>
      <c r="H118" s="4" t="inlineStr">
        <is>
          <t>TRANSFERENCIA</t>
        </is>
      </c>
      <c r="I118" s="77" t="n"/>
      <c r="J118" s="77" t="n"/>
    </row>
    <row r="119">
      <c r="A119" s="5" t="inlineStr">
        <is>
          <t>CCAJ-SC39/54/2023</t>
        </is>
      </c>
      <c r="B119" s="6" t="n">
        <v>44960.44096403935</v>
      </c>
      <c r="C119" s="5" t="inlineStr">
        <is>
          <t>1386 EINAR CHOQUETIJLLA - COBRADOR</t>
        </is>
      </c>
      <c r="D119" s="7" t="n">
        <v>224175</v>
      </c>
      <c r="E119" s="5" t="inlineStr">
        <is>
          <t>BANCO DE CREDITO-7015054675359</t>
        </is>
      </c>
      <c r="H119" s="9" t="n">
        <v>1818.64</v>
      </c>
      <c r="I119" s="5" t="inlineStr">
        <is>
          <t>DEPÓSITO BANCARIO</t>
        </is>
      </c>
      <c r="J119" s="5" t="inlineStr">
        <is>
          <t>1271 SANDRA SALAZAR ESCOBAR</t>
        </is>
      </c>
    </row>
    <row r="120">
      <c r="A120" s="5" t="inlineStr">
        <is>
          <t>CCAJ-SC39/54/2023</t>
        </is>
      </c>
      <c r="B120" s="6" t="n">
        <v>44960.44096403935</v>
      </c>
      <c r="C120" s="5" t="inlineStr">
        <is>
          <t>1386 EINAR CHOQUETIJLLA - COBRADOR</t>
        </is>
      </c>
      <c r="D120" s="15" t="n">
        <v>51717366995</v>
      </c>
      <c r="E120" s="5" t="inlineStr">
        <is>
          <t>BANCO INDUSTRIAL-100070049</t>
        </is>
      </c>
      <c r="H120" s="9" t="n">
        <v>783.92</v>
      </c>
      <c r="I120" s="5" t="inlineStr">
        <is>
          <t>DEPÓSITO BANCARIO</t>
        </is>
      </c>
      <c r="J120" s="5" t="inlineStr">
        <is>
          <t>1271 SANDRA SALAZAR ESCOBAR</t>
        </is>
      </c>
    </row>
    <row r="121">
      <c r="A121" s="5" t="inlineStr">
        <is>
          <t>CCAJ-SC39/54/2023</t>
        </is>
      </c>
      <c r="B121" s="6" t="n">
        <v>44960.44096403935</v>
      </c>
      <c r="C121" s="5" t="inlineStr">
        <is>
          <t>1386 EINAR CHOQUETIJLLA - COBRADOR</t>
        </is>
      </c>
      <c r="D121" s="15" t="n">
        <v>45173206185</v>
      </c>
      <c r="E121" s="5" t="inlineStr">
        <is>
          <t>BANCO INDUSTRIAL-100070049</t>
        </is>
      </c>
      <c r="H121" s="9" t="n">
        <v>165.67</v>
      </c>
      <c r="I121" s="5" t="inlineStr">
        <is>
          <t>DEPÓSITO BANCARIO</t>
        </is>
      </c>
      <c r="J121" s="5" t="inlineStr">
        <is>
          <t>1271 SANDRA SALAZAR ESCOBAR</t>
        </is>
      </c>
    </row>
    <row r="122">
      <c r="A122" s="5" t="inlineStr">
        <is>
          <t>CCAJ-SC39/54/2023</t>
        </is>
      </c>
      <c r="B122" s="6" t="n">
        <v>44960.44096403935</v>
      </c>
      <c r="C122" s="5" t="inlineStr">
        <is>
          <t>1386 EINAR CHOQUETIJLLA - COBRADOR</t>
        </is>
      </c>
      <c r="D122" s="15" t="n">
        <v>45113294006</v>
      </c>
      <c r="E122" s="5" t="inlineStr">
        <is>
          <t>BANCO INDUSTRIAL-100070049</t>
        </is>
      </c>
      <c r="H122" s="9" t="n">
        <v>367.64</v>
      </c>
      <c r="I122" s="5" t="inlineStr">
        <is>
          <t>DEPÓSITO BANCARIO</t>
        </is>
      </c>
      <c r="J122" s="5" t="inlineStr">
        <is>
          <t>1271 SANDRA SALAZAR ESCOBAR</t>
        </is>
      </c>
    </row>
    <row r="123">
      <c r="A123" s="5" t="inlineStr">
        <is>
          <t>CCAJ-SC39/54/2023</t>
        </is>
      </c>
      <c r="B123" s="6" t="n">
        <v>44960.44096403935</v>
      </c>
      <c r="C123" s="5" t="inlineStr">
        <is>
          <t>1386 EINAR CHOQUETIJLLA - COBRADOR</t>
        </is>
      </c>
      <c r="D123" s="15" t="n">
        <v>45133145902</v>
      </c>
      <c r="E123" s="5" t="inlineStr">
        <is>
          <t>BANCO INDUSTRIAL-100070049</t>
        </is>
      </c>
      <c r="H123" s="9" t="n">
        <v>547.8200000000001</v>
      </c>
      <c r="I123" s="5" t="inlineStr">
        <is>
          <t>DEPÓSITO BANCARIO</t>
        </is>
      </c>
      <c r="J123" s="5" t="inlineStr">
        <is>
          <t>1271 SANDRA SALAZAR ESCOBAR</t>
        </is>
      </c>
    </row>
    <row r="124">
      <c r="A124" s="5" t="inlineStr">
        <is>
          <t>CCAJ-SC39/54/2023</t>
        </is>
      </c>
      <c r="B124" s="6" t="n">
        <v>44960.44096403935</v>
      </c>
      <c r="C124" s="5" t="inlineStr">
        <is>
          <t>1386 EINAR CHOQUETIJLLA - COBRADOR</t>
        </is>
      </c>
      <c r="D124" s="15" t="n">
        <v>45153139706</v>
      </c>
      <c r="E124" s="5" t="inlineStr">
        <is>
          <t>BANCO INDUSTRIAL-100070049</t>
        </is>
      </c>
      <c r="H124" s="9" t="n">
        <v>1075.3</v>
      </c>
      <c r="I124" s="5" t="inlineStr">
        <is>
          <t>DEPÓSITO BANCARIO</t>
        </is>
      </c>
      <c r="J124" s="5" t="inlineStr">
        <is>
          <t>1271 SANDRA SALAZAR ESCOBAR</t>
        </is>
      </c>
    </row>
    <row r="125">
      <c r="A125" s="5" t="inlineStr">
        <is>
          <t>CCAJ-SC39/54/2023</t>
        </is>
      </c>
      <c r="B125" s="6" t="n">
        <v>44960.44096403935</v>
      </c>
      <c r="C125" s="5" t="inlineStr">
        <is>
          <t>1386 EINAR CHOQUETIJLLA - COBRADOR</t>
        </is>
      </c>
      <c r="D125" s="7" t="n"/>
      <c r="E125" s="8" t="n"/>
      <c r="F125" s="9" t="n">
        <v>4629.5</v>
      </c>
      <c r="I125" s="10" t="inlineStr">
        <is>
          <t>EFECTIVO</t>
        </is>
      </c>
      <c r="J125" s="5" t="inlineStr">
        <is>
          <t>2917 MILAN HUANCOLLO JUCUMARI</t>
        </is>
      </c>
    </row>
    <row r="126">
      <c r="A126" s="11" t="inlineStr">
        <is>
          <t>SAP</t>
        </is>
      </c>
      <c r="B126" s="3" t="n"/>
      <c r="C126" s="3" t="n"/>
      <c r="D126" s="7" t="n"/>
      <c r="E126" s="8" t="n"/>
      <c r="H126" s="9" t="n"/>
      <c r="I126" s="10" t="n"/>
      <c r="J126" s="5" t="n"/>
    </row>
    <row r="127" ht="15.75" customHeight="1">
      <c r="A127" s="13" t="inlineStr">
        <is>
          <t>FECHA</t>
        </is>
      </c>
      <c r="B127" s="13" t="inlineStr">
        <is>
          <t>CIERRE DE CAJA</t>
        </is>
      </c>
      <c r="C127" s="13" t="inlineStr">
        <is>
          <t>IMPORTE</t>
        </is>
      </c>
      <c r="D127" s="14" t="n">
        <v>112722297</v>
      </c>
      <c r="E127" s="8" t="n"/>
      <c r="H127" s="9" t="n"/>
      <c r="I127" s="10" t="n"/>
      <c r="J127" s="5" t="n"/>
    </row>
    <row r="128">
      <c r="A128" s="5" t="n"/>
      <c r="B128" s="6" t="n"/>
      <c r="C128" s="5" t="n"/>
      <c r="D128" s="7" t="n"/>
      <c r="E128" s="8" t="n"/>
      <c r="H128" s="9" t="n"/>
      <c r="I128" s="10" t="n"/>
      <c r="J128" s="5" t="n"/>
    </row>
    <row r="129">
      <c r="A129" s="59" t="inlineStr">
        <is>
          <t xml:space="preserve">SE QUEDÓ CON LA REFERENCIA QUE REALIZO EL BOOT NO SE CAMBIO A TRASLADO ETV EN EL TRASLADO ETV </t>
        </is>
      </c>
      <c r="B129" s="60" t="n"/>
      <c r="C129" s="60" t="n"/>
      <c r="D129" s="61" t="n"/>
    </row>
    <row r="130">
      <c r="A130" s="5" t="n"/>
      <c r="B130" s="6" t="n"/>
      <c r="C130" s="5" t="n"/>
      <c r="D130" s="7" t="n"/>
      <c r="E130" s="8" t="n"/>
      <c r="H130" s="9" t="n"/>
      <c r="I130" s="10" t="n"/>
      <c r="J130" s="5" t="n"/>
    </row>
    <row r="131">
      <c r="A131" s="5" t="inlineStr">
        <is>
          <t>CCAJ-SC39/55/2023</t>
        </is>
      </c>
      <c r="B131" s="6" t="n">
        <v>44960.86554</v>
      </c>
      <c r="C131" s="5" t="inlineStr">
        <is>
          <t>1386 EINAR CHOQUETIJLLA - COBRADOR</t>
        </is>
      </c>
      <c r="D131" s="7" t="n"/>
      <c r="E131" s="8" t="n"/>
      <c r="G131" s="9" t="n">
        <v>1315.58</v>
      </c>
      <c r="I131" s="10" t="inlineStr">
        <is>
          <t>CHEQUE</t>
        </is>
      </c>
      <c r="J131" s="5" t="inlineStr">
        <is>
          <t>4307 PEDRO GALARZA TERCEROS</t>
        </is>
      </c>
    </row>
    <row r="132">
      <c r="A132" s="5" t="inlineStr">
        <is>
          <t>CCAJ-SC39/55/2023</t>
        </is>
      </c>
      <c r="B132" s="6" t="n">
        <v>44960.86554</v>
      </c>
      <c r="C132" s="5" t="inlineStr">
        <is>
          <t>1386 EINAR CHOQUETIJLLA - COBRADOR</t>
        </is>
      </c>
      <c r="D132" s="7" t="n"/>
      <c r="E132" s="8" t="n"/>
      <c r="G132" s="9" t="n">
        <v>1440</v>
      </c>
      <c r="I132" s="10" t="inlineStr">
        <is>
          <t>CHEQUE</t>
        </is>
      </c>
      <c r="J132" s="8" t="inlineStr">
        <is>
          <t>4309 RODRIGO RAMOS - T02</t>
        </is>
      </c>
    </row>
    <row r="133">
      <c r="A133" s="5" t="inlineStr">
        <is>
          <t>CCAJ-SC39/55/202</t>
        </is>
      </c>
      <c r="B133" s="6" t="n">
        <v>44960.86554</v>
      </c>
      <c r="C133" s="5" t="inlineStr">
        <is>
          <t xml:space="preserve">1386 EINAR CHOQUETIJLLA - </t>
        </is>
      </c>
      <c r="D133" s="15" t="n">
        <v>52216914943</v>
      </c>
      <c r="E133" s="5" t="inlineStr">
        <is>
          <t>BANCO INDUSTRIAL-100070049</t>
        </is>
      </c>
      <c r="H133" s="9" t="n">
        <v>291.23</v>
      </c>
      <c r="I133" s="5" t="inlineStr">
        <is>
          <t>DEPÓSITO BANCARIO</t>
        </is>
      </c>
      <c r="J133" s="5" t="inlineStr">
        <is>
          <t>1271 SANDRA SALAZAR ESCOBAR</t>
        </is>
      </c>
    </row>
    <row r="134">
      <c r="A134" s="5" t="inlineStr">
        <is>
          <t>CCAJ-SC39/55/2023</t>
        </is>
      </c>
      <c r="B134" s="6" t="n">
        <v>44960.86554</v>
      </c>
      <c r="C134" s="5" t="inlineStr">
        <is>
          <t>1386 EINAR CHOQUETIJLLA - COBRADOR</t>
        </is>
      </c>
      <c r="D134" s="15" t="n">
        <v>30330000031</v>
      </c>
      <c r="E134" s="5" t="inlineStr">
        <is>
          <t>BANCO INDUSTRIAL-100070049</t>
        </is>
      </c>
      <c r="H134" s="9" t="n">
        <v>2804</v>
      </c>
      <c r="I134" s="5" t="inlineStr">
        <is>
          <t>DEPÓSITO BANCARIO</t>
        </is>
      </c>
      <c r="J134" s="8" t="inlineStr">
        <is>
          <t>1972 FLAVIA GALEAN MALLON</t>
        </is>
      </c>
    </row>
    <row r="135">
      <c r="A135" s="5" t="inlineStr">
        <is>
          <t>CCAJ-SC39/55/2023</t>
        </is>
      </c>
      <c r="B135" s="6" t="n">
        <v>44960.86554</v>
      </c>
      <c r="C135" s="5" t="inlineStr">
        <is>
          <t>1386 EINAR CHOQUETIJLLA - COBRADOR</t>
        </is>
      </c>
      <c r="D135" s="15" t="n">
        <v>45153136757</v>
      </c>
      <c r="E135" s="5" t="inlineStr">
        <is>
          <t>BANCO INDUSTRIAL-100070049</t>
        </is>
      </c>
      <c r="H135" s="9" t="n">
        <v>1128</v>
      </c>
      <c r="I135" s="5" t="inlineStr">
        <is>
          <t>DEPÓSITO BANCARIO</t>
        </is>
      </c>
      <c r="J135" s="8" t="inlineStr">
        <is>
          <t>1973 BASILIA CRUZ AJARACHI</t>
        </is>
      </c>
    </row>
    <row r="136">
      <c r="A136" s="5" t="inlineStr">
        <is>
          <t>CCAJ-SC39/55/2023</t>
        </is>
      </c>
      <c r="B136" s="6" t="n">
        <v>44960.86554</v>
      </c>
      <c r="C136" s="5" t="inlineStr">
        <is>
          <t>1386 EINAR CHOQUETIJLLA - COBRADOR</t>
        </is>
      </c>
      <c r="D136" s="15" t="n">
        <v>45153136757</v>
      </c>
      <c r="E136" s="5" t="inlineStr">
        <is>
          <t>BANCO INDUSTRIAL-100070049</t>
        </is>
      </c>
      <c r="H136" s="9" t="n">
        <v>2256</v>
      </c>
      <c r="I136" s="5" t="inlineStr">
        <is>
          <t>DEPÓSITO BANCARIO</t>
        </is>
      </c>
      <c r="J136" s="8" t="inlineStr">
        <is>
          <t>1973 BASILIA CRUZ AJARACHI</t>
        </is>
      </c>
    </row>
    <row r="137">
      <c r="A137" s="5" t="inlineStr">
        <is>
          <t>CCAJ-SC39/55/2023</t>
        </is>
      </c>
      <c r="B137" s="6" t="n">
        <v>44960.86554</v>
      </c>
      <c r="C137" s="5" t="inlineStr">
        <is>
          <t>1386 EINAR CHOQUETIJLLA - COBRADOR</t>
        </is>
      </c>
      <c r="D137" s="15" t="n">
        <v>45153136757</v>
      </c>
      <c r="E137" s="5" t="inlineStr">
        <is>
          <t>BANCO INDUSTRIAL-100070049</t>
        </is>
      </c>
      <c r="H137" s="9" t="n">
        <v>1974.4</v>
      </c>
      <c r="I137" s="5" t="inlineStr">
        <is>
          <t>DEPÓSITO BANCARIO</t>
        </is>
      </c>
      <c r="J137" s="8" t="inlineStr">
        <is>
          <t>1973 BASILIA CRUZ AJARACHI</t>
        </is>
      </c>
    </row>
    <row r="138">
      <c r="A138" s="5" t="inlineStr">
        <is>
          <t>CCAJ-SC39/55/2023</t>
        </is>
      </c>
      <c r="B138" s="6" t="n">
        <v>44960.86554</v>
      </c>
      <c r="C138" s="5" t="inlineStr">
        <is>
          <t>1386 EINAR CHOQUETIJLLA - COBRADOR</t>
        </is>
      </c>
      <c r="D138" s="15" t="n">
        <v>451531367571</v>
      </c>
      <c r="E138" s="5" t="inlineStr">
        <is>
          <t>BANCO INDUSTRIAL-100070049</t>
        </is>
      </c>
      <c r="H138" s="9" t="n">
        <v>2256</v>
      </c>
      <c r="I138" s="5" t="inlineStr">
        <is>
          <t>DEPÓSITO BANCARIO</t>
        </is>
      </c>
      <c r="J138" s="8" t="inlineStr">
        <is>
          <t>1973 BASILIA CRUZ AJARACHI</t>
        </is>
      </c>
    </row>
    <row r="139">
      <c r="A139" s="5" t="inlineStr">
        <is>
          <t>CCAJ-SC39/55/2023</t>
        </is>
      </c>
      <c r="B139" s="6" t="n">
        <v>44960.86554</v>
      </c>
      <c r="C139" s="5" t="inlineStr">
        <is>
          <t>1386 EINAR CHOQUETIJLLA - COBRADOR</t>
        </is>
      </c>
      <c r="D139" s="15" t="n">
        <v>451531367572</v>
      </c>
      <c r="E139" s="5" t="inlineStr">
        <is>
          <t>BANCO INDUSTRIAL-100070049</t>
        </is>
      </c>
      <c r="H139" s="9" t="n">
        <v>1128</v>
      </c>
      <c r="I139" s="5" t="inlineStr">
        <is>
          <t>DEPÓSITO BANCARIO</t>
        </is>
      </c>
      <c r="J139" s="8" t="inlineStr">
        <is>
          <t>1973 BASILIA CRUZ AJARACHI</t>
        </is>
      </c>
    </row>
    <row r="140">
      <c r="A140" s="5" t="inlineStr">
        <is>
          <t>CCAJ-SC39/55/2023</t>
        </is>
      </c>
      <c r="B140" s="6" t="n">
        <v>44960.86554</v>
      </c>
      <c r="C140" s="5" t="inlineStr">
        <is>
          <t>1386 EINAR CHOQUETIJLLA - COBRADOR</t>
        </is>
      </c>
      <c r="D140" s="7" t="n">
        <v>349071</v>
      </c>
      <c r="E140" s="5" t="inlineStr">
        <is>
          <t>BANCO DE CREDITO-7015054675359</t>
        </is>
      </c>
      <c r="H140" s="9" t="n">
        <v>50</v>
      </c>
      <c r="I140" s="5" t="inlineStr">
        <is>
          <t>DEPÓSITO BANCARIO</t>
        </is>
      </c>
      <c r="J140" s="5" t="inlineStr">
        <is>
          <t>1271 SANDRA SALAZAR ESCOBAR</t>
        </is>
      </c>
    </row>
    <row r="141">
      <c r="A141" s="5" t="inlineStr">
        <is>
          <t>CCAJ-SC39/55/2023</t>
        </is>
      </c>
      <c r="B141" s="6" t="n">
        <v>44960.86554</v>
      </c>
      <c r="C141" s="5" t="inlineStr">
        <is>
          <t>1386 EINAR CHOQUETIJLLA - COBRADOR</t>
        </is>
      </c>
      <c r="D141" s="15" t="n">
        <v>45133146565</v>
      </c>
      <c r="E141" s="5" t="inlineStr">
        <is>
          <t>BANCO INDUSTRIAL-100070049</t>
        </is>
      </c>
      <c r="H141" s="9" t="n">
        <v>4773.2</v>
      </c>
      <c r="I141" s="5" t="inlineStr">
        <is>
          <t>DEPÓSITO BANCARIO</t>
        </is>
      </c>
      <c r="J141" s="5" t="inlineStr">
        <is>
          <t>1271 SANDRA SALAZAR ESCOBAR</t>
        </is>
      </c>
    </row>
    <row r="142">
      <c r="A142" s="5" t="inlineStr">
        <is>
          <t>CCAJ-SC39/55/2023</t>
        </is>
      </c>
      <c r="B142" s="6" t="n">
        <v>44960.86554</v>
      </c>
      <c r="C142" s="5" t="inlineStr">
        <is>
          <t>1386 EINAR CHOQUETIJLLA - COBRADOR</t>
        </is>
      </c>
      <c r="D142" s="15" t="n">
        <v>45173206782</v>
      </c>
      <c r="E142" s="5" t="inlineStr">
        <is>
          <t>BANCO INDUSTRIAL-100070049</t>
        </is>
      </c>
      <c r="H142" s="9" t="n">
        <v>3500</v>
      </c>
      <c r="I142" s="5" t="inlineStr">
        <is>
          <t>DEPÓSITO BANCARIO</t>
        </is>
      </c>
      <c r="J142" s="5" t="inlineStr">
        <is>
          <t>1271 SANDRA SALAZAR ESCOBAR</t>
        </is>
      </c>
    </row>
    <row r="143">
      <c r="A143" s="5" t="inlineStr">
        <is>
          <t>CCAJ-SC39/55/2023</t>
        </is>
      </c>
      <c r="B143" s="6" t="n">
        <v>44960.86554</v>
      </c>
      <c r="C143" s="5" t="inlineStr">
        <is>
          <t>1386 EINAR CHOQUETIJLLA - COBRADOR</t>
        </is>
      </c>
      <c r="D143" s="15" t="n">
        <v>45123278006</v>
      </c>
      <c r="E143" s="5" t="inlineStr">
        <is>
          <t>BANCO INDUSTRIAL-100070049</t>
        </is>
      </c>
      <c r="H143" s="9" t="n">
        <v>60</v>
      </c>
      <c r="I143" s="5" t="inlineStr">
        <is>
          <t>DEPÓSITO BANCARIO</t>
        </is>
      </c>
      <c r="J143" s="5" t="inlineStr">
        <is>
          <t>1271 SANDRA SALAZAR ESCOBAR</t>
        </is>
      </c>
    </row>
    <row r="144">
      <c r="A144" s="5" t="inlineStr">
        <is>
          <t>CCAJ-SC39/55/2023</t>
        </is>
      </c>
      <c r="B144" s="6" t="n">
        <v>44960.86554</v>
      </c>
      <c r="C144" s="5" t="inlineStr">
        <is>
          <t>1386 EINAR CHOQUETIJLLA - COBRADOR</t>
        </is>
      </c>
      <c r="D144" s="15" t="n">
        <v>45143513580</v>
      </c>
      <c r="E144" s="5" t="inlineStr">
        <is>
          <t>BANCO INDUSTRIAL-100070049</t>
        </is>
      </c>
      <c r="H144" s="9" t="n">
        <v>2633</v>
      </c>
      <c r="I144" s="5" t="inlineStr">
        <is>
          <t>DEPÓSITO BANCARIO</t>
        </is>
      </c>
      <c r="J144" s="5" t="inlineStr">
        <is>
          <t>1271 SANDRA SALAZAR ESCOBAR</t>
        </is>
      </c>
    </row>
    <row r="145">
      <c r="A145" s="5" t="inlineStr">
        <is>
          <t>CCAJ-SC39/55/2023</t>
        </is>
      </c>
      <c r="B145" s="6" t="n">
        <v>44960.86554</v>
      </c>
      <c r="C145" s="5" t="inlineStr">
        <is>
          <t>1386 EINAR CHOQUETIJLLA - COBRADOR</t>
        </is>
      </c>
      <c r="D145" s="15" t="n">
        <v>45113294730</v>
      </c>
      <c r="E145" s="5" t="inlineStr">
        <is>
          <t>BANCO INDUSTRIAL-100070049</t>
        </is>
      </c>
      <c r="H145" s="9" t="n">
        <v>1788</v>
      </c>
      <c r="I145" s="5" t="inlineStr">
        <is>
          <t>DEPÓSITO BANCARIO</t>
        </is>
      </c>
      <c r="J145" s="5" t="inlineStr">
        <is>
          <t>1271 SANDRA SALAZAR ESCOBAR</t>
        </is>
      </c>
    </row>
    <row r="146">
      <c r="A146" s="5" t="inlineStr">
        <is>
          <t>CCAJ-SC39/55/2023</t>
        </is>
      </c>
      <c r="B146" s="6" t="n">
        <v>44960.86554</v>
      </c>
      <c r="C146" s="5" t="inlineStr">
        <is>
          <t>1386 EINAR CHOQUETIJLLA - COBRADOR</t>
        </is>
      </c>
      <c r="D146" s="15" t="n">
        <v>45123278332</v>
      </c>
      <c r="E146" s="5" t="inlineStr">
        <is>
          <t>BANCO INDUSTRIAL-100070049</t>
        </is>
      </c>
      <c r="H146" s="9" t="n">
        <v>791.24</v>
      </c>
      <c r="I146" s="5" t="inlineStr">
        <is>
          <t>DEPÓSITO BANCARIO</t>
        </is>
      </c>
      <c r="J146" s="5" t="inlineStr">
        <is>
          <t>1271 SANDRA SALAZAR ESCOBAR</t>
        </is>
      </c>
    </row>
    <row r="147">
      <c r="A147" s="5" t="inlineStr">
        <is>
          <t>CCAJ-SC39/55/2023</t>
        </is>
      </c>
      <c r="B147" s="6" t="n">
        <v>44960.86554</v>
      </c>
      <c r="C147" s="5" t="inlineStr">
        <is>
          <t>1386 EINAR CHOQUETIJLLA - COBRADOR</t>
        </is>
      </c>
      <c r="D147" s="15" t="n">
        <v>45153140465</v>
      </c>
      <c r="E147" s="5" t="inlineStr">
        <is>
          <t>BANCO INDUSTRIAL-100070049</t>
        </is>
      </c>
      <c r="H147" s="9" t="n">
        <v>226.43</v>
      </c>
      <c r="I147" s="5" t="inlineStr">
        <is>
          <t>DEPÓSITO BANCARIO</t>
        </is>
      </c>
      <c r="J147" s="5" t="inlineStr">
        <is>
          <t>1271 SANDRA SALAZAR ESCOBAR</t>
        </is>
      </c>
    </row>
    <row r="148">
      <c r="A148" s="5" t="inlineStr">
        <is>
          <t>CCAJ-SC39/55/2023</t>
        </is>
      </c>
      <c r="B148" s="6" t="n">
        <v>44960.86554</v>
      </c>
      <c r="C148" s="5" t="inlineStr">
        <is>
          <t>1386 EINAR CHOQUETIJLLA - COBRADOR</t>
        </is>
      </c>
      <c r="D148" s="15" t="n">
        <v>45153141238</v>
      </c>
      <c r="E148" s="5" t="inlineStr">
        <is>
          <t>BANCO INDUSTRIAL-100070049</t>
        </is>
      </c>
      <c r="H148" s="9" t="n">
        <v>261</v>
      </c>
      <c r="I148" s="5" t="inlineStr">
        <is>
          <t>DEPÓSITO BANCARIO</t>
        </is>
      </c>
      <c r="J148" s="5" t="inlineStr">
        <is>
          <t>1271 SANDRA SALAZAR ESCOBAR</t>
        </is>
      </c>
    </row>
    <row r="149">
      <c r="A149" s="5" t="inlineStr">
        <is>
          <t>CCAJ-SC39/55/2023</t>
        </is>
      </c>
      <c r="B149" s="6" t="n">
        <v>44960.86554</v>
      </c>
      <c r="C149" s="5" t="inlineStr">
        <is>
          <t>1386 EINAR CHOQUETIJLLA - COBRADOR</t>
        </is>
      </c>
      <c r="D149" s="15" t="n">
        <v>45173208137</v>
      </c>
      <c r="E149" s="5" t="inlineStr">
        <is>
          <t>BANCO INDUSTRIAL-100070049</t>
        </is>
      </c>
      <c r="H149" s="9" t="n">
        <v>104.27</v>
      </c>
      <c r="I149" s="5" t="inlineStr">
        <is>
          <t>DEPÓSITO BANCARIO</t>
        </is>
      </c>
      <c r="J149" s="5" t="inlineStr">
        <is>
          <t>1271 SANDRA SALAZAR ESCOBAR</t>
        </is>
      </c>
    </row>
    <row r="150">
      <c r="A150" s="5" t="inlineStr">
        <is>
          <t>CCAJ-SC39/55/2023</t>
        </is>
      </c>
      <c r="B150" s="6" t="n">
        <v>44960.86554</v>
      </c>
      <c r="C150" s="5" t="inlineStr">
        <is>
          <t>1386 EINAR CHOQUETIJLLA - COBRADOR</t>
        </is>
      </c>
      <c r="D150" s="15" t="n">
        <v>45143515110</v>
      </c>
      <c r="E150" s="5" t="inlineStr">
        <is>
          <t>BANCO INDUSTRIAL-100070049</t>
        </is>
      </c>
      <c r="H150" s="9" t="n">
        <v>163.35</v>
      </c>
      <c r="I150" s="5" t="inlineStr">
        <is>
          <t>DEPÓSITO BANCARIO</t>
        </is>
      </c>
      <c r="J150" s="5" t="inlineStr">
        <is>
          <t>1271 SANDRA SALAZAR ESCOBAR</t>
        </is>
      </c>
    </row>
    <row r="151">
      <c r="A151" s="5" t="inlineStr">
        <is>
          <t>CCAJ-SC39/55/2023</t>
        </is>
      </c>
      <c r="B151" s="6" t="n">
        <v>44960.86554</v>
      </c>
      <c r="C151" s="5" t="inlineStr">
        <is>
          <t>1386 EINAR CHOQUETIJLLA - COBRADOR</t>
        </is>
      </c>
      <c r="D151" s="15" t="n">
        <v>45143515110</v>
      </c>
      <c r="E151" s="5" t="inlineStr">
        <is>
          <t>BANCO INDUSTRIAL-100070049</t>
        </is>
      </c>
      <c r="H151" s="9" t="n">
        <v>283.47</v>
      </c>
      <c r="I151" s="5" t="inlineStr">
        <is>
          <t>DEPÓSITO BANCARIO</t>
        </is>
      </c>
      <c r="J151" s="5" t="inlineStr">
        <is>
          <t>1271 SANDRA SALAZAR ESCOBAR</t>
        </is>
      </c>
    </row>
    <row r="152">
      <c r="A152" s="5" t="inlineStr">
        <is>
          <t>CCAJ-SC39/55/2023</t>
        </is>
      </c>
      <c r="B152" s="6" t="n">
        <v>44960.86554</v>
      </c>
      <c r="C152" s="5" t="inlineStr">
        <is>
          <t>1386 EINAR CHOQUETIJLLA - COBRADOR</t>
        </is>
      </c>
      <c r="D152" s="15" t="n">
        <v>45143515110</v>
      </c>
      <c r="E152" s="5" t="inlineStr">
        <is>
          <t>BANCO INDUSTRIAL-100070049</t>
        </is>
      </c>
      <c r="H152" s="9" t="n">
        <v>29.9</v>
      </c>
      <c r="I152" s="5" t="inlineStr">
        <is>
          <t>DEPÓSITO BANCARIO</t>
        </is>
      </c>
      <c r="J152" s="5" t="inlineStr">
        <is>
          <t>1271 SANDRA SALAZAR ESCOBAR</t>
        </is>
      </c>
    </row>
    <row r="153">
      <c r="A153" s="5" t="inlineStr">
        <is>
          <t>CCAJ-SC39/55/2023</t>
        </is>
      </c>
      <c r="B153" s="6" t="n">
        <v>44960.86554</v>
      </c>
      <c r="C153" s="5" t="inlineStr">
        <is>
          <t>1386 EINAR CHOQUETIJLLA - COBRADOR</t>
        </is>
      </c>
      <c r="D153" s="15" t="n">
        <v>45143515110</v>
      </c>
      <c r="E153" s="5" t="inlineStr">
        <is>
          <t>BANCO INDUSTRIAL-100070049</t>
        </is>
      </c>
      <c r="H153" s="9" t="n">
        <v>157.59</v>
      </c>
      <c r="I153" s="5" t="inlineStr">
        <is>
          <t>DEPÓSITO BANCARIO</t>
        </is>
      </c>
      <c r="J153" s="5" t="inlineStr">
        <is>
          <t>1271 SANDRA SALAZAR ESCOBAR</t>
        </is>
      </c>
    </row>
    <row r="154">
      <c r="A154" s="5" t="inlineStr">
        <is>
          <t>CCAJ-SC39/55/2023</t>
        </is>
      </c>
      <c r="B154" s="6" t="n">
        <v>44960.86554</v>
      </c>
      <c r="C154" s="5" t="inlineStr">
        <is>
          <t>1386 EINAR CHOQUETIJLLA - COBRADOR</t>
        </is>
      </c>
      <c r="D154" s="15" t="n">
        <v>45143515110</v>
      </c>
      <c r="E154" s="5" t="inlineStr">
        <is>
          <t>BANCO INDUSTRIAL-100070049</t>
        </is>
      </c>
      <c r="H154" s="9" t="n">
        <v>198.46</v>
      </c>
      <c r="I154" s="5" t="inlineStr">
        <is>
          <t>DEPÓSITO BANCARIO</t>
        </is>
      </c>
      <c r="J154" s="5" t="inlineStr">
        <is>
          <t>1271 SANDRA SALAZAR ESCOBAR</t>
        </is>
      </c>
    </row>
    <row r="155">
      <c r="A155" s="5" t="inlineStr">
        <is>
          <t>CCAJ-SC39/55/2023</t>
        </is>
      </c>
      <c r="B155" s="6" t="n">
        <v>44960.86554</v>
      </c>
      <c r="C155" s="5" t="inlineStr">
        <is>
          <t>1386 EINAR CHOQUETIJLLA - COBRADOR</t>
        </is>
      </c>
      <c r="D155" s="15" t="n">
        <v>45143515110</v>
      </c>
      <c r="E155" s="5" t="inlineStr">
        <is>
          <t>BANCO INDUSTRIAL-100070049</t>
        </is>
      </c>
      <c r="H155" s="9" t="n">
        <v>233.44</v>
      </c>
      <c r="I155" s="5" t="inlineStr">
        <is>
          <t>DEPÓSITO BANCARIO</t>
        </is>
      </c>
      <c r="J155" s="5" t="inlineStr">
        <is>
          <t>1271 SANDRA SALAZAR ESCOBAR</t>
        </is>
      </c>
    </row>
    <row r="156">
      <c r="A156" s="5" t="inlineStr">
        <is>
          <t>CCAJ-SC39/55/2023</t>
        </is>
      </c>
      <c r="B156" s="6" t="n">
        <v>44960.86554</v>
      </c>
      <c r="C156" s="5" t="inlineStr">
        <is>
          <t>1386 EINAR CHOQUETIJLLA - COBRADOR</t>
        </is>
      </c>
      <c r="D156" s="15" t="n">
        <v>45143515110</v>
      </c>
      <c r="E156" s="5" t="inlineStr">
        <is>
          <t>BANCO INDUSTRIAL-100070049</t>
        </is>
      </c>
      <c r="H156" s="9" t="n">
        <v>518.33</v>
      </c>
      <c r="I156" s="5" t="inlineStr">
        <is>
          <t>DEPÓSITO BANCARIO</t>
        </is>
      </c>
      <c r="J156" s="5" t="inlineStr">
        <is>
          <t>1271 SANDRA SALAZAR ESCOBAR</t>
        </is>
      </c>
    </row>
    <row r="157">
      <c r="A157" s="5" t="inlineStr">
        <is>
          <t>CCAJ-SC39/55/2023</t>
        </is>
      </c>
      <c r="B157" s="6" t="n">
        <v>44960.86554</v>
      </c>
      <c r="C157" s="5" t="inlineStr">
        <is>
          <t>1386 EINAR CHOQUETIJLLA - COBRADOR</t>
        </is>
      </c>
      <c r="D157" s="15" t="n">
        <v>45143515110</v>
      </c>
      <c r="E157" s="5" t="inlineStr">
        <is>
          <t>BANCO INDUSTRIAL-100070049</t>
        </is>
      </c>
      <c r="H157" s="9" t="n">
        <v>85.17</v>
      </c>
      <c r="I157" s="5" t="inlineStr">
        <is>
          <t>DEPÓSITO BANCARIO</t>
        </is>
      </c>
      <c r="J157" s="5" t="inlineStr">
        <is>
          <t>1271 SANDRA SALAZAR ESCOBAR</t>
        </is>
      </c>
    </row>
    <row r="158">
      <c r="A158" s="5" t="inlineStr">
        <is>
          <t>CCAJ-SC39/55/2023</t>
        </is>
      </c>
      <c r="B158" s="6" t="n">
        <v>44960.86554</v>
      </c>
      <c r="C158" s="5" t="inlineStr">
        <is>
          <t>1386 EINAR CHOQUETIJLLA - COBRADOR</t>
        </is>
      </c>
      <c r="D158" s="15" t="n">
        <v>45143515155</v>
      </c>
      <c r="E158" s="5" t="inlineStr">
        <is>
          <t>BANCO INDUSTRIAL-100070049</t>
        </is>
      </c>
      <c r="H158" s="9" t="n">
        <v>250.3</v>
      </c>
      <c r="I158" s="5" t="inlineStr">
        <is>
          <t>DEPÓSITO BANCARIO</t>
        </is>
      </c>
      <c r="J158" s="5" t="inlineStr">
        <is>
          <t>1271 SANDRA SALAZAR ESCOBAR</t>
        </is>
      </c>
    </row>
    <row r="159">
      <c r="A159" s="5" t="inlineStr">
        <is>
          <t>CCAJ-SC39/55/2023</t>
        </is>
      </c>
      <c r="B159" s="6" t="n">
        <v>44960.86554</v>
      </c>
      <c r="C159" s="5" t="inlineStr">
        <is>
          <t>1386 EINAR CHOQUETIJLLA - COBRADOR</t>
        </is>
      </c>
      <c r="D159" s="15" t="n">
        <v>45133148297</v>
      </c>
      <c r="E159" s="5" t="inlineStr">
        <is>
          <t>BANCO INDUSTRIAL-100070049</t>
        </is>
      </c>
      <c r="H159" s="9" t="n">
        <v>726</v>
      </c>
      <c r="I159" s="5" t="inlineStr">
        <is>
          <t>DEPÓSITO BANCARIO</t>
        </is>
      </c>
      <c r="J159" s="5" t="inlineStr">
        <is>
          <t>1271 SANDRA SALAZAR ESCOBAR</t>
        </is>
      </c>
    </row>
    <row r="160">
      <c r="A160" s="5" t="inlineStr">
        <is>
          <t>CCAJ-SC39/55/2023</t>
        </is>
      </c>
      <c r="B160" s="6" t="n">
        <v>44960.86554</v>
      </c>
      <c r="C160" s="5" t="inlineStr">
        <is>
          <t>1386 EINAR CHOQUETIJLLA - COBRADOR</t>
        </is>
      </c>
      <c r="D160" s="15" t="n">
        <v>45113296837</v>
      </c>
      <c r="E160" s="5" t="inlineStr">
        <is>
          <t>BANCO INDUSTRIAL-100070049</t>
        </is>
      </c>
      <c r="H160" s="9" t="n">
        <v>857.49</v>
      </c>
      <c r="I160" s="5" t="inlineStr">
        <is>
          <t>DEPÓSITO BANCARIO</t>
        </is>
      </c>
      <c r="J160" s="5" t="inlineStr">
        <is>
          <t>1271 SANDRA SALAZAR ESCOBAR</t>
        </is>
      </c>
    </row>
    <row r="161">
      <c r="A161" s="5" t="inlineStr">
        <is>
          <t>CCAJ-SC39/55/2023</t>
        </is>
      </c>
      <c r="B161" s="6" t="n">
        <v>44960.86554</v>
      </c>
      <c r="C161" s="5" t="inlineStr">
        <is>
          <t>1386 EINAR CHOQUETIJLLA - COBRADOR</t>
        </is>
      </c>
      <c r="D161" s="15" t="n">
        <v>53112308060</v>
      </c>
      <c r="E161" s="5" t="inlineStr">
        <is>
          <t>BANCO INDUSTRIAL-100070049</t>
        </is>
      </c>
      <c r="H161" s="9" t="n">
        <v>900.09</v>
      </c>
      <c r="I161" s="5" t="inlineStr">
        <is>
          <t>DEPÓSITO BANCARIO</t>
        </is>
      </c>
      <c r="J161" s="5" t="inlineStr">
        <is>
          <t>1271 SANDRA SALAZAR ESCOBAR</t>
        </is>
      </c>
    </row>
    <row r="162">
      <c r="A162" s="5" t="inlineStr">
        <is>
          <t>CCAJ-SC39/55/2023</t>
        </is>
      </c>
      <c r="B162" s="6" t="n">
        <v>44960.86554</v>
      </c>
      <c r="C162" s="5" t="inlineStr">
        <is>
          <t>1386 EINAR CHOQUETIJLLA - COBRADOR</t>
        </is>
      </c>
      <c r="D162" s="7" t="n">
        <v>305908</v>
      </c>
      <c r="E162" s="5" t="inlineStr">
        <is>
          <t>BANCO DE CREDITO-7015054675359</t>
        </is>
      </c>
      <c r="H162" s="9" t="n">
        <v>287</v>
      </c>
      <c r="I162" s="5" t="inlineStr">
        <is>
          <t>DEPÓSITO BANCARIO</t>
        </is>
      </c>
      <c r="J162" s="5" t="inlineStr">
        <is>
          <t>1271 SANDRA SALAZAR ESCOBAR</t>
        </is>
      </c>
    </row>
    <row r="163">
      <c r="A163" s="5" t="inlineStr">
        <is>
          <t>CCAJ-SC39/55/2023</t>
        </is>
      </c>
      <c r="B163" s="6" t="n">
        <v>44960.86554</v>
      </c>
      <c r="C163" s="5" t="inlineStr">
        <is>
          <t>1386 EINAR CHOQUETIJLLA - COBRADOR</t>
        </is>
      </c>
      <c r="D163" s="15" t="n">
        <v>45163232804</v>
      </c>
      <c r="E163" s="5" t="inlineStr">
        <is>
          <t>BANCO INDUSTRIAL-100070049</t>
        </is>
      </c>
      <c r="H163" s="9" t="n">
        <v>1121.92</v>
      </c>
      <c r="I163" s="5" t="inlineStr">
        <is>
          <t>DEPÓSITO BANCARIO</t>
        </is>
      </c>
      <c r="J163" s="5" t="inlineStr">
        <is>
          <t>1271 SANDRA SALAZAR ESCOBAR</t>
        </is>
      </c>
    </row>
    <row r="164">
      <c r="A164" s="5" t="inlineStr">
        <is>
          <t>CCAJ-SC39/55/2023</t>
        </is>
      </c>
      <c r="B164" s="6" t="n">
        <v>44960.86554</v>
      </c>
      <c r="C164" s="5" t="inlineStr">
        <is>
          <t>1386 EINAR CHOQUETIJLLA - COBRADOR</t>
        </is>
      </c>
      <c r="D164" s="15" t="n">
        <v>30330000032</v>
      </c>
      <c r="E164" s="5" t="inlineStr">
        <is>
          <t>BANCO INDUSTRIAL-100070049</t>
        </is>
      </c>
      <c r="H164" s="9" t="n">
        <v>4882.8</v>
      </c>
      <c r="I164" s="5" t="inlineStr">
        <is>
          <t>DEPÓSITO BANCARIO</t>
        </is>
      </c>
      <c r="J164" s="5" t="inlineStr">
        <is>
          <t>4307 PEDRO GALARZA TERCEROS</t>
        </is>
      </c>
    </row>
    <row r="165">
      <c r="A165" s="5" t="inlineStr">
        <is>
          <t>CCAJ-SC39/55/2023</t>
        </is>
      </c>
      <c r="B165" s="6" t="n">
        <v>44960.86554</v>
      </c>
      <c r="C165" s="5" t="inlineStr">
        <is>
          <t>1386 EINAR CHOQUETIJLLA - COBRADOR</t>
        </is>
      </c>
      <c r="D165" s="15" t="n">
        <v>45133147803</v>
      </c>
      <c r="E165" s="5" t="inlineStr">
        <is>
          <t>BANCO INDUSTRIAL-100070049</t>
        </is>
      </c>
      <c r="H165" s="9" t="n">
        <v>5260</v>
      </c>
      <c r="I165" s="5" t="inlineStr">
        <is>
          <t>DEPÓSITO BANCARIO</t>
        </is>
      </c>
      <c r="J165" s="5" t="inlineStr">
        <is>
          <t>4307 PEDRO GALARZA TERCEROS</t>
        </is>
      </c>
    </row>
    <row r="166">
      <c r="A166" s="5" t="inlineStr">
        <is>
          <t>CCAJ-SC39/55/2023</t>
        </is>
      </c>
      <c r="B166" s="6" t="n">
        <v>44960.86554</v>
      </c>
      <c r="C166" s="5" t="inlineStr">
        <is>
          <t>1386 EINAR CHOQUETIJLLA - COBRADOR</t>
        </is>
      </c>
      <c r="D166" s="7" t="n">
        <v>173641</v>
      </c>
      <c r="E166" s="5" t="inlineStr">
        <is>
          <t>MERCANTIL SANTA CRUZ-4010678183</t>
        </is>
      </c>
      <c r="H166" s="9" t="n">
        <v>1128</v>
      </c>
      <c r="I166" s="5" t="inlineStr">
        <is>
          <t>DEPÓSITO BANCARIO</t>
        </is>
      </c>
      <c r="J166" s="5" t="inlineStr">
        <is>
          <t>4863 MOISES MENACHO MONTAÑO</t>
        </is>
      </c>
    </row>
    <row r="167">
      <c r="A167" s="5" t="inlineStr">
        <is>
          <t>CCAJ-SC39/55/2023</t>
        </is>
      </c>
      <c r="B167" s="6" t="n">
        <v>44960.86554</v>
      </c>
      <c r="C167" s="5" t="inlineStr">
        <is>
          <t>1386 EINAR CHOQUETIJLLA - COBRADOR</t>
        </is>
      </c>
      <c r="D167" s="7" t="n">
        <v>173641</v>
      </c>
      <c r="E167" s="5" t="inlineStr">
        <is>
          <t>MERCANTIL SANTA CRUZ-4010678183</t>
        </is>
      </c>
      <c r="H167" s="9" t="n">
        <v>4254.7</v>
      </c>
      <c r="I167" s="5" t="inlineStr">
        <is>
          <t>DEPÓSITO BANCARIO</t>
        </is>
      </c>
      <c r="J167" s="5" t="inlineStr">
        <is>
          <t>3046 CLAUDIA ELEN CASTRO DELGADILLO</t>
        </is>
      </c>
    </row>
    <row r="168">
      <c r="A168" s="5" t="inlineStr">
        <is>
          <t>CCAJ-SC39/55/2023</t>
        </is>
      </c>
      <c r="B168" s="6" t="n">
        <v>44960.86554</v>
      </c>
      <c r="C168" s="5" t="inlineStr">
        <is>
          <t>1386 EINAR CHOQUETIJLLA - COBRADOR</t>
        </is>
      </c>
      <c r="D168" s="7" t="n">
        <v>180302</v>
      </c>
      <c r="E168" s="5" t="inlineStr">
        <is>
          <t>MERCANTIL SANTA CRUZ-4010678183</t>
        </is>
      </c>
      <c r="H168" s="9" t="n">
        <v>21912.5</v>
      </c>
      <c r="I168" s="5" t="inlineStr">
        <is>
          <t>DEPÓSITO BANCARIO</t>
        </is>
      </c>
      <c r="J168" s="8" t="inlineStr">
        <is>
          <t>1972 FLAVIA GALEAN MALLON</t>
        </is>
      </c>
    </row>
    <row r="169">
      <c r="A169" s="5" t="inlineStr">
        <is>
          <t>CCAJ-SC39/55/202</t>
        </is>
      </c>
      <c r="B169" s="6" t="n">
        <v>44960.86554</v>
      </c>
      <c r="C169" s="5" t="inlineStr">
        <is>
          <t xml:space="preserve">1386 EINAR CHOQUETIJLLA - </t>
        </is>
      </c>
      <c r="D169" s="7" t="n"/>
      <c r="E169" s="8" t="n"/>
      <c r="F169" s="9" t="n">
        <v>17504.4</v>
      </c>
      <c r="I169" s="10" t="inlineStr">
        <is>
          <t>EFECTIVO</t>
        </is>
      </c>
      <c r="J169" s="8" t="inlineStr">
        <is>
          <t>4309 RODRIGO RAMOS - T19</t>
        </is>
      </c>
    </row>
    <row r="170">
      <c r="A170" s="5" t="inlineStr">
        <is>
          <t>CCAJ-SC39/55/2023</t>
        </is>
      </c>
      <c r="B170" s="6" t="n">
        <v>44960.86554</v>
      </c>
      <c r="C170" s="5" t="inlineStr">
        <is>
          <t>1386 EINAR CHOQUETIJLLA - COBRADOR</t>
        </is>
      </c>
      <c r="D170" s="7" t="n"/>
      <c r="E170" s="8" t="n"/>
      <c r="F170" s="9" t="n">
        <v>14155.7</v>
      </c>
      <c r="I170" s="10" t="inlineStr">
        <is>
          <t>EFECTIVO</t>
        </is>
      </c>
      <c r="J170" s="8" t="inlineStr">
        <is>
          <t>2551 EDMUNDO CAYANI M.</t>
        </is>
      </c>
    </row>
    <row r="171">
      <c r="A171" s="5" t="inlineStr">
        <is>
          <t>CCAJ-SC39/55/2023</t>
        </is>
      </c>
      <c r="B171" s="6" t="n">
        <v>44960.86554</v>
      </c>
      <c r="C171" s="5" t="inlineStr">
        <is>
          <t>1386 EINAR CHOQUETIJLLA - COBRADOR</t>
        </is>
      </c>
      <c r="D171" s="7" t="n"/>
      <c r="E171" s="8" t="n"/>
      <c r="F171" s="9" t="n">
        <v>35807.8</v>
      </c>
      <c r="I171" s="10" t="inlineStr">
        <is>
          <t>EFECTIVO</t>
        </is>
      </c>
      <c r="J171" s="5" t="inlineStr">
        <is>
          <t>2552 ALVARO JAVIER LOAYZA CACERES</t>
        </is>
      </c>
    </row>
    <row r="172">
      <c r="A172" s="5" t="inlineStr">
        <is>
          <t>CCAJ-SC39/55/2023</t>
        </is>
      </c>
      <c r="B172" s="6" t="n">
        <v>44960.86554</v>
      </c>
      <c r="C172" s="5" t="inlineStr">
        <is>
          <t>1386 EINAR CHOQUETIJLLA - COBRADOR</t>
        </is>
      </c>
      <c r="D172" s="7" t="n"/>
      <c r="E172" s="8" t="n"/>
      <c r="F172" s="9" t="n">
        <v>3390.2</v>
      </c>
      <c r="I172" s="10" t="inlineStr">
        <is>
          <t>EFECTIVO</t>
        </is>
      </c>
      <c r="J172" s="5" t="inlineStr">
        <is>
          <t>2917 MILAN HUANCOLLO JUCUMARI</t>
        </is>
      </c>
    </row>
    <row r="173">
      <c r="A173" s="5" t="inlineStr">
        <is>
          <t>CCAJ-SC39/55/2023</t>
        </is>
      </c>
      <c r="B173" s="6" t="n">
        <v>44960.86554</v>
      </c>
      <c r="C173" s="5" t="inlineStr">
        <is>
          <t>1386 EINAR CHOQUETIJLLA - COBRADOR</t>
        </is>
      </c>
      <c r="D173" s="7" t="n"/>
      <c r="E173" s="8" t="n"/>
      <c r="F173" s="9" t="n">
        <v>17958.4</v>
      </c>
      <c r="I173" s="10" t="inlineStr">
        <is>
          <t>EFECTIVO</t>
        </is>
      </c>
      <c r="J173" s="8" t="inlineStr">
        <is>
          <t>2932 EUGENIO LOPEZ CESPEDES</t>
        </is>
      </c>
    </row>
    <row r="174">
      <c r="A174" s="5" t="inlineStr">
        <is>
          <t>CCAJ-SC39/55/2023</t>
        </is>
      </c>
      <c r="B174" s="6" t="n">
        <v>44960.86554</v>
      </c>
      <c r="C174" s="5" t="inlineStr">
        <is>
          <t>1386 EINAR CHOQUETIJLLA - COBRADOR</t>
        </is>
      </c>
      <c r="D174" s="7" t="n"/>
      <c r="E174" s="8" t="n"/>
      <c r="F174" s="9" t="n">
        <v>2613.3</v>
      </c>
      <c r="I174" s="10" t="inlineStr">
        <is>
          <t>EFECTIVO</t>
        </is>
      </c>
      <c r="J174" s="5" t="inlineStr">
        <is>
          <t>2994 CRISTIAN DEIBY PARDO VILLEGAS</t>
        </is>
      </c>
    </row>
    <row r="175">
      <c r="A175" s="5" t="inlineStr">
        <is>
          <t>CCAJ-SC39/55/2023</t>
        </is>
      </c>
      <c r="B175" s="6" t="n">
        <v>44960.86554</v>
      </c>
      <c r="C175" s="5" t="inlineStr">
        <is>
          <t>1386 EINAR CHOQUETIJLLA - COBRADOR</t>
        </is>
      </c>
      <c r="D175" s="7" t="n"/>
      <c r="E175" s="8" t="n"/>
      <c r="F175" s="9" t="n">
        <v>37250.2</v>
      </c>
      <c r="I175" s="10" t="inlineStr">
        <is>
          <t>EFECTIVO</t>
        </is>
      </c>
      <c r="J175" s="5" t="inlineStr">
        <is>
          <t>4307 PEDRO GALARZA TERCEROS</t>
        </is>
      </c>
    </row>
    <row r="176">
      <c r="A176" s="5" t="inlineStr">
        <is>
          <t>CCAJ-SC39/55/2023</t>
        </is>
      </c>
      <c r="B176" s="6" t="n">
        <v>44960.86554</v>
      </c>
      <c r="C176" s="5" t="inlineStr">
        <is>
          <t>1386 EINAR CHOQUETIJLLA - COBRADOR</t>
        </is>
      </c>
      <c r="D176" s="7" t="n"/>
      <c r="E176" s="8" t="n"/>
      <c r="F176" s="9" t="n">
        <v>5224</v>
      </c>
      <c r="I176" s="10" t="inlineStr">
        <is>
          <t>EFECTIVO</t>
        </is>
      </c>
      <c r="J176" s="8" t="inlineStr">
        <is>
          <t>4309 RODRIGO RAMOS - T02</t>
        </is>
      </c>
    </row>
    <row r="177">
      <c r="A177" s="5" t="inlineStr">
        <is>
          <t>CCAJ-SC39/55/2023</t>
        </is>
      </c>
      <c r="B177" s="6" t="n">
        <v>44960.86554</v>
      </c>
      <c r="C177" s="5" t="inlineStr">
        <is>
          <t>1386 EINAR CHOQUETIJLLA - COBRADOR</t>
        </is>
      </c>
      <c r="D177" s="7" t="n"/>
      <c r="E177" s="8" t="n"/>
      <c r="F177" s="9" t="n">
        <v>11789.6</v>
      </c>
      <c r="I177" s="10" t="inlineStr">
        <is>
          <t>EFECTIVO</t>
        </is>
      </c>
      <c r="J177" s="8" t="inlineStr">
        <is>
          <t>4309 RODRIGO RAMOS - T03</t>
        </is>
      </c>
    </row>
    <row r="178">
      <c r="A178" s="5" t="inlineStr">
        <is>
          <t>CCAJ-SC39/55/2023</t>
        </is>
      </c>
      <c r="B178" s="6" t="n">
        <v>44960.86554</v>
      </c>
      <c r="C178" s="5" t="inlineStr">
        <is>
          <t>1386 EINAR CHOQUETIJLLA - COBRADOR</t>
        </is>
      </c>
      <c r="D178" s="7" t="n"/>
      <c r="E178" s="8" t="n"/>
      <c r="F178" s="9" t="n">
        <v>4393.3</v>
      </c>
      <c r="I178" s="10" t="inlineStr">
        <is>
          <t>EFECTIVO</t>
        </is>
      </c>
      <c r="J178" s="8" t="inlineStr">
        <is>
          <t>4309 RODRIGO RAMOS - T04</t>
        </is>
      </c>
    </row>
    <row r="179">
      <c r="A179" s="5" t="inlineStr">
        <is>
          <t>CCAJ-SC39/55/2023</t>
        </is>
      </c>
      <c r="B179" s="6" t="n">
        <v>44960.86554</v>
      </c>
      <c r="C179" s="5" t="inlineStr">
        <is>
          <t>1386 EINAR CHOQUETIJLLA - COBRADOR</t>
        </is>
      </c>
      <c r="D179" s="7" t="n"/>
      <c r="E179" s="8" t="n"/>
      <c r="F179" s="9" t="n">
        <v>2244.7</v>
      </c>
      <c r="I179" s="10" t="inlineStr">
        <is>
          <t>EFECTIVO</t>
        </is>
      </c>
      <c r="J179" s="8" t="inlineStr">
        <is>
          <t>4309 RODRIGO RAMOS - T05</t>
        </is>
      </c>
    </row>
    <row r="180">
      <c r="A180" s="5" t="inlineStr">
        <is>
          <t>CCAJ-SC39/55/2023</t>
        </is>
      </c>
      <c r="B180" s="6" t="n">
        <v>44960.86554</v>
      </c>
      <c r="C180" s="5" t="inlineStr">
        <is>
          <t>1386 EINAR CHOQUETIJLLA - COBRADOR</t>
        </is>
      </c>
      <c r="D180" s="7" t="n"/>
      <c r="E180" s="8" t="n"/>
      <c r="F180" s="9" t="n">
        <v>8908.200000000001</v>
      </c>
      <c r="I180" s="10" t="inlineStr">
        <is>
          <t>EFECTIVO</t>
        </is>
      </c>
      <c r="J180" s="8" t="inlineStr">
        <is>
          <t>4309 RODRIGO RAMOS - T06</t>
        </is>
      </c>
    </row>
    <row r="181">
      <c r="A181" s="5" t="inlineStr">
        <is>
          <t>CCAJ-SC39/55/2023</t>
        </is>
      </c>
      <c r="B181" s="6" t="n">
        <v>44960.86554</v>
      </c>
      <c r="C181" s="5" t="inlineStr">
        <is>
          <t>1386 EINAR CHOQUETIJLLA - COBRADOR</t>
        </is>
      </c>
      <c r="D181" s="7" t="n"/>
      <c r="E181" s="8" t="n"/>
      <c r="F181" s="9" t="n">
        <v>10889.9</v>
      </c>
      <c r="I181" s="10" t="inlineStr">
        <is>
          <t>EFECTIVO</t>
        </is>
      </c>
      <c r="J181" s="8" t="inlineStr">
        <is>
          <t>4309 RODRIGO RAMOS - T07</t>
        </is>
      </c>
    </row>
    <row r="182">
      <c r="A182" s="5" t="inlineStr">
        <is>
          <t>CCAJ-SC39/55/2023</t>
        </is>
      </c>
      <c r="B182" s="6" t="n">
        <v>44960.86554</v>
      </c>
      <c r="C182" s="5" t="inlineStr">
        <is>
          <t>1386 EINAR CHOQUETIJLLA - COBRADOR</t>
        </is>
      </c>
      <c r="D182" s="7" t="n"/>
      <c r="E182" s="8" t="n"/>
      <c r="F182" s="9" t="n">
        <v>6338.3</v>
      </c>
      <c r="I182" s="10" t="inlineStr">
        <is>
          <t>EFECTIVO</t>
        </is>
      </c>
      <c r="J182" s="8" t="inlineStr">
        <is>
          <t>4309 RODRIGO RAMOS - T10</t>
        </is>
      </c>
    </row>
    <row r="183">
      <c r="A183" s="5" t="inlineStr">
        <is>
          <t>CCAJ-SC39/55/2023</t>
        </is>
      </c>
      <c r="B183" s="6" t="n">
        <v>44960.86554</v>
      </c>
      <c r="C183" s="5" t="inlineStr">
        <is>
          <t>1386 EINAR CHOQUETIJLLA - COBRADOR</t>
        </is>
      </c>
      <c r="D183" s="7" t="n"/>
      <c r="E183" s="8" t="n"/>
      <c r="F183" s="9" t="n">
        <v>4109</v>
      </c>
      <c r="I183" s="10" t="inlineStr">
        <is>
          <t>EFECTIVO</t>
        </is>
      </c>
      <c r="J183" s="8" t="inlineStr">
        <is>
          <t>4309 RODRIGO RAMOS - T11</t>
        </is>
      </c>
    </row>
    <row r="184">
      <c r="A184" s="5" t="inlineStr">
        <is>
          <t>CCAJ-SC39/55/2023</t>
        </is>
      </c>
      <c r="B184" s="6" t="n">
        <v>44960.86554</v>
      </c>
      <c r="C184" s="5" t="inlineStr">
        <is>
          <t>1386 EINAR CHOQUETIJLLA - COBRADOR</t>
        </is>
      </c>
      <c r="D184" s="7" t="n"/>
      <c r="E184" s="8" t="n"/>
      <c r="F184" s="9" t="n">
        <v>4872.4</v>
      </c>
      <c r="I184" s="10" t="inlineStr">
        <is>
          <t>EFECTIVO</t>
        </is>
      </c>
      <c r="J184" s="8" t="inlineStr">
        <is>
          <t>4309 RODRIGO RAMOS - T14</t>
        </is>
      </c>
    </row>
    <row r="185">
      <c r="A185" s="5" t="inlineStr">
        <is>
          <t>CCAJ-SC39/55/2023</t>
        </is>
      </c>
      <c r="B185" s="6" t="n">
        <v>44960.86554</v>
      </c>
      <c r="C185" s="5" t="inlineStr">
        <is>
          <t>1386 EINAR CHOQUETIJLLA - COBRADOR</t>
        </is>
      </c>
      <c r="D185" s="7" t="n"/>
      <c r="E185" s="8" t="n"/>
      <c r="F185" s="9" t="n">
        <v>1672.5</v>
      </c>
      <c r="I185" s="10" t="inlineStr">
        <is>
          <t>EFECTIVO</t>
        </is>
      </c>
      <c r="J185" s="8" t="inlineStr">
        <is>
          <t>4309 RODRIGO RAMOS - T15</t>
        </is>
      </c>
    </row>
    <row r="186">
      <c r="A186" s="5" t="inlineStr">
        <is>
          <t>CCAJ-SC39/55/2023</t>
        </is>
      </c>
      <c r="B186" s="6" t="n">
        <v>44960.86554</v>
      </c>
      <c r="C186" s="5" t="inlineStr">
        <is>
          <t>1386 EINAR CHOQUETIJLLA - COBRADOR</t>
        </is>
      </c>
      <c r="D186" s="7" t="n"/>
      <c r="E186" s="8" t="n"/>
      <c r="F186" s="9" t="n">
        <v>33478</v>
      </c>
      <c r="I186" s="10" t="inlineStr">
        <is>
          <t>EFECTIVO</t>
        </is>
      </c>
      <c r="J186" s="8" t="inlineStr">
        <is>
          <t>4309 RODRIGO RAMOS - T18</t>
        </is>
      </c>
    </row>
    <row r="187">
      <c r="A187" s="5" t="inlineStr">
        <is>
          <t>CCAJ-SC39/55/2023</t>
        </is>
      </c>
      <c r="B187" s="6" t="n">
        <v>44960.86554</v>
      </c>
      <c r="C187" s="5" t="inlineStr">
        <is>
          <t>1386 EINAR CHOQUETIJLLA - COBRADOR</t>
        </is>
      </c>
      <c r="D187" s="7" t="n"/>
      <c r="E187" s="8" t="n"/>
      <c r="F187" s="9" t="n">
        <v>635.5</v>
      </c>
      <c r="I187" s="10" t="inlineStr">
        <is>
          <t>EFECTIVO</t>
        </is>
      </c>
      <c r="J187" s="8" t="inlineStr">
        <is>
          <t>4309 RODRIGO RAMOS - T21</t>
        </is>
      </c>
    </row>
    <row r="188">
      <c r="A188" s="5" t="inlineStr">
        <is>
          <t>CCAJ-SC39/55/2023</t>
        </is>
      </c>
      <c r="B188" s="6" t="n">
        <v>44960.86554</v>
      </c>
      <c r="C188" s="5" t="inlineStr">
        <is>
          <t>1386 EINAR CHOQUETIJLLA - COBRADOR</t>
        </is>
      </c>
      <c r="D188" s="7" t="n"/>
      <c r="E188" s="8" t="n"/>
      <c r="F188" s="9" t="n">
        <v>60403.1</v>
      </c>
      <c r="I188" s="10" t="inlineStr">
        <is>
          <t>EFECTIVO</t>
        </is>
      </c>
      <c r="J188" s="8" t="inlineStr">
        <is>
          <t>4309 RODRIGO RAMOS - T25</t>
        </is>
      </c>
    </row>
    <row r="189">
      <c r="A189" s="11" t="inlineStr">
        <is>
          <t>SAP</t>
        </is>
      </c>
      <c r="B189" s="3" t="n"/>
      <c r="C189" s="3" t="n"/>
      <c r="D189" s="17">
        <f>279434.08+6960</f>
        <v/>
      </c>
      <c r="E189" s="8" t="n"/>
      <c r="F189" s="31">
        <f>SUM(F131:G188)</f>
        <v/>
      </c>
      <c r="H189" s="9" t="n"/>
      <c r="I189" s="10" t="n"/>
      <c r="J189" s="5" t="n"/>
    </row>
    <row r="190">
      <c r="A190" s="13" t="inlineStr">
        <is>
          <t>FECHA</t>
        </is>
      </c>
      <c r="B190" s="13" t="inlineStr">
        <is>
          <t>CIERRE DE CAJA</t>
        </is>
      </c>
      <c r="C190" s="13" t="inlineStr">
        <is>
          <t>IMPORTE</t>
        </is>
      </c>
      <c r="D190" s="7" t="n"/>
      <c r="E190" s="8" t="n"/>
      <c r="H190" s="9" t="n"/>
      <c r="I190" s="10" t="n"/>
      <c r="J190" s="5" t="n"/>
    </row>
    <row r="191" ht="15.75" customHeight="1">
      <c r="A191" s="5" t="n"/>
      <c r="B191" s="6" t="n"/>
      <c r="C191" s="5" t="n"/>
      <c r="D191" s="14" t="n">
        <v>112729127</v>
      </c>
      <c r="E191" s="8" t="n"/>
      <c r="H191" s="9" t="n"/>
      <c r="I191" s="10" t="n"/>
      <c r="J191" s="5" t="n"/>
    </row>
    <row r="192" ht="15.75" customHeight="1">
      <c r="A192" s="5" t="n"/>
      <c r="B192" s="6" t="n"/>
      <c r="C192" s="5" t="n"/>
      <c r="D192" s="14" t="n">
        <v>112729142</v>
      </c>
      <c r="E192" s="8" t="n"/>
      <c r="H192" s="9" t="n"/>
      <c r="I192" s="10" t="n"/>
      <c r="J192" s="5" t="n"/>
    </row>
    <row r="193">
      <c r="A193" s="5" t="n"/>
      <c r="B193" s="6" t="n"/>
      <c r="C193" s="5" t="n"/>
      <c r="D193" s="7" t="n"/>
      <c r="E193" s="8" t="n"/>
      <c r="H193" s="9" t="n"/>
      <c r="I193" s="10" t="n"/>
      <c r="J193" s="5" t="n"/>
    </row>
    <row r="194">
      <c r="A194" s="1" t="inlineStr">
        <is>
          <t>Cierre Caja</t>
        </is>
      </c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</row>
    <row r="195">
      <c r="A195" s="3" t="inlineStr">
        <is>
          <t>Del 04/02/2023</t>
        </is>
      </c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</row>
    <row r="196">
      <c r="A196" s="74" t="inlineStr">
        <is>
          <t>Cierre Caja</t>
        </is>
      </c>
      <c r="B196" s="74" t="inlineStr">
        <is>
          <t>Fecha</t>
        </is>
      </c>
      <c r="C196" s="74" t="inlineStr">
        <is>
          <t>Cajero</t>
        </is>
      </c>
      <c r="D196" s="74" t="inlineStr">
        <is>
          <t>Nro Voucher</t>
        </is>
      </c>
      <c r="E196" s="74" t="inlineStr">
        <is>
          <t>Nro Cuenta</t>
        </is>
      </c>
      <c r="F196" s="74" t="inlineStr">
        <is>
          <t>Tipo Ingreso</t>
        </is>
      </c>
      <c r="G196" s="75" t="n"/>
      <c r="H196" s="76" t="n"/>
      <c r="I196" s="74" t="inlineStr">
        <is>
          <t>TIPO DE INGRESO</t>
        </is>
      </c>
      <c r="J196" s="74" t="inlineStr">
        <is>
          <t>Cobrador</t>
        </is>
      </c>
    </row>
    <row r="197">
      <c r="A197" s="77" t="n"/>
      <c r="B197" s="77" t="n"/>
      <c r="C197" s="77" t="n"/>
      <c r="D197" s="77" t="n"/>
      <c r="E197" s="77" t="n"/>
      <c r="F197" s="4" t="inlineStr">
        <is>
          <t>EFECTIVO</t>
        </is>
      </c>
      <c r="G197" s="4" t="inlineStr">
        <is>
          <t>CHEQUE</t>
        </is>
      </c>
      <c r="H197" s="4" t="inlineStr">
        <is>
          <t>TRANSFERENCIA</t>
        </is>
      </c>
      <c r="I197" s="77" t="n"/>
      <c r="J197" s="77" t="n"/>
    </row>
    <row r="198">
      <c r="A198" s="5" t="inlineStr">
        <is>
          <t>CCAJ-SC39/56/202</t>
        </is>
      </c>
      <c r="B198" s="6" t="n">
        <v>44961.3877844213</v>
      </c>
      <c r="C198" s="5" t="inlineStr">
        <is>
          <t xml:space="preserve">1386 EINAR CHOQUETIJLLA - </t>
        </is>
      </c>
      <c r="D198" s="7" t="n"/>
      <c r="E198" s="8" t="n"/>
      <c r="F198" s="9" t="n">
        <v>30161.7</v>
      </c>
      <c r="I198" s="10" t="inlineStr">
        <is>
          <t>EFECTIVO</t>
        </is>
      </c>
      <c r="J198" s="8" t="inlineStr">
        <is>
          <t>3211 PEDRO CAYALO COCA</t>
        </is>
      </c>
    </row>
    <row r="199">
      <c r="A199" s="5" t="inlineStr">
        <is>
          <t>CCAJ-SC39/56/2023</t>
        </is>
      </c>
      <c r="B199" s="6" t="n">
        <v>44961.3877844213</v>
      </c>
      <c r="C199" s="5" t="inlineStr">
        <is>
          <t>1386 EINAR CHOQUETIJLLA - COBRADOR</t>
        </is>
      </c>
      <c r="D199" s="7" t="n"/>
      <c r="E199" s="8" t="n"/>
      <c r="F199" s="9" t="n">
        <v>22690.5</v>
      </c>
      <c r="I199" s="10" t="inlineStr">
        <is>
          <t>EFECTIVO</t>
        </is>
      </c>
      <c r="J199" s="8" t="inlineStr">
        <is>
          <t>2913 MARSOLINI APURANI VACA</t>
        </is>
      </c>
    </row>
    <row r="200">
      <c r="A200" s="5" t="inlineStr">
        <is>
          <t>CCAJ-SC39/56/2023</t>
        </is>
      </c>
      <c r="B200" s="6" t="n">
        <v>44961.3877844213</v>
      </c>
      <c r="C200" s="5" t="inlineStr">
        <is>
          <t>1386 EINAR CHOQUETIJLLA - COBRADOR</t>
        </is>
      </c>
      <c r="D200" s="7" t="n"/>
      <c r="E200" s="8" t="n"/>
      <c r="F200" s="9" t="n">
        <v>22133.1</v>
      </c>
      <c r="I200" s="10" t="inlineStr">
        <is>
          <t>EFECTIVO</t>
        </is>
      </c>
      <c r="J200" s="8" t="inlineStr">
        <is>
          <t>4309 RODRIGO RAMOS - T09</t>
        </is>
      </c>
    </row>
    <row r="201">
      <c r="A201" s="11" t="inlineStr">
        <is>
          <t>SAP</t>
        </is>
      </c>
      <c r="B201" s="3" t="n"/>
      <c r="C201" s="3" t="n"/>
      <c r="D201" s="17">
        <f>73593.3+1392</f>
        <v/>
      </c>
      <c r="E201" s="8" t="n"/>
      <c r="F201" s="31">
        <f>SUM(F198:G200)</f>
        <v/>
      </c>
      <c r="H201" s="9" t="n"/>
      <c r="I201" s="10" t="n"/>
      <c r="J201" s="5" t="n"/>
    </row>
    <row r="202">
      <c r="A202" s="13" t="inlineStr">
        <is>
          <t>FECHA</t>
        </is>
      </c>
      <c r="B202" s="13" t="inlineStr">
        <is>
          <t>CIERRE DE CAJA</t>
        </is>
      </c>
      <c r="C202" s="13" t="inlineStr">
        <is>
          <t>IMPORTE</t>
        </is>
      </c>
      <c r="D202" s="7" t="n"/>
      <c r="E202" s="8" t="n"/>
      <c r="H202" s="9" t="n"/>
      <c r="I202" s="10" t="n"/>
      <c r="J202" s="5" t="n"/>
    </row>
    <row r="203" ht="15.75" customHeight="1">
      <c r="A203" s="5" t="n"/>
      <c r="B203" s="6" t="n"/>
      <c r="C203" s="5" t="n"/>
      <c r="D203" s="14" t="n">
        <v>112729128</v>
      </c>
      <c r="E203" s="8" t="n"/>
      <c r="H203" s="9" t="n"/>
      <c r="I203" s="10" t="n"/>
      <c r="J203" s="5" t="n"/>
    </row>
    <row r="204" ht="15.75" customHeight="1">
      <c r="A204" s="5" t="n"/>
      <c r="B204" s="6" t="n"/>
      <c r="C204" s="5" t="n"/>
      <c r="D204" s="14" t="n">
        <v>112729144</v>
      </c>
      <c r="E204" s="8" t="n"/>
      <c r="H204" s="9" t="n"/>
      <c r="I204" s="10" t="n"/>
      <c r="J204" s="5" t="n"/>
    </row>
    <row r="205">
      <c r="A205" s="5" t="n"/>
      <c r="B205" s="6" t="n"/>
      <c r="C205" s="5" t="n"/>
      <c r="D205" s="7" t="n"/>
      <c r="E205" s="8" t="n"/>
      <c r="H205" s="9" t="n"/>
      <c r="I205" s="10" t="n"/>
      <c r="J205" s="5" t="n"/>
    </row>
    <row r="206">
      <c r="A206" s="5" t="inlineStr">
        <is>
          <t>CCAJ-SC39/57/2023</t>
        </is>
      </c>
      <c r="B206" s="6" t="n">
        <v>44961.66834900463</v>
      </c>
      <c r="C206" s="5" t="inlineStr">
        <is>
          <t>1386 EINAR CHOQUETIJLLA - COBRADOR</t>
        </is>
      </c>
      <c r="D206" s="7" t="n"/>
      <c r="E206" s="8" t="n"/>
      <c r="G206" s="9" t="n">
        <v>6759.6</v>
      </c>
      <c r="I206" s="10" t="inlineStr">
        <is>
          <t>CHEQUE</t>
        </is>
      </c>
      <c r="J206" s="5" t="inlineStr">
        <is>
          <t>4307 PEDRO GALARZA TERCEROS</t>
        </is>
      </c>
    </row>
    <row r="207">
      <c r="A207" s="5" t="inlineStr">
        <is>
          <t>CCAJ-SC39/57/202</t>
        </is>
      </c>
      <c r="B207" s="6" t="n">
        <v>44961.66834900463</v>
      </c>
      <c r="C207" s="5" t="inlineStr">
        <is>
          <t xml:space="preserve">1386 EINAR CHOQUETIJLLA - </t>
        </is>
      </c>
      <c r="D207" s="15" t="n">
        <v>45143513255</v>
      </c>
      <c r="E207" s="5" t="inlineStr">
        <is>
          <t>BANCO INDUSTRIAL-100070049</t>
        </is>
      </c>
      <c r="H207" s="9" t="n">
        <v>1634.01</v>
      </c>
      <c r="I207" s="5" t="inlineStr">
        <is>
          <t>DEPÓSITO BANCARIO</t>
        </is>
      </c>
      <c r="J207" s="5" t="inlineStr">
        <is>
          <t>4307 PEDRO GALARZA TERCEROS</t>
        </is>
      </c>
    </row>
    <row r="208">
      <c r="A208" s="5" t="inlineStr">
        <is>
          <t>CCAJ-SC39/57/2023</t>
        </is>
      </c>
      <c r="B208" s="6" t="n">
        <v>44961.66834900463</v>
      </c>
      <c r="C208" s="5" t="inlineStr">
        <is>
          <t>1386 EINAR CHOQUETIJLLA - COBRADOR</t>
        </is>
      </c>
      <c r="D208" s="15" t="n">
        <v>45163236819</v>
      </c>
      <c r="E208" s="5" t="inlineStr">
        <is>
          <t>BANCO INDUSTRIAL-100070049</t>
        </is>
      </c>
      <c r="H208" s="9" t="n">
        <v>350.62</v>
      </c>
      <c r="I208" s="5" t="inlineStr">
        <is>
          <t>DEPÓSITO BANCARIO</t>
        </is>
      </c>
      <c r="J208" s="5" t="inlineStr">
        <is>
          <t>4307 PEDRO GALARZA TERCEROS</t>
        </is>
      </c>
    </row>
    <row r="209">
      <c r="A209" s="5" t="inlineStr">
        <is>
          <t>CCAJ-SC39/57/2023</t>
        </is>
      </c>
      <c r="B209" s="6" t="n">
        <v>44961.66834900463</v>
      </c>
      <c r="C209" s="5" t="inlineStr">
        <is>
          <t>1386 EINAR CHOQUETIJLLA - COBRADOR</t>
        </is>
      </c>
      <c r="D209" s="15" t="n">
        <v>45173209285</v>
      </c>
      <c r="E209" s="5" t="inlineStr">
        <is>
          <t>BANCO INDUSTRIAL-100070049</t>
        </is>
      </c>
      <c r="H209" s="9" t="n">
        <v>27153.88</v>
      </c>
      <c r="I209" s="5" t="inlineStr">
        <is>
          <t>DEPÓSITO BANCARIO</t>
        </is>
      </c>
      <c r="J209" s="5" t="inlineStr">
        <is>
          <t>4307 PEDRO GALARZA TERCEROS</t>
        </is>
      </c>
    </row>
    <row r="210">
      <c r="A210" s="5" t="inlineStr">
        <is>
          <t>CCAJ-SC39/57/2023</t>
        </is>
      </c>
      <c r="B210" s="6" t="n">
        <v>44961.66834900463</v>
      </c>
      <c r="C210" s="5" t="inlineStr">
        <is>
          <t>1386 EINAR CHOQUETIJLLA - COBRADOR</t>
        </is>
      </c>
      <c r="D210" s="7" t="n">
        <v>414499</v>
      </c>
      <c r="E210" s="5" t="inlineStr">
        <is>
          <t>BANCO INDUSTRIAL-100070049</t>
        </is>
      </c>
      <c r="H210" s="9" t="n">
        <v>5139.2</v>
      </c>
      <c r="I210" s="5" t="inlineStr">
        <is>
          <t>DEPÓSITO BANCARIO</t>
        </is>
      </c>
      <c r="J210" s="5" t="inlineStr">
        <is>
          <t>4863 MOISES MENACHO MONTAÑO</t>
        </is>
      </c>
    </row>
    <row r="211">
      <c r="A211" s="5" t="inlineStr">
        <is>
          <t>CCAJ-SC39/57/2023</t>
        </is>
      </c>
      <c r="B211" s="6" t="n">
        <v>44961.66834900463</v>
      </c>
      <c r="C211" s="5" t="inlineStr">
        <is>
          <t>1386 EINAR CHOQUETIJLLA - COBRADOR</t>
        </is>
      </c>
      <c r="D211" s="7" t="n">
        <v>464205</v>
      </c>
      <c r="E211" s="8" t="inlineStr">
        <is>
          <t>BISA-100072017</t>
        </is>
      </c>
      <c r="H211" s="9" t="n">
        <v>2088</v>
      </c>
      <c r="I211" s="5" t="inlineStr">
        <is>
          <t>DEPÓSITO BANCARIO</t>
        </is>
      </c>
      <c r="J211" s="8" t="inlineStr">
        <is>
          <t>1972 FLAVIA GALEAN MALLON</t>
        </is>
      </c>
    </row>
    <row r="212">
      <c r="A212" s="5" t="inlineStr">
        <is>
          <t>CCAJ-SC39/57/2023</t>
        </is>
      </c>
      <c r="B212" s="6" t="n">
        <v>44961.66834900463</v>
      </c>
      <c r="C212" s="5" t="inlineStr">
        <is>
          <t>1386 EINAR CHOQUETIJLLA - COBRADOR</t>
        </is>
      </c>
      <c r="D212" s="7" t="n">
        <v>464204</v>
      </c>
      <c r="E212" s="5" t="inlineStr">
        <is>
          <t>BANCO INDUSTRIAL-100070049</t>
        </is>
      </c>
      <c r="H212" s="9" t="n">
        <v>11486.2</v>
      </c>
      <c r="I212" s="5" t="inlineStr">
        <is>
          <t>DEPÓSITO BANCARIO</t>
        </is>
      </c>
      <c r="J212" s="8" t="inlineStr">
        <is>
          <t>1972 FLAVIA GALEAN MALLON</t>
        </is>
      </c>
    </row>
    <row r="213">
      <c r="A213" s="5" t="inlineStr">
        <is>
          <t>CCAJ-SC39/57/2023</t>
        </is>
      </c>
      <c r="B213" s="6" t="n">
        <v>44961.66834900463</v>
      </c>
      <c r="C213" s="5" t="inlineStr">
        <is>
          <t>1386 EINAR CHOQUETIJLLA - COBRADOR</t>
        </is>
      </c>
      <c r="D213" s="7" t="n">
        <v>420250</v>
      </c>
      <c r="E213" s="5" t="inlineStr">
        <is>
          <t>BANCO INDUSTRIAL-100070049</t>
        </is>
      </c>
      <c r="H213" s="9" t="n">
        <v>50413</v>
      </c>
      <c r="I213" s="5" t="inlineStr">
        <is>
          <t>DEPÓSITO BANCARIO</t>
        </is>
      </c>
      <c r="J213" s="5" t="inlineStr">
        <is>
          <t>3046 CLAUDIA ELEN CASTRO DELGADILLO</t>
        </is>
      </c>
    </row>
    <row r="214">
      <c r="A214" s="5" t="inlineStr">
        <is>
          <t>CCAJ-SC39/57/2023</t>
        </is>
      </c>
      <c r="B214" s="6" t="n">
        <v>44961.66834900463</v>
      </c>
      <c r="C214" s="5" t="inlineStr">
        <is>
          <t>1386 EINAR CHOQUETIJLLA - COBRADOR</t>
        </is>
      </c>
      <c r="D214" s="7" t="n">
        <v>420252</v>
      </c>
      <c r="E214" s="8" t="inlineStr">
        <is>
          <t>BISA-100072017</t>
        </is>
      </c>
      <c r="H214" s="9" t="n">
        <v>1392</v>
      </c>
      <c r="I214" s="5" t="inlineStr">
        <is>
          <t>DEPÓSITO BANCARIO</t>
        </is>
      </c>
      <c r="J214" s="5" t="inlineStr">
        <is>
          <t>3046 CLAUDIA ELEN CASTRO DELGADILLO</t>
        </is>
      </c>
    </row>
    <row r="215">
      <c r="A215" s="5" t="inlineStr">
        <is>
          <t>CCAJ-SC39/57/2023</t>
        </is>
      </c>
      <c r="B215" s="6" t="n">
        <v>44961.66834900463</v>
      </c>
      <c r="C215" s="5" t="inlineStr">
        <is>
          <t>1386 EINAR CHOQUETIJLLA - COBRADOR</t>
        </is>
      </c>
      <c r="D215" s="15" t="n">
        <v>45143515993</v>
      </c>
      <c r="E215" s="5" t="inlineStr">
        <is>
          <t>BANCO INDUSTRIAL-100070049</t>
        </is>
      </c>
      <c r="H215" s="9" t="n">
        <v>3454.5</v>
      </c>
      <c r="I215" s="5" t="inlineStr">
        <is>
          <t>DEPÓSITO BANCARIO</t>
        </is>
      </c>
      <c r="J215" s="8" t="inlineStr">
        <is>
          <t>1973 BASILIA CRUZ AJARACHI</t>
        </is>
      </c>
    </row>
    <row r="216">
      <c r="A216" s="5" t="inlineStr">
        <is>
          <t>CCAJ-SC39/57/2023</t>
        </is>
      </c>
      <c r="B216" s="6" t="n">
        <v>44961.66834900463</v>
      </c>
      <c r="C216" s="5" t="inlineStr">
        <is>
          <t>1386 EINAR CHOQUETIJLLA - COBRADOR</t>
        </is>
      </c>
      <c r="D216" s="15" t="n">
        <v>45153142115</v>
      </c>
      <c r="E216" s="5" t="inlineStr">
        <is>
          <t>BANCO INDUSTRIAL-100070049</t>
        </is>
      </c>
      <c r="H216" s="9" t="n">
        <v>57.2</v>
      </c>
      <c r="I216" s="5" t="inlineStr">
        <is>
          <t>DEPÓSITO BANCARIO</t>
        </is>
      </c>
      <c r="J216" s="8" t="inlineStr">
        <is>
          <t>1973 BASILIA CRUZ AJARACHI</t>
        </is>
      </c>
    </row>
    <row r="217">
      <c r="A217" s="5" t="inlineStr">
        <is>
          <t>CCAJ-SC39/57/2023</t>
        </is>
      </c>
      <c r="B217" s="6" t="n">
        <v>44961.66834900463</v>
      </c>
      <c r="C217" s="5" t="inlineStr">
        <is>
          <t>1386 EINAR CHOQUETIJLLA - COBRADOR</t>
        </is>
      </c>
      <c r="D217" s="15" t="n">
        <v>45123280266</v>
      </c>
      <c r="E217" s="5" t="inlineStr">
        <is>
          <t>BANCO INDUSTRIAL-100070049</t>
        </is>
      </c>
      <c r="H217" s="9" t="n">
        <v>41.36</v>
      </c>
      <c r="I217" s="5" t="inlineStr">
        <is>
          <t>DEPÓSITO BANCARIO</t>
        </is>
      </c>
      <c r="J217" s="8" t="inlineStr">
        <is>
          <t>1973 BASILIA CRUZ AJARACHI</t>
        </is>
      </c>
    </row>
    <row r="218">
      <c r="A218" s="5" t="inlineStr">
        <is>
          <t>CCAJ-SC39/57/2023</t>
        </is>
      </c>
      <c r="B218" s="6" t="n">
        <v>44961.66834900463</v>
      </c>
      <c r="C218" s="5" t="inlineStr">
        <is>
          <t>1386 EINAR CHOQUETIJLLA - COBRADOR</t>
        </is>
      </c>
      <c r="D218" s="7" t="n"/>
      <c r="E218" s="8" t="n"/>
      <c r="F218" s="9" t="n">
        <v>35987.4</v>
      </c>
      <c r="I218" s="10" t="inlineStr">
        <is>
          <t>EFECTIVO</t>
        </is>
      </c>
      <c r="J218" s="8" t="inlineStr">
        <is>
          <t>901 FELIX GARCIA ROCHA</t>
        </is>
      </c>
    </row>
    <row r="219">
      <c r="A219" s="5" t="inlineStr">
        <is>
          <t>CCAJ-SC39/57/2023</t>
        </is>
      </c>
      <c r="B219" s="6" t="n">
        <v>44961.66834900463</v>
      </c>
      <c r="C219" s="5" t="inlineStr">
        <is>
          <t>1386 EINAR CHOQUETIJLLA - COBRADOR</t>
        </is>
      </c>
      <c r="D219" s="7" t="n"/>
      <c r="E219" s="8" t="n"/>
      <c r="F219" s="9" t="n">
        <v>7552.1</v>
      </c>
      <c r="I219" s="10" t="inlineStr">
        <is>
          <t>EFECTIVO</t>
        </is>
      </c>
      <c r="J219" s="8" t="inlineStr">
        <is>
          <t>2932 EUGENIO LOPEZ CESPEDES</t>
        </is>
      </c>
    </row>
    <row r="220">
      <c r="A220" s="5" t="inlineStr">
        <is>
          <t>CCAJ-SC39/57/2023</t>
        </is>
      </c>
      <c r="B220" s="6" t="n">
        <v>44961.66834900463</v>
      </c>
      <c r="C220" s="5" t="inlineStr">
        <is>
          <t>1386 EINAR CHOQUETIJLLA - COBRADOR</t>
        </is>
      </c>
      <c r="D220" s="7" t="n"/>
      <c r="E220" s="8" t="n"/>
      <c r="F220" s="9" t="n">
        <v>6248.7</v>
      </c>
      <c r="I220" s="10" t="inlineStr">
        <is>
          <t>EFECTIVO</t>
        </is>
      </c>
      <c r="J220" s="5" t="inlineStr">
        <is>
          <t>2994 CRISTIAN DEIBY PARDO VILLEGAS</t>
        </is>
      </c>
    </row>
    <row r="221">
      <c r="A221" s="5" t="inlineStr">
        <is>
          <t>CCAJ-SC39/57/2023</t>
        </is>
      </c>
      <c r="B221" s="6" t="n">
        <v>44961.66834900463</v>
      </c>
      <c r="C221" s="5" t="inlineStr">
        <is>
          <t>1386 EINAR CHOQUETIJLLA - COBRADOR</t>
        </is>
      </c>
      <c r="D221" s="7" t="n"/>
      <c r="E221" s="8" t="n"/>
      <c r="F221" s="9" t="n">
        <v>0.8</v>
      </c>
      <c r="I221" s="10" t="inlineStr">
        <is>
          <t>EFECTIVO</t>
        </is>
      </c>
      <c r="J221" s="5" t="inlineStr">
        <is>
          <t>4307 PEDRO GALARZA TERCEROS</t>
        </is>
      </c>
    </row>
    <row r="222">
      <c r="A222" s="5" t="inlineStr">
        <is>
          <t>CCAJ-SC39/57/2023</t>
        </is>
      </c>
      <c r="B222" s="6" t="n">
        <v>44961.66834900463</v>
      </c>
      <c r="C222" s="5" t="inlineStr">
        <is>
          <t>1386 EINAR CHOQUETIJLLA - COBRADOR</t>
        </is>
      </c>
      <c r="D222" s="7" t="n"/>
      <c r="E222" s="8" t="n"/>
      <c r="F222" s="9" t="n">
        <v>518</v>
      </c>
      <c r="I222" s="10" t="inlineStr">
        <is>
          <t>EFECTIVO</t>
        </is>
      </c>
      <c r="J222" s="8" t="inlineStr">
        <is>
          <t>4309 RODRIGO RAMOS - T03</t>
        </is>
      </c>
    </row>
    <row r="223">
      <c r="A223" s="5" t="inlineStr">
        <is>
          <t>CCAJ-SC39/57/2023</t>
        </is>
      </c>
      <c r="B223" s="6" t="n">
        <v>44961.66834900463</v>
      </c>
      <c r="C223" s="5" t="inlineStr">
        <is>
          <t>1386 EINAR CHOQUETIJLLA - COBRADOR</t>
        </is>
      </c>
      <c r="D223" s="7" t="n"/>
      <c r="E223" s="8" t="n"/>
      <c r="F223" s="9" t="n">
        <v>4505.2</v>
      </c>
      <c r="I223" s="10" t="inlineStr">
        <is>
          <t>EFECTIVO</t>
        </is>
      </c>
      <c r="J223" s="8" t="inlineStr">
        <is>
          <t>4309 RODRIGO RAMOS - T05</t>
        </is>
      </c>
    </row>
    <row r="224">
      <c r="A224" s="5" t="inlineStr">
        <is>
          <t>CCAJ-SC39/57/2023</t>
        </is>
      </c>
      <c r="B224" s="6" t="n">
        <v>44961.66834900463</v>
      </c>
      <c r="C224" s="5" t="inlineStr">
        <is>
          <t>1386 EINAR CHOQUETIJLLA - COBRADOR</t>
        </is>
      </c>
      <c r="D224" s="7" t="n"/>
      <c r="E224" s="8" t="n"/>
      <c r="F224" s="9" t="n">
        <v>16624.5</v>
      </c>
      <c r="I224" s="10" t="inlineStr">
        <is>
          <t>EFECTIVO</t>
        </is>
      </c>
      <c r="J224" s="8" t="inlineStr">
        <is>
          <t>4309 RODRIGO RAMOS - T06</t>
        </is>
      </c>
    </row>
    <row r="225">
      <c r="A225" s="5" t="inlineStr">
        <is>
          <t>CCAJ-SC39/57/2023</t>
        </is>
      </c>
      <c r="B225" s="6" t="n">
        <v>44961.66834900463</v>
      </c>
      <c r="C225" s="5" t="inlineStr">
        <is>
          <t>1386 EINAR CHOQUETIJLLA - COBRADOR</t>
        </is>
      </c>
      <c r="D225" s="7" t="n"/>
      <c r="E225" s="8" t="n"/>
      <c r="F225" s="9" t="n">
        <v>3371.9</v>
      </c>
      <c r="I225" s="10" t="inlineStr">
        <is>
          <t>EFECTIVO</t>
        </is>
      </c>
      <c r="J225" s="8" t="inlineStr">
        <is>
          <t>4309 RODRIGO RAMOS - T11</t>
        </is>
      </c>
    </row>
    <row r="226">
      <c r="A226" s="5" t="inlineStr">
        <is>
          <t>CCAJ-SC39/57/2023</t>
        </is>
      </c>
      <c r="B226" s="6" t="n">
        <v>44961.66834900463</v>
      </c>
      <c r="C226" s="5" t="inlineStr">
        <is>
          <t>1386 EINAR CHOQUETIJLLA - COBRADOR</t>
        </is>
      </c>
      <c r="D226" s="7" t="n"/>
      <c r="E226" s="8" t="n"/>
      <c r="F226" s="9" t="n">
        <v>627</v>
      </c>
      <c r="I226" s="10" t="inlineStr">
        <is>
          <t>EFECTIVO</t>
        </is>
      </c>
      <c r="J226" s="8" t="inlineStr">
        <is>
          <t>4309 RODRIGO RAMOS - T17</t>
        </is>
      </c>
    </row>
    <row r="227">
      <c r="A227" s="5" t="inlineStr">
        <is>
          <t>CCAJ-SC39/57/2023</t>
        </is>
      </c>
      <c r="B227" s="6" t="n">
        <v>44961.66834900463</v>
      </c>
      <c r="C227" s="5" t="inlineStr">
        <is>
          <t>1386 EINAR CHOQUETIJLLA - COBRADOR</t>
        </is>
      </c>
      <c r="D227" s="7" t="n"/>
      <c r="E227" s="8" t="n"/>
      <c r="F227" s="9" t="n">
        <v>1050</v>
      </c>
      <c r="I227" s="10" t="inlineStr">
        <is>
          <t>EFECTIVO</t>
        </is>
      </c>
      <c r="J227" s="8" t="inlineStr">
        <is>
          <t>4309 RODRIGO RAMOS - T21</t>
        </is>
      </c>
    </row>
    <row r="228">
      <c r="A228" s="11" t="inlineStr">
        <is>
          <t>SAP</t>
        </is>
      </c>
      <c r="B228" s="3" t="n"/>
      <c r="C228" s="3" t="n"/>
      <c r="D228" s="17">
        <f>82131.6+1113.6</f>
        <v/>
      </c>
      <c r="E228" s="8" t="n"/>
      <c r="F228" s="31">
        <f>SUM(F206:G227)</f>
        <v/>
      </c>
      <c r="H228" s="9" t="n"/>
      <c r="I228" s="10" t="n"/>
      <c r="J228" s="5" t="n"/>
    </row>
    <row r="229">
      <c r="A229" s="13" t="inlineStr">
        <is>
          <t>FECHA</t>
        </is>
      </c>
      <c r="B229" s="13" t="inlineStr">
        <is>
          <t>CIERRE DE CAJA</t>
        </is>
      </c>
      <c r="C229" s="13" t="inlineStr">
        <is>
          <t>IMPORTE</t>
        </is>
      </c>
      <c r="D229" s="7" t="n"/>
      <c r="E229" s="8" t="n"/>
      <c r="H229" s="9" t="n"/>
      <c r="I229" s="10" t="n"/>
      <c r="J229" s="5" t="n"/>
    </row>
    <row r="230" ht="15.75" customHeight="1">
      <c r="D230" s="14" t="n">
        <v>112729129</v>
      </c>
    </row>
    <row r="231" ht="15.75" customHeight="1">
      <c r="D231" s="14" t="n">
        <v>112729146</v>
      </c>
    </row>
    <row r="232"/>
    <row r="233">
      <c r="A233" s="1" t="inlineStr">
        <is>
          <t>Cierre Caja</t>
        </is>
      </c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</row>
    <row r="234">
      <c r="A234" s="3" t="inlineStr">
        <is>
          <t>Del 06/02/2023</t>
        </is>
      </c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</row>
    <row r="235">
      <c r="A235" s="74" t="inlineStr">
        <is>
          <t>Cierre Caja</t>
        </is>
      </c>
      <c r="B235" s="74" t="inlineStr">
        <is>
          <t>Fecha</t>
        </is>
      </c>
      <c r="C235" s="74" t="inlineStr">
        <is>
          <t>Cajero</t>
        </is>
      </c>
      <c r="D235" s="74" t="inlineStr">
        <is>
          <t>Nro Voucher</t>
        </is>
      </c>
      <c r="E235" s="74" t="inlineStr">
        <is>
          <t>Nro Cuenta</t>
        </is>
      </c>
      <c r="F235" s="74" t="inlineStr">
        <is>
          <t>Tipo Ingreso</t>
        </is>
      </c>
      <c r="G235" s="75" t="n"/>
      <c r="H235" s="76" t="n"/>
      <c r="I235" s="74" t="inlineStr">
        <is>
          <t>TIPO DE INGRESO</t>
        </is>
      </c>
      <c r="J235" s="74" t="inlineStr">
        <is>
          <t>Cobrador</t>
        </is>
      </c>
    </row>
    <row r="236">
      <c r="A236" s="77" t="n"/>
      <c r="B236" s="77" t="n"/>
      <c r="C236" s="77" t="n"/>
      <c r="D236" s="77" t="n"/>
      <c r="E236" s="77" t="n"/>
      <c r="F236" s="4" t="inlineStr">
        <is>
          <t>EFECTIVO</t>
        </is>
      </c>
      <c r="G236" s="4" t="inlineStr">
        <is>
          <t>CHEQUE</t>
        </is>
      </c>
      <c r="H236" s="4" t="inlineStr">
        <is>
          <t>TRANSFERENCIA</t>
        </is>
      </c>
      <c r="I236" s="77" t="n"/>
      <c r="J236" s="77" t="n"/>
    </row>
    <row r="237">
      <c r="A237" s="5" t="inlineStr">
        <is>
          <t>CCAJ-SC39/58/2023</t>
        </is>
      </c>
      <c r="B237" s="6" t="n">
        <v>44963.42034085648</v>
      </c>
      <c r="C237" s="5" t="inlineStr">
        <is>
          <t>1386 EINAR CHOQUETIJLLA - COBRADOR</t>
        </is>
      </c>
      <c r="D237" s="10" t="n"/>
      <c r="E237" s="8" t="n"/>
      <c r="F237" s="9" t="n">
        <v>4036</v>
      </c>
      <c r="I237" s="10" t="inlineStr">
        <is>
          <t>EFECTIVO</t>
        </is>
      </c>
      <c r="J237" s="8" t="inlineStr">
        <is>
          <t>1970 CARLOS CAMPOS ORTIZ</t>
        </is>
      </c>
    </row>
    <row r="238">
      <c r="A238" s="5" t="inlineStr">
        <is>
          <t>CCAJ-SC39/58/2023</t>
        </is>
      </c>
      <c r="B238" s="6" t="n">
        <v>44963.42034085648</v>
      </c>
      <c r="C238" s="5" t="inlineStr">
        <is>
          <t>1386 EINAR CHOQUETIJLLA - COBRADOR</t>
        </is>
      </c>
      <c r="D238" s="10" t="n"/>
      <c r="E238" s="8" t="n"/>
      <c r="F238" s="9" t="n">
        <v>6870.6</v>
      </c>
      <c r="I238" s="10" t="inlineStr">
        <is>
          <t>EFECTIVO</t>
        </is>
      </c>
      <c r="J238" s="8" t="inlineStr">
        <is>
          <t>2551 EDMUNDO CAYANI M.</t>
        </is>
      </c>
    </row>
    <row r="239">
      <c r="A239" s="5" t="inlineStr">
        <is>
          <t>CCAJ-SC39/58/2023</t>
        </is>
      </c>
      <c r="B239" s="6" t="n">
        <v>44963.42034085648</v>
      </c>
      <c r="C239" s="5" t="inlineStr">
        <is>
          <t>1386 EINAR CHOQUETIJLLA - COBRADOR</t>
        </is>
      </c>
      <c r="D239" s="10" t="n"/>
      <c r="E239" s="8" t="n"/>
      <c r="F239" s="9" t="n">
        <v>19350.2</v>
      </c>
      <c r="I239" s="10" t="inlineStr">
        <is>
          <t>EFECTIVO</t>
        </is>
      </c>
      <c r="J239" s="5" t="inlineStr">
        <is>
          <t>2552 ALVARO JAVIER LOAYZA CACERES</t>
        </is>
      </c>
    </row>
    <row r="240">
      <c r="A240" s="5" t="inlineStr">
        <is>
          <t>CCAJ-SC39/58/2023</t>
        </is>
      </c>
      <c r="B240" s="6" t="n">
        <v>44963.42034085648</v>
      </c>
      <c r="C240" s="5" t="inlineStr">
        <is>
          <t>1386 EINAR CHOQUETIJLLA - COBRADOR</t>
        </is>
      </c>
      <c r="D240" s="10" t="n"/>
      <c r="E240" s="8" t="n"/>
      <c r="F240" s="9" t="n">
        <v>9486</v>
      </c>
      <c r="I240" s="10" t="inlineStr">
        <is>
          <t>EFECTIVO</t>
        </is>
      </c>
      <c r="J240" s="5" t="inlineStr">
        <is>
          <t>2917 MILAN HUANCOLLO JUCUMARI</t>
        </is>
      </c>
    </row>
    <row r="241">
      <c r="A241" s="5" t="inlineStr">
        <is>
          <t>CCAJ-SC39/58/2023</t>
        </is>
      </c>
      <c r="B241" s="6" t="n">
        <v>44963.42034085648</v>
      </c>
      <c r="C241" s="5" t="inlineStr">
        <is>
          <t>1386 EINAR CHOQUETIJLLA - COBRADOR</t>
        </is>
      </c>
      <c r="D241" s="10" t="n"/>
      <c r="E241" s="8" t="n"/>
      <c r="F241" s="9" t="n">
        <v>3088.6</v>
      </c>
      <c r="I241" s="10" t="inlineStr">
        <is>
          <t>EFECTIVO</t>
        </is>
      </c>
      <c r="J241" s="8" t="inlineStr">
        <is>
          <t>4309 RODRIGO RAMOS - T04</t>
        </is>
      </c>
    </row>
    <row r="242">
      <c r="A242" s="5" t="inlineStr">
        <is>
          <t>CCAJ-SC39/58/2023</t>
        </is>
      </c>
      <c r="B242" s="6" t="n">
        <v>44963.42034085648</v>
      </c>
      <c r="C242" s="5" t="inlineStr">
        <is>
          <t>1386 EINAR CHOQUETIJLLA - COBRADOR</t>
        </is>
      </c>
      <c r="D242" s="10" t="n"/>
      <c r="E242" s="8" t="n"/>
      <c r="F242" s="9" t="n">
        <v>11289</v>
      </c>
      <c r="I242" s="10" t="inlineStr">
        <is>
          <t>EFECTIVO</t>
        </is>
      </c>
      <c r="J242" s="8" t="inlineStr">
        <is>
          <t>4309 RODRIGO RAMOS - T07</t>
        </is>
      </c>
    </row>
    <row r="243">
      <c r="A243" s="5" t="inlineStr">
        <is>
          <t>CCAJ-SC39/58/2023</t>
        </is>
      </c>
      <c r="B243" s="6" t="n">
        <v>44963.42034085648</v>
      </c>
      <c r="C243" s="5" t="inlineStr">
        <is>
          <t>1386 EINAR CHOQUETIJLLA - COBRADOR</t>
        </is>
      </c>
      <c r="D243" s="10" t="n"/>
      <c r="E243" s="8" t="n"/>
      <c r="F243" s="9" t="n">
        <v>36198.7</v>
      </c>
      <c r="I243" s="10" t="inlineStr">
        <is>
          <t>EFECTIVO</t>
        </is>
      </c>
      <c r="J243" s="8" t="inlineStr">
        <is>
          <t>4309 RODRIGO RAMOS - T09</t>
        </is>
      </c>
    </row>
    <row r="244">
      <c r="A244" s="5" t="inlineStr">
        <is>
          <t>CCAJ-SC39/58/2023</t>
        </is>
      </c>
      <c r="B244" s="6" t="n">
        <v>44963.42034085648</v>
      </c>
      <c r="C244" s="5" t="inlineStr">
        <is>
          <t>1386 EINAR CHOQUETIJLLA - COBRADOR</t>
        </is>
      </c>
      <c r="D244" s="10" t="n"/>
      <c r="E244" s="8" t="n"/>
      <c r="F244" s="9" t="n">
        <v>4004.5</v>
      </c>
      <c r="I244" s="10" t="inlineStr">
        <is>
          <t>EFECTIVO</t>
        </is>
      </c>
      <c r="J244" s="8" t="inlineStr">
        <is>
          <t>4309 RODRIGO RAMOS - T10</t>
        </is>
      </c>
    </row>
    <row r="245">
      <c r="A245" s="5" t="inlineStr">
        <is>
          <t>CCAJ-SC39/58/2023</t>
        </is>
      </c>
      <c r="B245" s="6" t="n">
        <v>44963.42034085648</v>
      </c>
      <c r="C245" s="5" t="inlineStr">
        <is>
          <t>1386 EINAR CHOQUETIJLLA - COBRADOR</t>
        </is>
      </c>
      <c r="D245" s="10" t="n"/>
      <c r="E245" s="8" t="n"/>
      <c r="F245" s="9" t="n">
        <v>16360</v>
      </c>
      <c r="I245" s="10" t="inlineStr">
        <is>
          <t>EFECTIVO</t>
        </is>
      </c>
      <c r="J245" s="8" t="inlineStr">
        <is>
          <t>4309 RODRIGO RAMOS - T18</t>
        </is>
      </c>
    </row>
    <row r="246">
      <c r="A246" s="11" t="inlineStr">
        <is>
          <t>SAP</t>
        </is>
      </c>
      <c r="B246" s="3" t="n"/>
      <c r="C246" s="3" t="n"/>
      <c r="D246" s="7" t="n"/>
      <c r="E246" s="8" t="n"/>
      <c r="F246" s="12">
        <f>SUM(F237:G245)</f>
        <v/>
      </c>
      <c r="H246" s="9" t="n"/>
      <c r="I246" s="10" t="n"/>
      <c r="J246" s="5" t="n"/>
    </row>
    <row r="247" ht="15.75" customHeight="1">
      <c r="A247" s="13" t="inlineStr">
        <is>
          <t>FECHA</t>
        </is>
      </c>
      <c r="B247" s="13" t="inlineStr">
        <is>
          <t>CIERRE DE CAJA</t>
        </is>
      </c>
      <c r="C247" s="13" t="inlineStr">
        <is>
          <t>IMPORTE</t>
        </is>
      </c>
      <c r="D247" s="14" t="n">
        <v>112729130</v>
      </c>
      <c r="E247" s="8" t="n"/>
      <c r="H247" s="9" t="n"/>
      <c r="I247" s="10" t="n"/>
      <c r="J247" s="5" t="n"/>
    </row>
    <row r="248">
      <c r="A248" s="5" t="n"/>
      <c r="B248" s="6" t="n"/>
      <c r="C248" s="5" t="n"/>
      <c r="D248" s="7" t="n"/>
      <c r="E248" s="8" t="n"/>
      <c r="H248" s="9" t="n"/>
      <c r="I248" s="10" t="n"/>
      <c r="J248" s="5" t="n"/>
    </row>
    <row r="249">
      <c r="A249" s="5" t="n"/>
      <c r="B249" s="6" t="n"/>
      <c r="C249" s="5" t="n"/>
      <c r="D249" s="7" t="n"/>
      <c r="E249" s="8" t="n"/>
      <c r="H249" s="9" t="n"/>
      <c r="I249" s="10" t="n"/>
      <c r="J249" s="5" t="n"/>
    </row>
    <row r="250">
      <c r="A250" s="5" t="inlineStr">
        <is>
          <t>CCAJ-SC39/59/2023</t>
        </is>
      </c>
      <c r="B250" s="6" t="n">
        <v>44963.86049965278</v>
      </c>
      <c r="C250" s="5" t="inlineStr">
        <is>
          <t>1386 EINAR CHOQUETIJLLA - COBRADOR</t>
        </is>
      </c>
      <c r="D250" s="7" t="n"/>
      <c r="E250" s="8" t="n"/>
      <c r="G250" s="9" t="n">
        <v>785.35</v>
      </c>
      <c r="I250" s="10" t="inlineStr">
        <is>
          <t>CHEQUE</t>
        </is>
      </c>
      <c r="J250" s="8" t="inlineStr">
        <is>
          <t>2551 EDMUNDO CAYANI M.</t>
        </is>
      </c>
    </row>
    <row r="251">
      <c r="A251" s="5" t="inlineStr">
        <is>
          <t>CCAJ-SC39/59/2023</t>
        </is>
      </c>
      <c r="B251" s="6" t="n">
        <v>44963.86049965278</v>
      </c>
      <c r="C251" s="5" t="inlineStr">
        <is>
          <t>1386 EINAR CHOQUETIJLLA - COBRADOR</t>
        </is>
      </c>
      <c r="D251" s="7" t="n"/>
      <c r="E251" s="8" t="n"/>
      <c r="G251" s="9" t="n">
        <v>234.97</v>
      </c>
      <c r="I251" s="10" t="inlineStr">
        <is>
          <t>CHEQUE</t>
        </is>
      </c>
      <c r="J251" s="8" t="inlineStr">
        <is>
          <t>4309 RODRIGO RAMOS - T03</t>
        </is>
      </c>
    </row>
    <row r="252">
      <c r="A252" s="5" t="inlineStr">
        <is>
          <t>CCAJ-SC39/59/202</t>
        </is>
      </c>
      <c r="B252" s="6" t="n">
        <v>44963.86049965278</v>
      </c>
      <c r="C252" s="5" t="inlineStr">
        <is>
          <t xml:space="preserve">1386 EINAR CHOQUETIJLLA - </t>
        </is>
      </c>
      <c r="D252" s="7" t="n">
        <v>144297</v>
      </c>
      <c r="E252" s="5" t="inlineStr">
        <is>
          <t>BANCO DE CREDITO-7015054675359</t>
        </is>
      </c>
      <c r="H252" s="9" t="n">
        <v>464.4</v>
      </c>
      <c r="I252" s="5" t="inlineStr">
        <is>
          <t>DEPÓSITO BANCARIO</t>
        </is>
      </c>
      <c r="J252" s="5" t="inlineStr">
        <is>
          <t>1271 SANDRA SALAZAR ESCOBAR</t>
        </is>
      </c>
    </row>
    <row r="253">
      <c r="A253" s="5" t="inlineStr">
        <is>
          <t>CCAJ-SC39/59/2023</t>
        </is>
      </c>
      <c r="B253" s="6" t="n">
        <v>44963.86049965278</v>
      </c>
      <c r="C253" s="5" t="inlineStr">
        <is>
          <t>1386 EINAR CHOQUETIJLLA - COBRADOR</t>
        </is>
      </c>
      <c r="D253" s="15" t="n">
        <v>45153145813</v>
      </c>
      <c r="E253" s="5" t="inlineStr">
        <is>
          <t>BANCO INDUSTRIAL-100070049</t>
        </is>
      </c>
      <c r="H253" s="9" t="n">
        <v>925.5</v>
      </c>
      <c r="I253" s="5" t="inlineStr">
        <is>
          <t>DEPÓSITO BANCARIO</t>
        </is>
      </c>
      <c r="J253" s="5" t="inlineStr">
        <is>
          <t>4307 PEDRO GALARZA TERCEROS</t>
        </is>
      </c>
    </row>
    <row r="254">
      <c r="A254" s="5" t="inlineStr">
        <is>
          <t>CCAJ-SC39/59/2023</t>
        </is>
      </c>
      <c r="B254" s="6" t="n">
        <v>44963.86049965278</v>
      </c>
      <c r="C254" s="5" t="inlineStr">
        <is>
          <t>1386 EINAR CHOQUETIJLLA - COBRADOR</t>
        </is>
      </c>
      <c r="D254" s="15" t="n">
        <v>45163238216</v>
      </c>
      <c r="E254" s="5" t="inlineStr">
        <is>
          <t>BANCO INDUSTRIAL-100070049</t>
        </is>
      </c>
      <c r="H254" s="9" t="n">
        <v>1184.64</v>
      </c>
      <c r="I254" s="5" t="inlineStr">
        <is>
          <t>DEPÓSITO BANCARIO</t>
        </is>
      </c>
      <c r="J254" s="5" t="inlineStr">
        <is>
          <t>4307 PEDRO GALARZA TERCEROS</t>
        </is>
      </c>
    </row>
    <row r="255">
      <c r="A255" s="5" t="inlineStr">
        <is>
          <t>CCAJ-SC39/59/2023</t>
        </is>
      </c>
      <c r="B255" s="6" t="n">
        <v>44963.86049965278</v>
      </c>
      <c r="C255" s="5" t="inlineStr">
        <is>
          <t>1386 EINAR CHOQUETIJLLA - COBRADOR</t>
        </is>
      </c>
      <c r="D255" s="15" t="n">
        <v>45153143929</v>
      </c>
      <c r="E255" s="5" t="inlineStr">
        <is>
          <t>BANCO INDUSTRIAL-100070049</t>
        </is>
      </c>
      <c r="H255" s="9" t="n">
        <v>2800</v>
      </c>
      <c r="I255" s="5" t="inlineStr">
        <is>
          <t>DEPÓSITO BANCARIO</t>
        </is>
      </c>
      <c r="J255" s="5" t="inlineStr">
        <is>
          <t>4307 PEDRO GALARZA TERCEROS</t>
        </is>
      </c>
    </row>
    <row r="256">
      <c r="A256" s="5" t="inlineStr">
        <is>
          <t>CCAJ-SC39/59/2023</t>
        </is>
      </c>
      <c r="B256" s="6" t="n">
        <v>44963.86049965278</v>
      </c>
      <c r="C256" s="5" t="inlineStr">
        <is>
          <t>1386 EINAR CHOQUETIJLLA - COBRADOR</t>
        </is>
      </c>
      <c r="D256" s="7" t="n">
        <v>269890</v>
      </c>
      <c r="E256" s="5" t="inlineStr">
        <is>
          <t>BANCO DE CREDITO-7015054675359</t>
        </is>
      </c>
      <c r="H256" s="9" t="n">
        <v>169.57</v>
      </c>
      <c r="I256" s="5" t="inlineStr">
        <is>
          <t>DEPÓSITO BANCARIO</t>
        </is>
      </c>
      <c r="J256" s="5" t="inlineStr">
        <is>
          <t>1271 SANDRA SALAZAR ESCOBAR</t>
        </is>
      </c>
    </row>
    <row r="257">
      <c r="A257" s="5" t="inlineStr">
        <is>
          <t>CCAJ-SC39/59/2023</t>
        </is>
      </c>
      <c r="B257" s="6" t="n">
        <v>44963.86049965278</v>
      </c>
      <c r="C257" s="5" t="inlineStr">
        <is>
          <t>1386 EINAR CHOQUETIJLLA - COBRADOR</t>
        </is>
      </c>
      <c r="D257" s="7" t="n">
        <v>586861</v>
      </c>
      <c r="E257" s="5" t="inlineStr">
        <is>
          <t>BANCO DE CREDITO-7015054675359</t>
        </is>
      </c>
      <c r="H257" s="9" t="n">
        <v>170.86</v>
      </c>
      <c r="I257" s="5" t="inlineStr">
        <is>
          <t>DEPÓSITO BANCARIO</t>
        </is>
      </c>
      <c r="J257" s="5" t="inlineStr">
        <is>
          <t>1271 SANDRA SALAZAR ESCOBAR</t>
        </is>
      </c>
    </row>
    <row r="258">
      <c r="A258" s="5" t="inlineStr">
        <is>
          <t>CCAJ-SC39/59/2023</t>
        </is>
      </c>
      <c r="B258" s="6" t="n">
        <v>44963.86049965278</v>
      </c>
      <c r="C258" s="5" t="inlineStr">
        <is>
          <t>1386 EINAR CHOQUETIJLLA - COBRADOR</t>
        </is>
      </c>
      <c r="D258" s="15" t="n">
        <v>45143519508</v>
      </c>
      <c r="E258" s="5" t="inlineStr">
        <is>
          <t>BANCO INDUSTRIAL-100070049</t>
        </is>
      </c>
      <c r="H258" s="9" t="n">
        <v>21947.4</v>
      </c>
      <c r="I258" s="5" t="inlineStr">
        <is>
          <t>DEPÓSITO BANCARIO</t>
        </is>
      </c>
      <c r="J258" s="5" t="inlineStr">
        <is>
          <t>4307 PEDRO GALARZA TERCEROS</t>
        </is>
      </c>
    </row>
    <row r="259">
      <c r="A259" s="5" t="inlineStr">
        <is>
          <t>CCAJ-SC39/59/2023</t>
        </is>
      </c>
      <c r="B259" s="6" t="n">
        <v>44963.86049965278</v>
      </c>
      <c r="C259" s="5" t="inlineStr">
        <is>
          <t>1386 EINAR CHOQUETIJLLA - COBRADOR</t>
        </is>
      </c>
      <c r="D259" s="7" t="n">
        <v>15420</v>
      </c>
      <c r="E259" s="5" t="inlineStr">
        <is>
          <t>BANCO DE CREDITO-7015054675359</t>
        </is>
      </c>
      <c r="H259" s="9" t="n">
        <v>290</v>
      </c>
      <c r="I259" s="5" t="inlineStr">
        <is>
          <t>DEPÓSITO BANCARIO</t>
        </is>
      </c>
      <c r="J259" s="5" t="inlineStr">
        <is>
          <t>1271 SANDRA SALAZAR ESCOBAR</t>
        </is>
      </c>
    </row>
    <row r="260">
      <c r="A260" s="5" t="inlineStr">
        <is>
          <t>CCAJ-SC39/59/2023</t>
        </is>
      </c>
      <c r="B260" s="6" t="n">
        <v>44963.86049965278</v>
      </c>
      <c r="C260" s="5" t="inlineStr">
        <is>
          <t>1386 EINAR CHOQUETIJLLA - COBRADOR</t>
        </is>
      </c>
      <c r="D260" s="15" t="n">
        <v>45173212874</v>
      </c>
      <c r="E260" s="5" t="inlineStr">
        <is>
          <t>BANCO INDUSTRIAL-100070049</t>
        </is>
      </c>
      <c r="H260" s="9" t="n">
        <v>194.88</v>
      </c>
      <c r="I260" s="5" t="inlineStr">
        <is>
          <t>DEPÓSITO BANCARIO</t>
        </is>
      </c>
      <c r="J260" s="5" t="inlineStr">
        <is>
          <t>4307 PEDRO GALARZA TERCEROS</t>
        </is>
      </c>
    </row>
    <row r="261">
      <c r="A261" s="5" t="inlineStr">
        <is>
          <t>CCAJ-SC39/59/2023</t>
        </is>
      </c>
      <c r="B261" s="6" t="n">
        <v>44963.86049965278</v>
      </c>
      <c r="C261" s="5" t="inlineStr">
        <is>
          <t>1386 EINAR CHOQUETIJLLA - COBRADOR</t>
        </is>
      </c>
      <c r="D261" s="7" t="n">
        <v>158512</v>
      </c>
      <c r="E261" s="5" t="inlineStr">
        <is>
          <t>BANCO DE CREDITO-7015054675359</t>
        </is>
      </c>
      <c r="H261" s="9" t="n">
        <v>473.03</v>
      </c>
      <c r="I261" s="5" t="inlineStr">
        <is>
          <t>DEPÓSITO BANCARIO</t>
        </is>
      </c>
      <c r="J261" s="5" t="inlineStr">
        <is>
          <t>1271 SANDRA SALAZAR ESCOBAR</t>
        </is>
      </c>
    </row>
    <row r="262">
      <c r="A262" s="5" t="inlineStr">
        <is>
          <t>CCAJ-SC39/59/2023</t>
        </is>
      </c>
      <c r="B262" s="6" t="n">
        <v>44963.86049965278</v>
      </c>
      <c r="C262" s="5" t="inlineStr">
        <is>
          <t>1386 EINAR CHOQUETIJLLA - COBRADOR</t>
        </is>
      </c>
      <c r="D262" s="7" t="n">
        <v>173560</v>
      </c>
      <c r="E262" s="5" t="inlineStr">
        <is>
          <t>BANCO DE CREDITO-7015054675359</t>
        </is>
      </c>
      <c r="H262" s="9" t="n">
        <v>112</v>
      </c>
      <c r="I262" s="5" t="inlineStr">
        <is>
          <t>DEPÓSITO BANCARIO</t>
        </is>
      </c>
      <c r="J262" s="5" t="inlineStr">
        <is>
          <t>1271 SANDRA SALAZAR ESCOBAR</t>
        </is>
      </c>
    </row>
    <row r="263">
      <c r="A263" s="5" t="inlineStr">
        <is>
          <t>CCAJ-SC39/59/2023</t>
        </is>
      </c>
      <c r="B263" s="6" t="n">
        <v>44963.86049965278</v>
      </c>
      <c r="C263" s="5" t="inlineStr">
        <is>
          <t>1386 EINAR CHOQUETIJLLA - COBRADOR</t>
        </is>
      </c>
      <c r="D263" s="7" t="n">
        <v>192901</v>
      </c>
      <c r="E263" s="5" t="inlineStr">
        <is>
          <t>BANCO DE CREDITO-7015054675359</t>
        </is>
      </c>
      <c r="H263" s="9" t="n">
        <v>4056</v>
      </c>
      <c r="I263" s="5" t="inlineStr">
        <is>
          <t>DEPÓSITO BANCARIO</t>
        </is>
      </c>
      <c r="J263" s="5" t="inlineStr">
        <is>
          <t>1271 SANDRA SALAZAR ESCOBAR</t>
        </is>
      </c>
    </row>
    <row r="264">
      <c r="A264" s="5" t="inlineStr">
        <is>
          <t>CCAJ-SC39/59/2023</t>
        </is>
      </c>
      <c r="B264" s="6" t="n">
        <v>44963.86049965278</v>
      </c>
      <c r="C264" s="5" t="inlineStr">
        <is>
          <t>1386 EINAR CHOQUETIJLLA - COBRADOR</t>
        </is>
      </c>
      <c r="D264" s="15" t="n">
        <v>45113296954</v>
      </c>
      <c r="E264" s="5" t="inlineStr">
        <is>
          <t>BANCO INDUSTRIAL-100070049</t>
        </is>
      </c>
      <c r="H264" s="9" t="n">
        <v>343.68</v>
      </c>
      <c r="I264" s="5" t="inlineStr">
        <is>
          <t>DEPÓSITO BANCARIO</t>
        </is>
      </c>
      <c r="J264" s="5" t="inlineStr">
        <is>
          <t>1271 SANDRA SALAZAR ESCOBAR</t>
        </is>
      </c>
    </row>
    <row r="265">
      <c r="A265" s="5" t="inlineStr">
        <is>
          <t>CCAJ-SC39/59/2023</t>
        </is>
      </c>
      <c r="B265" s="6" t="n">
        <v>44963.86049965278</v>
      </c>
      <c r="C265" s="5" t="inlineStr">
        <is>
          <t>1386 EINAR CHOQUETIJLLA - COBRADOR</t>
        </is>
      </c>
      <c r="D265" s="15" t="n">
        <v>45153142473</v>
      </c>
      <c r="E265" s="5" t="inlineStr">
        <is>
          <t>BANCO INDUSTRIAL-100070049</t>
        </is>
      </c>
      <c r="H265" s="9" t="n">
        <v>895.2</v>
      </c>
      <c r="I265" s="5" t="inlineStr">
        <is>
          <t>DEPÓSITO BANCARIO</t>
        </is>
      </c>
      <c r="J265" s="5" t="inlineStr">
        <is>
          <t>1271 SANDRA SALAZAR ESCOBAR</t>
        </is>
      </c>
    </row>
    <row r="266">
      <c r="A266" s="5" t="inlineStr">
        <is>
          <t>CCAJ-SC39/59/2023</t>
        </is>
      </c>
      <c r="B266" s="6" t="n">
        <v>44963.86049965278</v>
      </c>
      <c r="C266" s="5" t="inlineStr">
        <is>
          <t>1386 EINAR CHOQUETIJLLA - COBRADOR</t>
        </is>
      </c>
      <c r="D266" s="15" t="n">
        <v>45163236937</v>
      </c>
      <c r="E266" s="5" t="inlineStr">
        <is>
          <t>BANCO INDUSTRIAL-100070049</t>
        </is>
      </c>
      <c r="H266" s="9" t="n">
        <v>475.16</v>
      </c>
      <c r="I266" s="5" t="inlineStr">
        <is>
          <t>DEPÓSITO BANCARIO</t>
        </is>
      </c>
      <c r="J266" s="5" t="inlineStr">
        <is>
          <t>1271 SANDRA SALAZAR ESCOBAR</t>
        </is>
      </c>
    </row>
    <row r="267">
      <c r="A267" s="5" t="inlineStr">
        <is>
          <t>CCAJ-SC39/59/2023</t>
        </is>
      </c>
      <c r="B267" s="6" t="n">
        <v>44963.86049965278</v>
      </c>
      <c r="C267" s="5" t="inlineStr">
        <is>
          <t>1386 EINAR CHOQUETIJLLA - COBRADOR</t>
        </is>
      </c>
      <c r="D267" s="15" t="n">
        <v>45173209475</v>
      </c>
      <c r="E267" s="5" t="inlineStr">
        <is>
          <t>BANCO INDUSTRIAL-100070049</t>
        </is>
      </c>
      <c r="H267" s="9" t="n">
        <v>1440</v>
      </c>
      <c r="I267" s="5" t="inlineStr">
        <is>
          <t>DEPÓSITO BANCARIO</t>
        </is>
      </c>
      <c r="J267" s="5" t="inlineStr">
        <is>
          <t>1271 SANDRA SALAZAR ESCOBAR</t>
        </is>
      </c>
    </row>
    <row r="268">
      <c r="A268" s="5" t="inlineStr">
        <is>
          <t>CCAJ-SC39/59/2023</t>
        </is>
      </c>
      <c r="B268" s="6" t="n">
        <v>44963.86049965278</v>
      </c>
      <c r="C268" s="5" t="inlineStr">
        <is>
          <t>1386 EINAR CHOQUETIJLLA - COBRADOR</t>
        </is>
      </c>
      <c r="D268" s="15" t="n">
        <v>45133149309</v>
      </c>
      <c r="E268" s="5" t="inlineStr">
        <is>
          <t>BANCO INDUSTRIAL-100070049</t>
        </is>
      </c>
      <c r="H268" s="9" t="n">
        <v>210</v>
      </c>
      <c r="I268" s="5" t="inlineStr">
        <is>
          <t>DEPÓSITO BANCARIO</t>
        </is>
      </c>
      <c r="J268" s="5" t="inlineStr">
        <is>
          <t>1271 SANDRA SALAZAR ESCOBAR</t>
        </is>
      </c>
    </row>
    <row r="269">
      <c r="A269" s="5" t="inlineStr">
        <is>
          <t>CCAJ-SC39/59/2023</t>
        </is>
      </c>
      <c r="B269" s="6" t="n">
        <v>44963.86049965278</v>
      </c>
      <c r="C269" s="5" t="inlineStr">
        <is>
          <t>1386 EINAR CHOQUETIJLLA - COBRADOR</t>
        </is>
      </c>
      <c r="D269" s="15" t="n">
        <v>45133149381</v>
      </c>
      <c r="E269" s="5" t="inlineStr">
        <is>
          <t>BANCO INDUSTRIAL-100070049</t>
        </is>
      </c>
      <c r="H269" s="9" t="n">
        <v>800</v>
      </c>
      <c r="I269" s="5" t="inlineStr">
        <is>
          <t>DEPÓSITO BANCARIO</t>
        </is>
      </c>
      <c r="J269" s="5" t="inlineStr">
        <is>
          <t>1271 SANDRA SALAZAR ESCOBAR</t>
        </is>
      </c>
    </row>
    <row r="270">
      <c r="A270" s="5" t="inlineStr">
        <is>
          <t>CCAJ-SC39/59/2023</t>
        </is>
      </c>
      <c r="B270" s="6" t="n">
        <v>44963.86049965278</v>
      </c>
      <c r="C270" s="5" t="inlineStr">
        <is>
          <t>1386 EINAR CHOQUETIJLLA - COBRADOR</t>
        </is>
      </c>
      <c r="D270" s="15" t="n">
        <v>45153143218</v>
      </c>
      <c r="E270" s="5" t="inlineStr">
        <is>
          <t>BANCO INDUSTRIAL-100070049</t>
        </is>
      </c>
      <c r="H270" s="9" t="n">
        <v>616</v>
      </c>
      <c r="I270" s="5" t="inlineStr">
        <is>
          <t>DEPÓSITO BANCARIO</t>
        </is>
      </c>
      <c r="J270" s="5" t="inlineStr">
        <is>
          <t>1271 SANDRA SALAZAR ESCOBAR</t>
        </is>
      </c>
    </row>
    <row r="271">
      <c r="A271" s="5" t="inlineStr">
        <is>
          <t>CCAJ-SC39/59/2023</t>
        </is>
      </c>
      <c r="B271" s="6" t="n">
        <v>44963.86049965278</v>
      </c>
      <c r="C271" s="5" t="inlineStr">
        <is>
          <t>1386 EINAR CHOQUETIJLLA - COBRADOR</t>
        </is>
      </c>
      <c r="D271" s="15" t="n">
        <v>45143516964</v>
      </c>
      <c r="E271" s="5" t="inlineStr">
        <is>
          <t>BANCO INDUSTRIAL-100070049</t>
        </is>
      </c>
      <c r="H271" s="9" t="n">
        <v>1277.23</v>
      </c>
      <c r="I271" s="5" t="inlineStr">
        <is>
          <t>DEPÓSITO BANCARIO</t>
        </is>
      </c>
      <c r="J271" s="5" t="inlineStr">
        <is>
          <t>1271 SANDRA SALAZAR ESCOBAR</t>
        </is>
      </c>
    </row>
    <row r="272">
      <c r="A272" s="5" t="inlineStr">
        <is>
          <t>CCAJ-SC39/59/2023</t>
        </is>
      </c>
      <c r="B272" s="6" t="n">
        <v>44963.86049965278</v>
      </c>
      <c r="C272" s="5" t="inlineStr">
        <is>
          <t>1386 EINAR CHOQUETIJLLA - COBRADOR</t>
        </is>
      </c>
      <c r="D272" s="15" t="n">
        <v>45163238174</v>
      </c>
      <c r="E272" s="5" t="inlineStr">
        <is>
          <t>BANCO INDUSTRIAL-100070049</t>
        </is>
      </c>
      <c r="H272" s="9" t="n">
        <v>960</v>
      </c>
      <c r="I272" s="5" t="inlineStr">
        <is>
          <t>DEPÓSITO BANCARIO</t>
        </is>
      </c>
      <c r="J272" s="5" t="inlineStr">
        <is>
          <t>1271 SANDRA SALAZAR ESCOBAR</t>
        </is>
      </c>
    </row>
    <row r="273">
      <c r="A273" s="5" t="inlineStr">
        <is>
          <t>CCAJ-SC39/59/2023</t>
        </is>
      </c>
      <c r="B273" s="6" t="n">
        <v>44963.86049965278</v>
      </c>
      <c r="C273" s="5" t="inlineStr">
        <is>
          <t>1386 EINAR CHOQUETIJLLA - COBRADOR</t>
        </is>
      </c>
      <c r="D273" s="15" t="n">
        <v>45153143889</v>
      </c>
      <c r="E273" s="5" t="inlineStr">
        <is>
          <t>BANCO INDUSTRIAL-100070049</t>
        </is>
      </c>
      <c r="H273" s="9" t="n">
        <v>215.48</v>
      </c>
      <c r="I273" s="5" t="inlineStr">
        <is>
          <t>DEPÓSITO BANCARIO</t>
        </is>
      </c>
      <c r="J273" s="5" t="inlineStr">
        <is>
          <t>1271 SANDRA SALAZAR ESCOBAR</t>
        </is>
      </c>
    </row>
    <row r="274">
      <c r="A274" s="5" t="inlineStr">
        <is>
          <t>CCAJ-SC39/59/2023</t>
        </is>
      </c>
      <c r="B274" s="6" t="n">
        <v>44963.86049965278</v>
      </c>
      <c r="C274" s="5" t="inlineStr">
        <is>
          <t>1386 EINAR CHOQUETIJLLA - COBRADOR</t>
        </is>
      </c>
      <c r="D274" s="15" t="n">
        <v>45173210734</v>
      </c>
      <c r="E274" s="5" t="inlineStr">
        <is>
          <t>BANCO INDUSTRIAL-100070049</t>
        </is>
      </c>
      <c r="H274" s="9" t="n">
        <v>120</v>
      </c>
      <c r="I274" s="5" t="inlineStr">
        <is>
          <t>DEPÓSITO BANCARIO</t>
        </is>
      </c>
      <c r="J274" s="5" t="inlineStr">
        <is>
          <t>1271 SANDRA SALAZAR ESCOBAR</t>
        </is>
      </c>
    </row>
    <row r="275">
      <c r="A275" s="5" t="inlineStr">
        <is>
          <t>CCAJ-SC39/59/2023</t>
        </is>
      </c>
      <c r="B275" s="6" t="n">
        <v>44963.86049965278</v>
      </c>
      <c r="C275" s="5" t="inlineStr">
        <is>
          <t>1386 EINAR CHOQUETIJLLA - COBRADOR</t>
        </is>
      </c>
      <c r="D275" s="15" t="n">
        <v>45143517456</v>
      </c>
      <c r="E275" s="5" t="inlineStr">
        <is>
          <t>BANCO INDUSTRIAL-100070049</t>
        </is>
      </c>
      <c r="H275" s="9" t="n">
        <v>442.55</v>
      </c>
      <c r="I275" s="5" t="inlineStr">
        <is>
          <t>DEPÓSITO BANCARIO</t>
        </is>
      </c>
      <c r="J275" s="5" t="inlineStr">
        <is>
          <t>1271 SANDRA SALAZAR ESCOBAR</t>
        </is>
      </c>
    </row>
    <row r="276">
      <c r="A276" s="5" t="inlineStr">
        <is>
          <t>CCAJ-SC39/59/2023</t>
        </is>
      </c>
      <c r="B276" s="6" t="n">
        <v>44963.86049965278</v>
      </c>
      <c r="C276" s="5" t="inlineStr">
        <is>
          <t>1386 EINAR CHOQUETIJLLA - COBRADOR</t>
        </is>
      </c>
      <c r="D276" s="15" t="n">
        <v>45133150540</v>
      </c>
      <c r="E276" s="5" t="inlineStr">
        <is>
          <t>BANCO INDUSTRIAL-100070049</t>
        </is>
      </c>
      <c r="H276" s="9" t="n">
        <v>290.2</v>
      </c>
      <c r="I276" s="5" t="inlineStr">
        <is>
          <t>DEPÓSITO BANCARIO</t>
        </is>
      </c>
      <c r="J276" s="5" t="inlineStr">
        <is>
          <t>1271 SANDRA SALAZAR ESCOBAR</t>
        </is>
      </c>
    </row>
    <row r="277">
      <c r="A277" s="5" t="inlineStr">
        <is>
          <t>CCAJ-SC39/59/2023</t>
        </is>
      </c>
      <c r="B277" s="6" t="n">
        <v>44963.86049965278</v>
      </c>
      <c r="C277" s="5" t="inlineStr">
        <is>
          <t>1386 EINAR CHOQUETIJLLA - COBRADOR</t>
        </is>
      </c>
      <c r="D277" s="15" t="n">
        <v>45133150635</v>
      </c>
      <c r="E277" s="5" t="inlineStr">
        <is>
          <t>BANCO INDUSTRIAL-100070049</t>
        </is>
      </c>
      <c r="H277" s="9" t="n">
        <v>923.6799999999999</v>
      </c>
      <c r="I277" s="5" t="inlineStr">
        <is>
          <t>DEPÓSITO BANCARIO</t>
        </is>
      </c>
      <c r="J277" s="5" t="inlineStr">
        <is>
          <t>1271 SANDRA SALAZAR ESCOBAR</t>
        </is>
      </c>
    </row>
    <row r="278">
      <c r="A278" s="5" t="inlineStr">
        <is>
          <t>CCAJ-SC39/59/2023</t>
        </is>
      </c>
      <c r="B278" s="6" t="n">
        <v>44963.86049965278</v>
      </c>
      <c r="C278" s="5" t="inlineStr">
        <is>
          <t>1386 EINAR CHOQUETIJLLA - COBRADOR</t>
        </is>
      </c>
      <c r="D278" s="15" t="n">
        <v>45173210980</v>
      </c>
      <c r="E278" s="5" t="inlineStr">
        <is>
          <t>BANCO INDUSTRIAL-100070049</t>
        </is>
      </c>
      <c r="H278" s="9" t="n">
        <v>1035</v>
      </c>
      <c r="I278" s="5" t="inlineStr">
        <is>
          <t>DEPÓSITO BANCARIO</t>
        </is>
      </c>
      <c r="J278" s="5" t="inlineStr">
        <is>
          <t>1271 SANDRA SALAZAR ESCOBAR</t>
        </is>
      </c>
    </row>
    <row r="279">
      <c r="A279" s="5" t="inlineStr">
        <is>
          <t>CCAJ-SC39/59/2023</t>
        </is>
      </c>
      <c r="B279" s="6" t="n">
        <v>44963.86049965278</v>
      </c>
      <c r="C279" s="5" t="inlineStr">
        <is>
          <t>1386 EINAR CHOQUETIJLLA - COBRADOR</t>
        </is>
      </c>
      <c r="D279" s="15" t="n">
        <v>45173210983</v>
      </c>
      <c r="E279" s="5" t="inlineStr">
        <is>
          <t>BANCO INDUSTRIAL-100070049</t>
        </is>
      </c>
      <c r="H279" s="9" t="n">
        <v>572.22</v>
      </c>
      <c r="I279" s="5" t="inlineStr">
        <is>
          <t>DEPÓSITO BANCARIO</t>
        </is>
      </c>
      <c r="J279" s="5" t="inlineStr">
        <is>
          <t>1271 SANDRA SALAZAR ESCOBAR</t>
        </is>
      </c>
    </row>
    <row r="280">
      <c r="A280" s="5" t="inlineStr">
        <is>
          <t>CCAJ-SC39/59/2023</t>
        </is>
      </c>
      <c r="B280" s="6" t="n">
        <v>44963.86049965278</v>
      </c>
      <c r="C280" s="5" t="inlineStr">
        <is>
          <t>1386 EINAR CHOQUETIJLLA - COBRADOR</t>
        </is>
      </c>
      <c r="D280" s="15" t="n">
        <v>45153144221</v>
      </c>
      <c r="E280" s="5" t="inlineStr">
        <is>
          <t>BANCO INDUSTRIAL-100070049</t>
        </is>
      </c>
      <c r="H280" s="9" t="n">
        <v>470.02</v>
      </c>
      <c r="I280" s="5" t="inlineStr">
        <is>
          <t>DEPÓSITO BANCARIO</t>
        </is>
      </c>
      <c r="J280" s="5" t="inlineStr">
        <is>
          <t>1271 SANDRA SALAZAR ESCOBAR</t>
        </is>
      </c>
    </row>
    <row r="281">
      <c r="A281" s="5" t="inlineStr">
        <is>
          <t>CCAJ-SC39/59/2023</t>
        </is>
      </c>
      <c r="B281" s="6" t="n">
        <v>44963.86049965278</v>
      </c>
      <c r="C281" s="5" t="inlineStr">
        <is>
          <t>1386 EINAR CHOQUETIJLLA - COBRADOR</t>
        </is>
      </c>
      <c r="D281" s="15" t="n">
        <v>45173211132</v>
      </c>
      <c r="E281" s="5" t="inlineStr">
        <is>
          <t>BANCO INDUSTRIAL-100070049</t>
        </is>
      </c>
      <c r="H281" s="9" t="n">
        <v>150</v>
      </c>
      <c r="I281" s="5" t="inlineStr">
        <is>
          <t>DEPÓSITO BANCARIO</t>
        </is>
      </c>
      <c r="J281" s="5" t="inlineStr">
        <is>
          <t>1271 SANDRA SALAZAR ESCOBAR</t>
        </is>
      </c>
    </row>
    <row r="282">
      <c r="A282" s="5" t="inlineStr">
        <is>
          <t>CCAJ-SC39/59/2023</t>
        </is>
      </c>
      <c r="B282" s="6" t="n">
        <v>44963.86049965278</v>
      </c>
      <c r="C282" s="5" t="inlineStr">
        <is>
          <t>1386 EINAR CHOQUETIJLLA - COBRADOR</t>
        </is>
      </c>
      <c r="D282" s="15" t="n">
        <v>45133150871</v>
      </c>
      <c r="E282" s="5" t="inlineStr">
        <is>
          <t>BANCO INDUSTRIAL-100070049</t>
        </is>
      </c>
      <c r="H282" s="9" t="n">
        <v>713.54</v>
      </c>
      <c r="I282" s="5" t="inlineStr">
        <is>
          <t>DEPÓSITO BANCARIO</t>
        </is>
      </c>
      <c r="J282" s="5" t="inlineStr">
        <is>
          <t>1271 SANDRA SALAZAR ESCOBAR</t>
        </is>
      </c>
    </row>
    <row r="283">
      <c r="A283" s="5" t="inlineStr">
        <is>
          <t>CCAJ-SC39/59/2023</t>
        </is>
      </c>
      <c r="B283" s="6" t="n">
        <v>44963.86049965278</v>
      </c>
      <c r="C283" s="5" t="inlineStr">
        <is>
          <t>1386 EINAR CHOQUETIJLLA - COBRADOR</t>
        </is>
      </c>
      <c r="D283" s="15" t="n">
        <v>45133152167</v>
      </c>
      <c r="E283" s="5" t="inlineStr">
        <is>
          <t>BANCO INDUSTRIAL-100070049</t>
        </is>
      </c>
      <c r="H283" s="9" t="n">
        <v>1239.6</v>
      </c>
      <c r="I283" s="5" t="inlineStr">
        <is>
          <t>DEPÓSITO BANCARIO</t>
        </is>
      </c>
      <c r="J283" s="5" t="inlineStr">
        <is>
          <t>1271 SANDRA SALAZAR ESCOBAR</t>
        </is>
      </c>
    </row>
    <row r="284">
      <c r="A284" s="5" t="inlineStr">
        <is>
          <t>CCAJ-SC39/59/2023</t>
        </is>
      </c>
      <c r="B284" s="6" t="n">
        <v>44963.86049965278</v>
      </c>
      <c r="C284" s="5" t="inlineStr">
        <is>
          <t>1386 EINAR CHOQUETIJLLA - COBRADOR</t>
        </is>
      </c>
      <c r="D284" s="15" t="n">
        <v>45133152170</v>
      </c>
      <c r="E284" s="5" t="inlineStr">
        <is>
          <t>BANCO INDUSTRIAL-100070049</t>
        </is>
      </c>
      <c r="H284" s="9" t="n">
        <v>1254.72</v>
      </c>
      <c r="I284" s="5" t="inlineStr">
        <is>
          <t>DEPÓSITO BANCARIO</t>
        </is>
      </c>
      <c r="J284" s="5" t="inlineStr">
        <is>
          <t>1271 SANDRA SALAZAR ESCOBAR</t>
        </is>
      </c>
    </row>
    <row r="285">
      <c r="A285" s="5" t="inlineStr">
        <is>
          <t>CCAJ-SC39/59/2023</t>
        </is>
      </c>
      <c r="B285" s="6" t="n">
        <v>44963.86049965278</v>
      </c>
      <c r="C285" s="5" t="inlineStr">
        <is>
          <t>1386 EINAR CHOQUETIJLLA - COBRADOR</t>
        </is>
      </c>
      <c r="D285" s="15" t="n">
        <v>45123284243</v>
      </c>
      <c r="E285" s="5" t="inlineStr">
        <is>
          <t>BANCO INDUSTRIAL-100070049</t>
        </is>
      </c>
      <c r="H285" s="9" t="n">
        <v>2516.8</v>
      </c>
      <c r="I285" s="5" t="inlineStr">
        <is>
          <t>DEPÓSITO BANCARIO</t>
        </is>
      </c>
      <c r="J285" s="5" t="inlineStr">
        <is>
          <t>1271 SANDRA SALAZAR ESCOBAR</t>
        </is>
      </c>
    </row>
    <row r="286">
      <c r="A286" s="5" t="inlineStr">
        <is>
          <t>CCAJ-SC39/59/2023</t>
        </is>
      </c>
      <c r="B286" s="6" t="n">
        <v>44963.86049965278</v>
      </c>
      <c r="C286" s="5" t="inlineStr">
        <is>
          <t>1386 EINAR CHOQUETIJLLA - COBRADOR</t>
        </is>
      </c>
      <c r="D286" s="7" t="n">
        <v>38501</v>
      </c>
      <c r="E286" s="5" t="inlineStr">
        <is>
          <t>BANCO DE CREDITO-7015054675359</t>
        </is>
      </c>
      <c r="H286" s="9" t="n">
        <v>14000</v>
      </c>
      <c r="I286" s="5" t="inlineStr">
        <is>
          <t>DEPÓSITO BANCARIO</t>
        </is>
      </c>
      <c r="J286" s="8" t="inlineStr">
        <is>
          <t>1972 FLAVIA GALEAN MALLON</t>
        </is>
      </c>
    </row>
    <row r="287">
      <c r="A287" s="5" t="inlineStr">
        <is>
          <t>CCAJ-SC39/59/2023</t>
        </is>
      </c>
      <c r="B287" s="6" t="n">
        <v>44963.86049965278</v>
      </c>
      <c r="C287" s="5" t="inlineStr">
        <is>
          <t>1386 EINAR CHOQUETIJLLA - COBRADOR</t>
        </is>
      </c>
      <c r="D287" s="15" t="n">
        <v>81790162963</v>
      </c>
      <c r="E287" s="5" t="inlineStr">
        <is>
          <t>BANCO INDUSTRIAL-100070049</t>
        </is>
      </c>
      <c r="H287" s="9" t="n">
        <v>255.33</v>
      </c>
      <c r="I287" s="5" t="inlineStr">
        <is>
          <t>DEPÓSITO BANCARIO</t>
        </is>
      </c>
      <c r="J287" s="5" t="inlineStr">
        <is>
          <t>4307 PEDRO GALARZA TERCEROS</t>
        </is>
      </c>
    </row>
    <row r="288">
      <c r="A288" s="5" t="inlineStr">
        <is>
          <t>CCAJ-SC39/59/2023</t>
        </is>
      </c>
      <c r="B288" s="6" t="n">
        <v>44963.86049965278</v>
      </c>
      <c r="C288" s="5" t="inlineStr">
        <is>
          <t>1386 EINAR CHOQUETIJLLA - COBRADOR</t>
        </is>
      </c>
      <c r="D288" s="15" t="n">
        <v>81790162964</v>
      </c>
      <c r="E288" s="5" t="inlineStr">
        <is>
          <t>BANCO INDUSTRIAL-100070049</t>
        </is>
      </c>
      <c r="H288" s="9" t="n">
        <v>255.33</v>
      </c>
      <c r="I288" s="5" t="inlineStr">
        <is>
          <t>DEPÓSITO BANCARIO</t>
        </is>
      </c>
      <c r="J288" s="5" t="inlineStr">
        <is>
          <t>4307 PEDRO GALARZA TERCEROS</t>
        </is>
      </c>
    </row>
    <row r="289">
      <c r="A289" s="5" t="inlineStr">
        <is>
          <t>CCAJ-SC39/59/2023</t>
        </is>
      </c>
      <c r="B289" s="6" t="n">
        <v>44963.86049965278</v>
      </c>
      <c r="C289" s="5" t="inlineStr">
        <is>
          <t>1386 EINAR CHOQUETIJLLA - COBRADOR</t>
        </is>
      </c>
      <c r="D289" s="15" t="n">
        <v>81790162962</v>
      </c>
      <c r="E289" s="5" t="inlineStr">
        <is>
          <t>BANCO INDUSTRIAL-100070049</t>
        </is>
      </c>
      <c r="H289" s="9" t="n">
        <v>255.33</v>
      </c>
      <c r="I289" s="5" t="inlineStr">
        <is>
          <t>DEPÓSITO BANCARIO</t>
        </is>
      </c>
      <c r="J289" s="5" t="inlineStr">
        <is>
          <t>4307 PEDRO GALARZA TERCEROS</t>
        </is>
      </c>
    </row>
    <row r="290">
      <c r="A290" s="5" t="inlineStr">
        <is>
          <t>CCAJ-SC39/59/2023</t>
        </is>
      </c>
      <c r="B290" s="6" t="n">
        <v>44963.86049965278</v>
      </c>
      <c r="C290" s="5" t="inlineStr">
        <is>
          <t>1386 EINAR CHOQUETIJLLA - COBRADOR</t>
        </is>
      </c>
      <c r="D290" s="15" t="n">
        <v>81790162965</v>
      </c>
      <c r="E290" s="5" t="inlineStr">
        <is>
          <t>BANCO INDUSTRIAL-100070049</t>
        </is>
      </c>
      <c r="H290" s="9" t="n">
        <v>255.33</v>
      </c>
      <c r="I290" s="5" t="inlineStr">
        <is>
          <t>DEPÓSITO BANCARIO</t>
        </is>
      </c>
      <c r="J290" s="5" t="inlineStr">
        <is>
          <t>4307 PEDRO GALARZA TERCEROS</t>
        </is>
      </c>
    </row>
    <row r="291">
      <c r="A291" s="5" t="inlineStr">
        <is>
          <t>CCAJ-SC39/59/2023</t>
        </is>
      </c>
      <c r="B291" s="6" t="n">
        <v>44963.86049965278</v>
      </c>
      <c r="C291" s="5" t="inlineStr">
        <is>
          <t>1386 EINAR CHOQUETIJLLA - COBRADOR</t>
        </is>
      </c>
      <c r="D291" s="15" t="n">
        <v>81790162961</v>
      </c>
      <c r="E291" s="5" t="inlineStr">
        <is>
          <t>BANCO INDUSTRIAL-100070049</t>
        </is>
      </c>
      <c r="H291" s="9" t="n">
        <v>255.33</v>
      </c>
      <c r="I291" s="5" t="inlineStr">
        <is>
          <t>DEPÓSITO BANCARIO</t>
        </is>
      </c>
      <c r="J291" s="5" t="inlineStr">
        <is>
          <t>4307 PEDRO GALARZA TERCEROS</t>
        </is>
      </c>
    </row>
    <row r="292">
      <c r="A292" s="5" t="inlineStr">
        <is>
          <t>CCAJ-SC39/59/2023</t>
        </is>
      </c>
      <c r="B292" s="6" t="n">
        <v>44963.86049965278</v>
      </c>
      <c r="C292" s="5" t="inlineStr">
        <is>
          <t>1386 EINAR CHOQUETIJLLA - COBRADOR</t>
        </is>
      </c>
      <c r="D292" s="15" t="n">
        <v>81790162960</v>
      </c>
      <c r="E292" s="5" t="inlineStr">
        <is>
          <t>BANCO INDUSTRIAL-100070049</t>
        </is>
      </c>
      <c r="H292" s="9" t="n">
        <v>255.33</v>
      </c>
      <c r="I292" s="5" t="inlineStr">
        <is>
          <t>DEPÓSITO BANCARIO</t>
        </is>
      </c>
      <c r="J292" s="5" t="inlineStr">
        <is>
          <t>4307 PEDRO GALARZA TERCEROS</t>
        </is>
      </c>
    </row>
    <row r="293">
      <c r="A293" s="5" t="inlineStr">
        <is>
          <t>CCAJ-SC39/59/2023</t>
        </is>
      </c>
      <c r="B293" s="6" t="n">
        <v>44963.86049965278</v>
      </c>
      <c r="C293" s="5" t="inlineStr">
        <is>
          <t>1386 EINAR CHOQUETIJLLA - COBRADOR</t>
        </is>
      </c>
      <c r="D293" s="15" t="n">
        <v>45153142321</v>
      </c>
      <c r="E293" s="8" t="inlineStr">
        <is>
          <t>BISA-100070022</t>
        </is>
      </c>
      <c r="H293" s="9" t="n">
        <v>2996</v>
      </c>
      <c r="I293" s="5" t="inlineStr">
        <is>
          <t>DEPÓSITO BANCARIO</t>
        </is>
      </c>
      <c r="J293" s="5" t="inlineStr">
        <is>
          <t>4307 PEDRO GALARZA TERCEROS</t>
        </is>
      </c>
    </row>
    <row r="294">
      <c r="A294" s="5" t="inlineStr">
        <is>
          <t>CCAJ-SC39/59/2023</t>
        </is>
      </c>
      <c r="B294" s="6" t="n">
        <v>44963.86049965278</v>
      </c>
      <c r="C294" s="5" t="inlineStr">
        <is>
          <t>1386 EINAR CHOQUETIJLLA - COBRADOR</t>
        </is>
      </c>
      <c r="D294" s="15" t="n">
        <v>81790162966</v>
      </c>
      <c r="E294" s="5" t="inlineStr">
        <is>
          <t>BANCO INDUSTRIAL-100070049</t>
        </is>
      </c>
      <c r="H294" s="9" t="n">
        <v>255.23</v>
      </c>
      <c r="I294" s="5" t="inlineStr">
        <is>
          <t>DEPÓSITO BANCARIO</t>
        </is>
      </c>
      <c r="J294" s="5" t="inlineStr">
        <is>
          <t>4307 PEDRO GALARZA TERCEROS</t>
        </is>
      </c>
    </row>
    <row r="295">
      <c r="A295" s="5" t="inlineStr">
        <is>
          <t>CCAJ-SC39/59/2023</t>
        </is>
      </c>
      <c r="B295" s="6" t="n">
        <v>44963.86049965278</v>
      </c>
      <c r="C295" s="5" t="inlineStr">
        <is>
          <t>1386 EINAR CHOQUETIJLLA - COBRADOR</t>
        </is>
      </c>
      <c r="D295" s="7" t="n">
        <v>624652</v>
      </c>
      <c r="E295" s="5" t="inlineStr">
        <is>
          <t>BANCO INDUSTRIAL-100070049</t>
        </is>
      </c>
      <c r="H295" s="9" t="n">
        <v>17715.5</v>
      </c>
      <c r="I295" s="5" t="inlineStr">
        <is>
          <t>DEPÓSITO BANCARIO</t>
        </is>
      </c>
      <c r="J295" s="8" t="inlineStr">
        <is>
          <t>1972 FLAVIA GALEAN MALLON</t>
        </is>
      </c>
    </row>
    <row r="296">
      <c r="A296" s="5" t="inlineStr">
        <is>
          <t>CCAJ-SC39/59/2023</t>
        </is>
      </c>
      <c r="B296" s="6" t="n">
        <v>44963.86049965278</v>
      </c>
      <c r="C296" s="5" t="inlineStr">
        <is>
          <t>1386 EINAR CHOQUETIJLLA - COBRADOR</t>
        </is>
      </c>
      <c r="D296" s="7" t="n">
        <v>420507</v>
      </c>
      <c r="E296" s="5" t="inlineStr">
        <is>
          <t>BANCO INDUSTRIAL-100070049</t>
        </is>
      </c>
      <c r="H296" s="9" t="n">
        <v>6671.8</v>
      </c>
      <c r="I296" s="5" t="inlineStr">
        <is>
          <t>DEPÓSITO BANCARIO</t>
        </is>
      </c>
      <c r="J296" s="5" t="inlineStr">
        <is>
          <t>3046 CLAUDIA ELEN CASTRO DELGADILLO</t>
        </is>
      </c>
    </row>
    <row r="297">
      <c r="A297" s="5" t="inlineStr">
        <is>
          <t>CCAJ-SC39/59/2023</t>
        </is>
      </c>
      <c r="B297" s="6" t="n">
        <v>44963.86049965278</v>
      </c>
      <c r="C297" s="5" t="inlineStr">
        <is>
          <t>1386 EINAR CHOQUETIJLLA - COBRADOR</t>
        </is>
      </c>
      <c r="D297" s="7" t="n">
        <v>170425</v>
      </c>
      <c r="E297" s="5" t="inlineStr">
        <is>
          <t>MERCANTIL SANTA CRUZ-4010678183</t>
        </is>
      </c>
      <c r="H297" s="9" t="n">
        <v>57073.7</v>
      </c>
      <c r="I297" s="5" t="inlineStr">
        <is>
          <t>DEPÓSITO BANCARIO</t>
        </is>
      </c>
      <c r="J297" s="5" t="inlineStr">
        <is>
          <t>4863 MOISES MENACHO MONTAÑO</t>
        </is>
      </c>
    </row>
    <row r="298">
      <c r="A298" s="5" t="inlineStr">
        <is>
          <t>CCAJ-SC39/59/202</t>
        </is>
      </c>
      <c r="B298" s="6" t="n">
        <v>44963.86049965278</v>
      </c>
      <c r="C298" s="5" t="inlineStr">
        <is>
          <t xml:space="preserve">1386 EINAR CHOQUETIJLLA - </t>
        </is>
      </c>
      <c r="D298" s="7" t="n"/>
      <c r="E298" s="8" t="n"/>
      <c r="F298" s="9" t="n">
        <v>3578.4</v>
      </c>
      <c r="I298" s="10" t="inlineStr">
        <is>
          <t>EFECTIVO</t>
        </is>
      </c>
      <c r="J298" s="8" t="inlineStr">
        <is>
          <t>2932 EUGENIO LOPEZ CESPEDES</t>
        </is>
      </c>
    </row>
    <row r="299">
      <c r="A299" s="5" t="inlineStr">
        <is>
          <t>CCAJ-SC39/59/2023</t>
        </is>
      </c>
      <c r="B299" s="6" t="n">
        <v>44963.86049965278</v>
      </c>
      <c r="C299" s="5" t="inlineStr">
        <is>
          <t>1386 EINAR CHOQUETIJLLA - COBRADOR</t>
        </is>
      </c>
      <c r="D299" s="7" t="n"/>
      <c r="E299" s="8" t="n"/>
      <c r="F299" s="9" t="n">
        <v>7500</v>
      </c>
      <c r="I299" s="10" t="inlineStr">
        <is>
          <t>EFECTIVO</t>
        </is>
      </c>
      <c r="J299" s="8" t="inlineStr">
        <is>
          <t>2551 EDMUNDO CAYANI M.</t>
        </is>
      </c>
    </row>
    <row r="300">
      <c r="A300" s="5" t="inlineStr">
        <is>
          <t>CCAJ-SC39/59/2023</t>
        </is>
      </c>
      <c r="B300" s="6" t="n">
        <v>44963.86049965278</v>
      </c>
      <c r="C300" s="5" t="inlineStr">
        <is>
          <t>1386 EINAR CHOQUETIJLLA - COBRADOR</t>
        </is>
      </c>
      <c r="D300" s="7" t="n"/>
      <c r="E300" s="8" t="n"/>
      <c r="F300" s="9" t="n">
        <v>35251</v>
      </c>
      <c r="I300" s="10" t="inlineStr">
        <is>
          <t>EFECTIVO</t>
        </is>
      </c>
      <c r="J300" s="5" t="inlineStr">
        <is>
          <t>2552 ALVARO JAVIER LOAYZA CACERES</t>
        </is>
      </c>
    </row>
    <row r="301">
      <c r="A301" s="5" t="inlineStr">
        <is>
          <t>CCAJ-SC39/59/2023</t>
        </is>
      </c>
      <c r="B301" s="6" t="n">
        <v>44963.86049965278</v>
      </c>
      <c r="C301" s="5" t="inlineStr">
        <is>
          <t>1386 EINAR CHOQUETIJLLA - COBRADOR</t>
        </is>
      </c>
      <c r="D301" s="7" t="n"/>
      <c r="E301" s="8" t="n"/>
      <c r="F301" s="9" t="n">
        <v>2721.1</v>
      </c>
      <c r="I301" s="10" t="inlineStr">
        <is>
          <t>EFECTIVO</t>
        </is>
      </c>
      <c r="J301" s="5" t="inlineStr">
        <is>
          <t>2917 MILAN HUANCOLLO JUCUMARI</t>
        </is>
      </c>
    </row>
    <row r="302">
      <c r="A302" s="5" t="inlineStr">
        <is>
          <t>CCAJ-SC39/59/2023</t>
        </is>
      </c>
      <c r="B302" s="6" t="n">
        <v>44963.86049965278</v>
      </c>
      <c r="C302" s="5" t="inlineStr">
        <is>
          <t>1386 EINAR CHOQUETIJLLA - COBRADOR</t>
        </is>
      </c>
      <c r="D302" s="7" t="n"/>
      <c r="E302" s="8" t="n"/>
      <c r="F302" s="9" t="n">
        <v>2599</v>
      </c>
      <c r="I302" s="10" t="inlineStr">
        <is>
          <t>EFECTIVO</t>
        </is>
      </c>
      <c r="J302" s="5" t="inlineStr">
        <is>
          <t>2994 CRISTIAN DEIBY PARDO VILLEGAS</t>
        </is>
      </c>
    </row>
    <row r="303">
      <c r="A303" s="5" t="inlineStr">
        <is>
          <t>CCAJ-SC39/59/2023</t>
        </is>
      </c>
      <c r="B303" s="6" t="n">
        <v>44963.86049965278</v>
      </c>
      <c r="C303" s="5" t="inlineStr">
        <is>
          <t>1386 EINAR CHOQUETIJLLA - COBRADOR</t>
        </is>
      </c>
      <c r="D303" s="7" t="n"/>
      <c r="E303" s="8" t="n"/>
      <c r="F303" s="9" t="n">
        <v>0.1</v>
      </c>
      <c r="I303" s="10" t="inlineStr">
        <is>
          <t>EFECTIVO</t>
        </is>
      </c>
      <c r="J303" s="5" t="inlineStr">
        <is>
          <t>4307 PEDRO GALARZA TERCEROS</t>
        </is>
      </c>
    </row>
    <row r="304">
      <c r="A304" s="5" t="inlineStr">
        <is>
          <t>CCAJ-SC39/59/2023</t>
        </is>
      </c>
      <c r="B304" s="6" t="n">
        <v>44963.86049965278</v>
      </c>
      <c r="C304" s="5" t="inlineStr">
        <is>
          <t>1386 EINAR CHOQUETIJLLA - COBRADOR</t>
        </is>
      </c>
      <c r="D304" s="7" t="n"/>
      <c r="E304" s="8" t="n"/>
      <c r="F304" s="9" t="n">
        <v>1864</v>
      </c>
      <c r="I304" s="10" t="inlineStr">
        <is>
          <t>EFECTIVO</t>
        </is>
      </c>
      <c r="J304" s="8" t="inlineStr">
        <is>
          <t>4309 RODRIGO RAMOS - T02</t>
        </is>
      </c>
    </row>
    <row r="305">
      <c r="A305" s="5" t="inlineStr">
        <is>
          <t>CCAJ-SC39/59/2023</t>
        </is>
      </c>
      <c r="B305" s="6" t="n">
        <v>44963.86049965278</v>
      </c>
      <c r="C305" s="5" t="inlineStr">
        <is>
          <t>1386 EINAR CHOQUETIJLLA - COBRADOR</t>
        </is>
      </c>
      <c r="D305" s="7" t="n"/>
      <c r="E305" s="8" t="n"/>
      <c r="F305" s="9" t="n">
        <v>1484</v>
      </c>
      <c r="I305" s="10" t="inlineStr">
        <is>
          <t>EFECTIVO</t>
        </is>
      </c>
      <c r="J305" s="8" t="inlineStr">
        <is>
          <t>4309 RODRIGO RAMOS - T03</t>
        </is>
      </c>
    </row>
    <row r="306">
      <c r="A306" s="5" t="inlineStr">
        <is>
          <t>CCAJ-SC39/59/2023</t>
        </is>
      </c>
      <c r="B306" s="6" t="n">
        <v>44963.86049965278</v>
      </c>
      <c r="C306" s="5" t="inlineStr">
        <is>
          <t>1386 EINAR CHOQUETIJLLA - COBRADOR</t>
        </is>
      </c>
      <c r="D306" s="7" t="n"/>
      <c r="E306" s="8" t="n"/>
      <c r="F306" s="9" t="n">
        <v>2938.4</v>
      </c>
      <c r="I306" s="10" t="inlineStr">
        <is>
          <t>EFECTIVO</t>
        </is>
      </c>
      <c r="J306" s="8" t="inlineStr">
        <is>
          <t>4309 RODRIGO RAMOS - T04</t>
        </is>
      </c>
    </row>
    <row r="307">
      <c r="A307" s="5" t="inlineStr">
        <is>
          <t>CCAJ-SC39/59/2023</t>
        </is>
      </c>
      <c r="B307" s="6" t="n">
        <v>44963.86049965278</v>
      </c>
      <c r="C307" s="5" t="inlineStr">
        <is>
          <t>1386 EINAR CHOQUETIJLLA - COBRADOR</t>
        </is>
      </c>
      <c r="D307" s="7" t="n"/>
      <c r="E307" s="8" t="n"/>
      <c r="F307" s="9" t="n">
        <v>1320.7</v>
      </c>
      <c r="I307" s="10" t="inlineStr">
        <is>
          <t>EFECTIVO</t>
        </is>
      </c>
      <c r="J307" s="8" t="inlineStr">
        <is>
          <t>4309 RODRIGO RAMOS - T05</t>
        </is>
      </c>
    </row>
    <row r="308">
      <c r="A308" s="5" t="inlineStr">
        <is>
          <t>CCAJ-SC39/59/2023</t>
        </is>
      </c>
      <c r="B308" s="6" t="n">
        <v>44963.86049965278</v>
      </c>
      <c r="C308" s="5" t="inlineStr">
        <is>
          <t>1386 EINAR CHOQUETIJLLA - COBRADOR</t>
        </is>
      </c>
      <c r="D308" s="7" t="n"/>
      <c r="E308" s="8" t="n"/>
      <c r="F308" s="9" t="n">
        <v>15582.5</v>
      </c>
      <c r="I308" s="10" t="inlineStr">
        <is>
          <t>EFECTIVO</t>
        </is>
      </c>
      <c r="J308" s="8" t="inlineStr">
        <is>
          <t>4309 RODRIGO RAMOS - T06</t>
        </is>
      </c>
    </row>
    <row r="309">
      <c r="A309" s="5" t="inlineStr">
        <is>
          <t>CCAJ-SC39/59/2023</t>
        </is>
      </c>
      <c r="B309" s="6" t="n">
        <v>44963.86049965278</v>
      </c>
      <c r="C309" s="5" t="inlineStr">
        <is>
          <t>1386 EINAR CHOQUETIJLLA - COBRADOR</t>
        </is>
      </c>
      <c r="D309" s="7" t="n"/>
      <c r="E309" s="8" t="n"/>
      <c r="F309" s="9" t="n">
        <v>6025.7</v>
      </c>
      <c r="I309" s="10" t="inlineStr">
        <is>
          <t>EFECTIVO</t>
        </is>
      </c>
      <c r="J309" s="8" t="inlineStr">
        <is>
          <t>4309 RODRIGO RAMOS - T07</t>
        </is>
      </c>
    </row>
    <row r="310">
      <c r="A310" s="5" t="inlineStr">
        <is>
          <t>CCAJ-SC39/59/2023</t>
        </is>
      </c>
      <c r="B310" s="6" t="n">
        <v>44963.86049965278</v>
      </c>
      <c r="C310" s="5" t="inlineStr">
        <is>
          <t>1386 EINAR CHOQUETIJLLA - COBRADOR</t>
        </is>
      </c>
      <c r="D310" s="7" t="n"/>
      <c r="E310" s="8" t="n"/>
      <c r="F310" s="9" t="n">
        <v>41839.8</v>
      </c>
      <c r="I310" s="10" t="inlineStr">
        <is>
          <t>EFECTIVO</t>
        </is>
      </c>
      <c r="J310" s="8" t="inlineStr">
        <is>
          <t>4309 RODRIGO RAMOS - T09</t>
        </is>
      </c>
    </row>
    <row r="311">
      <c r="A311" s="5" t="inlineStr">
        <is>
          <t>CCAJ-SC39/59/2023</t>
        </is>
      </c>
      <c r="B311" s="6" t="n">
        <v>44963.86049965278</v>
      </c>
      <c r="C311" s="5" t="inlineStr">
        <is>
          <t>1386 EINAR CHOQUETIJLLA - COBRADOR</t>
        </is>
      </c>
      <c r="D311" s="7" t="n"/>
      <c r="E311" s="8" t="n"/>
      <c r="F311" s="9" t="n">
        <v>5868.2</v>
      </c>
      <c r="I311" s="10" t="inlineStr">
        <is>
          <t>EFECTIVO</t>
        </is>
      </c>
      <c r="J311" s="8" t="inlineStr">
        <is>
          <t>4309 RODRIGO RAMOS - T10</t>
        </is>
      </c>
    </row>
    <row r="312">
      <c r="A312" s="5" t="inlineStr">
        <is>
          <t>CCAJ-SC39/59/2023</t>
        </is>
      </c>
      <c r="B312" s="6" t="n">
        <v>44963.86049965278</v>
      </c>
      <c r="C312" s="5" t="inlineStr">
        <is>
          <t>1386 EINAR CHOQUETIJLLA - COBRADOR</t>
        </is>
      </c>
      <c r="D312" s="7" t="n"/>
      <c r="E312" s="8" t="n"/>
      <c r="F312" s="9" t="n">
        <v>6619.7</v>
      </c>
      <c r="I312" s="10" t="inlineStr">
        <is>
          <t>EFECTIVO</t>
        </is>
      </c>
      <c r="J312" s="8" t="inlineStr">
        <is>
          <t>4309 RODRIGO RAMOS - T11</t>
        </is>
      </c>
    </row>
    <row r="313">
      <c r="A313" s="5" t="inlineStr">
        <is>
          <t>CCAJ-SC39/59/2023</t>
        </is>
      </c>
      <c r="B313" s="6" t="n">
        <v>44963.86049965278</v>
      </c>
      <c r="C313" s="5" t="inlineStr">
        <is>
          <t>1386 EINAR CHOQUETIJLLA - COBRADOR</t>
        </is>
      </c>
      <c r="D313" s="7" t="n"/>
      <c r="E313" s="8" t="n"/>
      <c r="F313" s="9" t="n">
        <v>4698.5</v>
      </c>
      <c r="I313" s="10" t="inlineStr">
        <is>
          <t>EFECTIVO</t>
        </is>
      </c>
      <c r="J313" s="8" t="inlineStr">
        <is>
          <t>4309 RODRIGO RAMOS - T14</t>
        </is>
      </c>
    </row>
    <row r="314">
      <c r="A314" s="5" t="inlineStr">
        <is>
          <t>CCAJ-SC39/59/2023</t>
        </is>
      </c>
      <c r="B314" s="6" t="n">
        <v>44963.86049965278</v>
      </c>
      <c r="C314" s="5" t="inlineStr">
        <is>
          <t>1386 EINAR CHOQUETIJLLA - COBRADOR</t>
        </is>
      </c>
      <c r="D314" s="7" t="n"/>
      <c r="E314" s="8" t="n"/>
      <c r="F314" s="9" t="n">
        <v>7000.1</v>
      </c>
      <c r="I314" s="10" t="inlineStr">
        <is>
          <t>EFECTIVO</t>
        </is>
      </c>
      <c r="J314" s="8" t="inlineStr">
        <is>
          <t>4309 RODRIGO RAMOS - T15</t>
        </is>
      </c>
    </row>
    <row r="315">
      <c r="A315" s="5" t="inlineStr">
        <is>
          <t>CCAJ-SC39/59/2023</t>
        </is>
      </c>
      <c r="B315" s="6" t="n">
        <v>44963.86049965278</v>
      </c>
      <c r="C315" s="5" t="inlineStr">
        <is>
          <t>1386 EINAR CHOQUETIJLLA - COBRADOR</t>
        </is>
      </c>
      <c r="D315" s="7" t="n"/>
      <c r="E315" s="8" t="n"/>
      <c r="F315" s="9" t="n">
        <v>5879</v>
      </c>
      <c r="I315" s="10" t="inlineStr">
        <is>
          <t>EFECTIVO</t>
        </is>
      </c>
      <c r="J315" s="8" t="inlineStr">
        <is>
          <t>4309 RODRIGO RAMOS - T18</t>
        </is>
      </c>
    </row>
    <row r="316">
      <c r="A316" s="5" t="inlineStr">
        <is>
          <t>CCAJ-SC39/59/2023</t>
        </is>
      </c>
      <c r="B316" s="6" t="n">
        <v>44963.86049965278</v>
      </c>
      <c r="C316" s="5" t="inlineStr">
        <is>
          <t>1386 EINAR CHOQUETIJLLA - COBRADOR</t>
        </is>
      </c>
      <c r="D316" s="7" t="n"/>
      <c r="E316" s="8" t="n"/>
      <c r="F316" s="9" t="n">
        <v>1907.2</v>
      </c>
      <c r="I316" s="10" t="inlineStr">
        <is>
          <t>EFECTIVO</t>
        </is>
      </c>
      <c r="J316" s="8" t="inlineStr">
        <is>
          <t>4309 RODRIGO RAMOS - T21</t>
        </is>
      </c>
    </row>
    <row r="317">
      <c r="A317" s="11" t="inlineStr">
        <is>
          <t>SAP</t>
        </is>
      </c>
      <c r="B317" s="3" t="n"/>
      <c r="C317" s="3" t="n"/>
      <c r="D317" s="7" t="n"/>
      <c r="E317" s="8" t="n"/>
      <c r="F317" s="12">
        <f>SUM(F250:G316)</f>
        <v/>
      </c>
      <c r="H317" s="9" t="n"/>
      <c r="I317" s="10" t="n"/>
      <c r="J317" s="5" t="n"/>
    </row>
    <row r="318" ht="15.75" customHeight="1">
      <c r="A318" s="13" t="inlineStr">
        <is>
          <t>FECHA</t>
        </is>
      </c>
      <c r="B318" s="13" t="inlineStr">
        <is>
          <t>CIERRE DE CAJA</t>
        </is>
      </c>
      <c r="C318" s="13" t="inlineStr">
        <is>
          <t>IMPORTE</t>
        </is>
      </c>
      <c r="D318" s="14" t="n">
        <v>112730442</v>
      </c>
      <c r="E318" s="8" t="n"/>
      <c r="H318" s="9" t="n"/>
      <c r="I318" s="10" t="n"/>
      <c r="J318" s="5" t="n"/>
    </row>
    <row r="319"/>
    <row r="320"/>
    <row r="321">
      <c r="A321" s="1" t="inlineStr">
        <is>
          <t>Cierre Caja</t>
        </is>
      </c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</row>
    <row r="322">
      <c r="A322" s="3" t="inlineStr">
        <is>
          <t>Del 07/02/2023</t>
        </is>
      </c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</row>
    <row r="323">
      <c r="A323" s="74" t="inlineStr">
        <is>
          <t>Cierre Caja</t>
        </is>
      </c>
      <c r="B323" s="74" t="inlineStr">
        <is>
          <t>Fecha</t>
        </is>
      </c>
      <c r="C323" s="74" t="inlineStr">
        <is>
          <t>Cajero</t>
        </is>
      </c>
      <c r="D323" s="74" t="inlineStr">
        <is>
          <t>Nro Voucher</t>
        </is>
      </c>
      <c r="E323" s="74" t="inlineStr">
        <is>
          <t>Nro Cuenta</t>
        </is>
      </c>
      <c r="F323" s="74" t="inlineStr">
        <is>
          <t>Tipo Ingreso</t>
        </is>
      </c>
      <c r="G323" s="75" t="n"/>
      <c r="H323" s="76" t="n"/>
      <c r="I323" s="74" t="inlineStr">
        <is>
          <t>TIPO DE INGRESO</t>
        </is>
      </c>
      <c r="J323" s="74" t="inlineStr">
        <is>
          <t>Cobrador</t>
        </is>
      </c>
    </row>
    <row r="324">
      <c r="A324" s="77" t="n"/>
      <c r="B324" s="77" t="n"/>
      <c r="C324" s="77" t="n"/>
      <c r="D324" s="77" t="n"/>
      <c r="E324" s="77" t="n"/>
      <c r="F324" s="4" t="inlineStr">
        <is>
          <t>EFECTIVO</t>
        </is>
      </c>
      <c r="G324" s="4" t="inlineStr">
        <is>
          <t>CHEQUE</t>
        </is>
      </c>
      <c r="H324" s="4" t="inlineStr">
        <is>
          <t>TRANSFERENCIA</t>
        </is>
      </c>
      <c r="I324" s="77" t="n"/>
      <c r="J324" s="77" t="n"/>
    </row>
    <row r="325">
      <c r="A325" s="5" t="inlineStr">
        <is>
          <t>CCAJ-SC39/60/2023</t>
        </is>
      </c>
      <c r="B325" s="6" t="n">
        <v>44964.41111918981</v>
      </c>
      <c r="C325" s="5" t="inlineStr">
        <is>
          <t>1386 EINAR CHOQUETIJLLA - COBRADOR</t>
        </is>
      </c>
      <c r="D325" s="15" t="n">
        <v>52316811443</v>
      </c>
      <c r="E325" s="5" t="inlineStr">
        <is>
          <t>BANCO INDUSTRIAL-100070049</t>
        </is>
      </c>
      <c r="H325" s="9" t="n">
        <v>336.43</v>
      </c>
      <c r="I325" s="5" t="inlineStr">
        <is>
          <t>DEPÓSITO BANCARIO</t>
        </is>
      </c>
      <c r="J325" s="5" t="inlineStr">
        <is>
          <t>1271 SANDRA SALAZAR ESCOBAR</t>
        </is>
      </c>
    </row>
    <row r="326">
      <c r="A326" s="5" t="inlineStr">
        <is>
          <t>CCAJ-SC39/60/2023</t>
        </is>
      </c>
      <c r="B326" s="6" t="n">
        <v>44964.41111918981</v>
      </c>
      <c r="C326" s="5" t="inlineStr">
        <is>
          <t>1386 EINAR CHOQUETIJLLA - COBRADOR</t>
        </is>
      </c>
      <c r="D326" s="15" t="n">
        <v>45173213179</v>
      </c>
      <c r="E326" s="5" t="inlineStr">
        <is>
          <t>BANCO INDUSTRIAL-100070049</t>
        </is>
      </c>
      <c r="H326" s="9" t="n">
        <v>1449.22</v>
      </c>
      <c r="I326" s="5" t="inlineStr">
        <is>
          <t>DEPÓSITO BANCARIO</t>
        </is>
      </c>
      <c r="J326" s="5" t="inlineStr">
        <is>
          <t>1271 SANDRA SALAZAR ESCOBAR</t>
        </is>
      </c>
    </row>
    <row r="327">
      <c r="A327" s="5" t="inlineStr">
        <is>
          <t>CCAJ-SC39/60/2023</t>
        </is>
      </c>
      <c r="B327" s="6" t="n">
        <v>44964.41111918981</v>
      </c>
      <c r="C327" s="5" t="inlineStr">
        <is>
          <t>1386 EINAR CHOQUETIJLLA - COBRADOR</t>
        </is>
      </c>
      <c r="D327" s="15" t="n">
        <v>45163241190</v>
      </c>
      <c r="E327" s="5" t="inlineStr">
        <is>
          <t>BANCO INDUSTRIAL-100070049</t>
        </is>
      </c>
      <c r="H327" s="9" t="n">
        <v>660</v>
      </c>
      <c r="I327" s="5" t="inlineStr">
        <is>
          <t>DEPÓSITO BANCARIO</t>
        </is>
      </c>
      <c r="J327" s="5" t="inlineStr">
        <is>
          <t>1271 SANDRA SALAZAR ESCOBAR</t>
        </is>
      </c>
    </row>
    <row r="328">
      <c r="A328" s="5" t="inlineStr">
        <is>
          <t>CCAJ-SC39/60/2023</t>
        </is>
      </c>
      <c r="B328" s="6" t="n">
        <v>44964.41111918981</v>
      </c>
      <c r="C328" s="5" t="inlineStr">
        <is>
          <t>1386 EINAR CHOQUETIJLLA - COBRADOR</t>
        </is>
      </c>
      <c r="D328" s="15" t="n">
        <v>45153146869</v>
      </c>
      <c r="E328" s="5" t="inlineStr">
        <is>
          <t>BANCO INDUSTRIAL-100070049</t>
        </is>
      </c>
      <c r="H328" s="9" t="n">
        <v>30240</v>
      </c>
      <c r="I328" s="5" t="inlineStr">
        <is>
          <t>DEPÓSITO BANCARIO</t>
        </is>
      </c>
      <c r="J328" s="5" t="inlineStr">
        <is>
          <t>1271 SANDRA SALAZAR ESCOBAR</t>
        </is>
      </c>
    </row>
    <row r="329">
      <c r="A329" s="5" t="inlineStr">
        <is>
          <t>CCAJ-SC39/60/2023</t>
        </is>
      </c>
      <c r="B329" s="6" t="n">
        <v>44964.41111918981</v>
      </c>
      <c r="C329" s="5" t="inlineStr">
        <is>
          <t>1386 EINAR CHOQUETIJLLA - COBRADOR</t>
        </is>
      </c>
      <c r="D329" s="15" t="n">
        <v>45123285421</v>
      </c>
      <c r="E329" s="5" t="inlineStr">
        <is>
          <t>BANCO INDUSTRIAL-100070049</t>
        </is>
      </c>
      <c r="H329" s="9" t="n">
        <v>904.2</v>
      </c>
      <c r="I329" s="5" t="inlineStr">
        <is>
          <t>DEPÓSITO BANCARIO</t>
        </is>
      </c>
      <c r="J329" s="5" t="inlineStr">
        <is>
          <t>1271 SANDRA SALAZAR ESCOBAR</t>
        </is>
      </c>
    </row>
    <row r="330">
      <c r="A330" s="5" t="inlineStr">
        <is>
          <t>CCAJ-SC39/60/2023</t>
        </is>
      </c>
      <c r="B330" s="6" t="n">
        <v>44964.41111918981</v>
      </c>
      <c r="C330" s="5" t="inlineStr">
        <is>
          <t>1386 EINAR CHOQUETIJLLA - COBRADOR</t>
        </is>
      </c>
      <c r="D330" s="15" t="n">
        <v>51117551786</v>
      </c>
      <c r="E330" s="5" t="inlineStr">
        <is>
          <t>BANCO INDUSTRIAL-100070049</t>
        </is>
      </c>
      <c r="H330" s="9" t="n">
        <v>211.03</v>
      </c>
      <c r="I330" s="5" t="inlineStr">
        <is>
          <t>DEPÓSITO BANCARIO</t>
        </is>
      </c>
      <c r="J330" s="5" t="inlineStr">
        <is>
          <t>1271 SANDRA SALAZAR ESCOBAR</t>
        </is>
      </c>
    </row>
    <row r="331">
      <c r="A331" s="5" t="inlineStr">
        <is>
          <t>CCAJ-SC39/60/2023</t>
        </is>
      </c>
      <c r="B331" s="6" t="n">
        <v>44964.41111918981</v>
      </c>
      <c r="C331" s="5" t="inlineStr">
        <is>
          <t>1386 EINAR CHOQUETIJLLA - COBRADOR</t>
        </is>
      </c>
      <c r="D331" s="15" t="n">
        <v>52216938250</v>
      </c>
      <c r="E331" s="5" t="inlineStr">
        <is>
          <t>BANCO INDUSTRIAL-100070049</t>
        </is>
      </c>
      <c r="H331" s="9" t="n">
        <v>195</v>
      </c>
      <c r="I331" s="5" t="inlineStr">
        <is>
          <t>DEPÓSITO BANCARIO</t>
        </is>
      </c>
      <c r="J331" s="5" t="inlineStr">
        <is>
          <t>1271 SANDRA SALAZAR ESCOBAR</t>
        </is>
      </c>
    </row>
    <row r="332">
      <c r="A332" s="5" t="inlineStr">
        <is>
          <t>CCAJ-SC39/60/2023</t>
        </is>
      </c>
      <c r="B332" s="6" t="n">
        <v>44964.41111918981</v>
      </c>
      <c r="C332" s="5" t="inlineStr">
        <is>
          <t>1386 EINAR CHOQUETIJLLA - COBRADOR</t>
        </is>
      </c>
      <c r="D332" s="15" t="n">
        <v>45153147567</v>
      </c>
      <c r="E332" s="5" t="inlineStr">
        <is>
          <t>BANCO INDUSTRIAL-100070049</t>
        </is>
      </c>
      <c r="H332" s="9" t="n">
        <v>395.92</v>
      </c>
      <c r="I332" s="5" t="inlineStr">
        <is>
          <t>DEPÓSITO BANCARIO</t>
        </is>
      </c>
      <c r="J332" s="5" t="inlineStr">
        <is>
          <t>1271 SANDRA SALAZAR ESCOBAR</t>
        </is>
      </c>
    </row>
    <row r="333">
      <c r="A333" s="5" t="inlineStr">
        <is>
          <t>CCAJ-SC39/60/2023</t>
        </is>
      </c>
      <c r="B333" s="6" t="n">
        <v>44964.41111918981</v>
      </c>
      <c r="C333" s="5" t="inlineStr">
        <is>
          <t>1386 EINAR CHOQUETIJLLA - COBRADOR</t>
        </is>
      </c>
      <c r="D333" s="7" t="n"/>
      <c r="E333" s="8" t="n"/>
      <c r="F333" s="9" t="n">
        <v>44116.5</v>
      </c>
      <c r="I333" s="10" t="inlineStr">
        <is>
          <t>EFECTIVO</t>
        </is>
      </c>
      <c r="J333" s="8" t="inlineStr">
        <is>
          <t>3211 PEDRO CAYALO COCA</t>
        </is>
      </c>
    </row>
    <row r="334">
      <c r="A334" s="11" t="inlineStr">
        <is>
          <t>SAP</t>
        </is>
      </c>
      <c r="B334" s="3" t="n"/>
      <c r="C334" s="3" t="n"/>
      <c r="D334" s="7" t="n"/>
      <c r="E334" s="8" t="n"/>
      <c r="H334" s="9" t="n"/>
      <c r="I334" s="10" t="n"/>
      <c r="J334" s="5" t="n"/>
    </row>
    <row r="335" ht="15.75" customHeight="1">
      <c r="A335" s="13" t="inlineStr">
        <is>
          <t>FECHA</t>
        </is>
      </c>
      <c r="B335" s="13" t="inlineStr">
        <is>
          <t>CIERRE DE CAJA</t>
        </is>
      </c>
      <c r="C335" s="13" t="inlineStr">
        <is>
          <t>IMPORTE</t>
        </is>
      </c>
      <c r="D335" s="14" t="n">
        <v>112730443</v>
      </c>
      <c r="E335" s="8" t="n"/>
      <c r="H335" s="9" t="n"/>
      <c r="I335" s="10" t="n"/>
      <c r="J335" s="5" t="n"/>
    </row>
    <row r="336">
      <c r="A336" s="5" t="n"/>
      <c r="B336" s="6" t="n"/>
      <c r="C336" s="5" t="n"/>
      <c r="D336" s="7" t="n"/>
      <c r="E336" s="8" t="n"/>
      <c r="H336" s="9" t="n"/>
      <c r="I336" s="10" t="n"/>
      <c r="J336" s="5" t="n"/>
    </row>
    <row r="337">
      <c r="A337" s="5" t="n"/>
      <c r="B337" s="6" t="n"/>
      <c r="C337" s="5" t="n"/>
      <c r="D337" s="7" t="n"/>
      <c r="E337" s="8" t="n"/>
      <c r="H337" s="9" t="n"/>
      <c r="I337" s="10" t="n"/>
      <c r="J337" s="5" t="n"/>
    </row>
    <row r="338">
      <c r="A338" s="5" t="inlineStr">
        <is>
          <t>CCAJ-SC39/61/202</t>
        </is>
      </c>
      <c r="B338" s="6" t="n">
        <v>44964.86147706019</v>
      </c>
      <c r="C338" s="5" t="inlineStr">
        <is>
          <t xml:space="preserve">1386 EINAR CHOQUETIJLLA - </t>
        </is>
      </c>
      <c r="D338" s="7" t="n"/>
      <c r="E338" s="8" t="n"/>
      <c r="G338" s="9" t="n">
        <v>4353.6</v>
      </c>
      <c r="I338" s="10" t="inlineStr">
        <is>
          <t>CHEQUE</t>
        </is>
      </c>
      <c r="J338" s="8" t="inlineStr">
        <is>
          <t>4309 RODRIGO RAMOS - T02</t>
        </is>
      </c>
    </row>
    <row r="339">
      <c r="A339" s="5" t="inlineStr">
        <is>
          <t>CCAJ-SC39/61/2023</t>
        </is>
      </c>
      <c r="B339" s="6" t="n">
        <v>44964.86147706019</v>
      </c>
      <c r="C339" s="5" t="inlineStr">
        <is>
          <t>1386 EINAR CHOQUETIJLLA - COBRADOR</t>
        </is>
      </c>
      <c r="D339" s="7" t="n"/>
      <c r="E339" s="8" t="n"/>
      <c r="G339" s="9" t="n">
        <v>14989.57</v>
      </c>
      <c r="I339" s="10" t="inlineStr">
        <is>
          <t>CHEQUE</t>
        </is>
      </c>
      <c r="J339" s="5" t="inlineStr">
        <is>
          <t>4307 PEDRO GALARZA TERCEROS</t>
        </is>
      </c>
    </row>
    <row r="340">
      <c r="A340" s="5" t="inlineStr">
        <is>
          <t>CCAJ-SC39/61/2023</t>
        </is>
      </c>
      <c r="B340" s="6" t="n">
        <v>44964.86147706019</v>
      </c>
      <c r="C340" s="5" t="inlineStr">
        <is>
          <t>1386 EINAR CHOQUETIJLLA - COBRADOR</t>
        </is>
      </c>
      <c r="D340" s="7" t="n"/>
      <c r="E340" s="8" t="n"/>
      <c r="G340" s="9" t="n">
        <v>358.76</v>
      </c>
      <c r="I340" s="10" t="inlineStr">
        <is>
          <t>CHEQUE</t>
        </is>
      </c>
      <c r="J340" s="8" t="inlineStr">
        <is>
          <t>4309 RODRIGO RAMOS - T03</t>
        </is>
      </c>
    </row>
    <row r="341">
      <c r="A341" s="5" t="inlineStr">
        <is>
          <t>CCAJ-SC39/61/2023</t>
        </is>
      </c>
      <c r="B341" s="6" t="n">
        <v>44964.86147706019</v>
      </c>
      <c r="C341" s="5" t="inlineStr">
        <is>
          <t>1386 EINAR CHOQUETIJLLA - COBRADOR</t>
        </is>
      </c>
      <c r="D341" s="7" t="n"/>
      <c r="E341" s="8" t="n"/>
      <c r="G341" s="9" t="n">
        <v>1404.6</v>
      </c>
      <c r="I341" s="10" t="inlineStr">
        <is>
          <t>CHEQUE</t>
        </is>
      </c>
      <c r="J341" s="8" t="inlineStr">
        <is>
          <t>4309 RODRIGO RAMOS - T06</t>
        </is>
      </c>
    </row>
    <row r="342">
      <c r="A342" s="5" t="inlineStr">
        <is>
          <t>CCAJ-SC39/61/202</t>
        </is>
      </c>
      <c r="B342" s="6" t="n">
        <v>44964.86147706019</v>
      </c>
      <c r="C342" s="5" t="inlineStr">
        <is>
          <t xml:space="preserve">1386 EINAR CHOQUETIJLLA - </t>
        </is>
      </c>
      <c r="D342" s="15" t="n">
        <v>45133156694</v>
      </c>
      <c r="E342" s="5" t="inlineStr">
        <is>
          <t>BANCO INDUSTRIAL-100070049</t>
        </is>
      </c>
      <c r="H342" s="9" t="n">
        <v>1343.94</v>
      </c>
      <c r="I342" s="5" t="inlineStr">
        <is>
          <t>DEPÓSITO BANCARIO</t>
        </is>
      </c>
      <c r="J342" s="5" t="inlineStr">
        <is>
          <t>4307 PEDRO GALARZA TERCEROS</t>
        </is>
      </c>
    </row>
    <row r="343">
      <c r="A343" s="5" t="inlineStr">
        <is>
          <t>CCAJ-SC39/61/2023</t>
        </is>
      </c>
      <c r="B343" s="6" t="n">
        <v>44964.86147706019</v>
      </c>
      <c r="C343" s="5" t="inlineStr">
        <is>
          <t>1386 EINAR CHOQUETIJLLA - COBRADOR</t>
        </is>
      </c>
      <c r="D343" s="15" t="n">
        <v>45113301645</v>
      </c>
      <c r="E343" s="5" t="inlineStr">
        <is>
          <t>BANCO INDUSTRIAL-100070049</t>
        </is>
      </c>
      <c r="H343" s="9" t="n">
        <v>242.1</v>
      </c>
      <c r="I343" s="5" t="inlineStr">
        <is>
          <t>DEPÓSITO BANCARIO</t>
        </is>
      </c>
      <c r="J343" s="5" t="inlineStr">
        <is>
          <t>4307 PEDRO GALARZA TERCEROS</t>
        </is>
      </c>
    </row>
    <row r="344">
      <c r="A344" s="5" t="inlineStr">
        <is>
          <t>CCAJ-SC39/61/2023</t>
        </is>
      </c>
      <c r="B344" s="6" t="n">
        <v>44964.86147706019</v>
      </c>
      <c r="C344" s="5" t="inlineStr">
        <is>
          <t>1386 EINAR CHOQUETIJLLA - COBRADOR</t>
        </is>
      </c>
      <c r="D344" s="15" t="n">
        <v>45123284227</v>
      </c>
      <c r="E344" s="5" t="inlineStr">
        <is>
          <t>BANCO INDUSTRIAL-100070049</t>
        </is>
      </c>
      <c r="H344" s="9" t="n">
        <v>20017.6</v>
      </c>
      <c r="I344" s="5" t="inlineStr">
        <is>
          <t>DEPÓSITO BANCARIO</t>
        </is>
      </c>
      <c r="J344" s="5" t="inlineStr">
        <is>
          <t>4307 PEDRO GALARZA TERCEROS</t>
        </is>
      </c>
    </row>
    <row r="345">
      <c r="A345" s="5" t="inlineStr">
        <is>
          <t>CCAJ-SC39/61/2023</t>
        </is>
      </c>
      <c r="B345" s="6" t="n">
        <v>44964.86147706019</v>
      </c>
      <c r="C345" s="5" t="inlineStr">
        <is>
          <t>1386 EINAR CHOQUETIJLLA - COBRADOR</t>
        </is>
      </c>
      <c r="D345" s="15" t="n">
        <v>45173213297</v>
      </c>
      <c r="E345" s="5" t="inlineStr">
        <is>
          <t>BANCO INDUSTRIAL-100070049</t>
        </is>
      </c>
      <c r="H345" s="9" t="n">
        <v>197.96</v>
      </c>
      <c r="I345" s="5" t="inlineStr">
        <is>
          <t>DEPÓSITO BANCARIO</t>
        </is>
      </c>
      <c r="J345" s="5" t="inlineStr">
        <is>
          <t>1271 SANDRA SALAZAR ESCOBAR</t>
        </is>
      </c>
    </row>
    <row r="346">
      <c r="A346" s="5" t="inlineStr">
        <is>
          <t>CCAJ-SC39/61/2023</t>
        </is>
      </c>
      <c r="B346" s="6" t="n">
        <v>44964.86147706019</v>
      </c>
      <c r="C346" s="5" t="inlineStr">
        <is>
          <t>1386 EINAR CHOQUETIJLLA - COBRADOR</t>
        </is>
      </c>
      <c r="D346" s="15" t="n">
        <v>45163241641</v>
      </c>
      <c r="E346" s="5" t="inlineStr">
        <is>
          <t>BANCO INDUSTRIAL-100070049</t>
        </is>
      </c>
      <c r="H346" s="9" t="n">
        <v>4087.6</v>
      </c>
      <c r="I346" s="5" t="inlineStr">
        <is>
          <t>DEPÓSITO BANCARIO</t>
        </is>
      </c>
      <c r="J346" s="5" t="inlineStr">
        <is>
          <t>4307 PEDRO GALARZA TERCEROS</t>
        </is>
      </c>
    </row>
    <row r="347">
      <c r="A347" s="5" t="inlineStr">
        <is>
          <t>CCAJ-SC39/61/2023</t>
        </is>
      </c>
      <c r="B347" s="6" t="n">
        <v>44964.86147706019</v>
      </c>
      <c r="C347" s="5" t="inlineStr">
        <is>
          <t>1386 EINAR CHOQUETIJLLA - COBRADOR</t>
        </is>
      </c>
      <c r="D347" s="15" t="n">
        <v>45163241653</v>
      </c>
      <c r="E347" s="5" t="inlineStr">
        <is>
          <t>BANCO INDUSTRIAL-100070049</t>
        </is>
      </c>
      <c r="H347" s="9" t="n">
        <v>2412</v>
      </c>
      <c r="I347" s="5" t="inlineStr">
        <is>
          <t>DEPÓSITO BANCARIO</t>
        </is>
      </c>
      <c r="J347" s="5" t="inlineStr">
        <is>
          <t>4307 PEDRO GALARZA TERCEROS</t>
        </is>
      </c>
    </row>
    <row r="348">
      <c r="A348" s="5" t="inlineStr">
        <is>
          <t>CCAJ-SC39/61/2023</t>
        </is>
      </c>
      <c r="B348" s="6" t="n">
        <v>44964.86147706019</v>
      </c>
      <c r="C348" s="5" t="inlineStr">
        <is>
          <t>1386 EINAR CHOQUETIJLLA - COBRADOR</t>
        </is>
      </c>
      <c r="D348" s="15" t="n">
        <v>45113302306</v>
      </c>
      <c r="E348" s="5" t="inlineStr">
        <is>
          <t>BANCO INDUSTRIAL-100070049</t>
        </is>
      </c>
      <c r="H348" s="9" t="n">
        <v>292.76</v>
      </c>
      <c r="I348" s="5" t="inlineStr">
        <is>
          <t>DEPÓSITO BANCARIO</t>
        </is>
      </c>
      <c r="J348" s="5" t="inlineStr">
        <is>
          <t>4307 PEDRO GALARZA TERCEROS</t>
        </is>
      </c>
    </row>
    <row r="349">
      <c r="A349" s="5" t="inlineStr">
        <is>
          <t>CCAJ-SC39/61/2023</t>
        </is>
      </c>
      <c r="B349" s="6" t="n">
        <v>44964.86147706019</v>
      </c>
      <c r="C349" s="5" t="inlineStr">
        <is>
          <t>1386 EINAR CHOQUETIJLLA - COBRADOR</t>
        </is>
      </c>
      <c r="D349" s="15" t="n">
        <v>45163241981</v>
      </c>
      <c r="E349" s="5" t="inlineStr">
        <is>
          <t>BANCO INDUSTRIAL-100070049</t>
        </is>
      </c>
      <c r="H349" s="9" t="n">
        <v>1464.6</v>
      </c>
      <c r="I349" s="5" t="inlineStr">
        <is>
          <t>DEPÓSITO BANCARIO</t>
        </is>
      </c>
      <c r="J349" s="5" t="inlineStr">
        <is>
          <t>4307 PEDRO GALARZA TERCEROS</t>
        </is>
      </c>
    </row>
    <row r="350">
      <c r="A350" s="5" t="inlineStr">
        <is>
          <t>CCAJ-SC39/61/2023</t>
        </is>
      </c>
      <c r="B350" s="6" t="n">
        <v>44964.86147706019</v>
      </c>
      <c r="C350" s="5" t="inlineStr">
        <is>
          <t>1386 EINAR CHOQUETIJLLA - COBRADOR</t>
        </is>
      </c>
      <c r="D350" s="15" t="n">
        <v>45143521607</v>
      </c>
      <c r="E350" s="5" t="inlineStr">
        <is>
          <t>BANCO INDUSTRIAL-100070049</t>
        </is>
      </c>
      <c r="H350" s="9" t="n">
        <v>250.26</v>
      </c>
      <c r="I350" s="5" t="inlineStr">
        <is>
          <t>DEPÓSITO BANCARIO</t>
        </is>
      </c>
      <c r="J350" s="5" t="inlineStr">
        <is>
          <t>4307 PEDRO GALARZA TERCEROS</t>
        </is>
      </c>
    </row>
    <row r="351">
      <c r="A351" s="5" t="inlineStr">
        <is>
          <t>CCAJ-SC39/61/2023</t>
        </is>
      </c>
      <c r="B351" s="6" t="n">
        <v>44964.86147706019</v>
      </c>
      <c r="C351" s="5" t="inlineStr">
        <is>
          <t>1386 EINAR CHOQUETIJLLA - COBRADOR</t>
        </is>
      </c>
      <c r="D351" s="15" t="n">
        <v>45153149084</v>
      </c>
      <c r="E351" s="5" t="inlineStr">
        <is>
          <t>BANCO INDUSTRIAL-100070049</t>
        </is>
      </c>
      <c r="H351" s="9" t="n">
        <v>1072</v>
      </c>
      <c r="I351" s="5" t="inlineStr">
        <is>
          <t>DEPÓSITO BANCARIO</t>
        </is>
      </c>
      <c r="J351" s="5" t="inlineStr">
        <is>
          <t>4307 PEDRO GALARZA TERCEROS</t>
        </is>
      </c>
    </row>
    <row r="352">
      <c r="A352" s="5" t="inlineStr">
        <is>
          <t>CCAJ-SC39/61/2023</t>
        </is>
      </c>
      <c r="B352" s="6" t="n">
        <v>44964.86147706019</v>
      </c>
      <c r="C352" s="5" t="inlineStr">
        <is>
          <t>1386 EINAR CHOQUETIJLLA - COBRADOR</t>
        </is>
      </c>
      <c r="D352" s="7" t="n">
        <v>347169</v>
      </c>
      <c r="E352" s="5" t="inlineStr">
        <is>
          <t>BANCO DE CREDITO-7015054675359</t>
        </is>
      </c>
      <c r="H352" s="9" t="n">
        <v>1227.94</v>
      </c>
      <c r="I352" s="5" t="inlineStr">
        <is>
          <t>DEPÓSITO BANCARIO</t>
        </is>
      </c>
      <c r="J352" s="5" t="inlineStr">
        <is>
          <t>4863 MOISES MENACHO MONTAÑO</t>
        </is>
      </c>
    </row>
    <row r="353">
      <c r="A353" s="5" t="inlineStr">
        <is>
          <t>CCAJ-SC39/61/2023</t>
        </is>
      </c>
      <c r="B353" s="6" t="n">
        <v>44964.86147706019</v>
      </c>
      <c r="C353" s="5" t="inlineStr">
        <is>
          <t>1386 EINAR CHOQUETIJLLA - COBRADOR</t>
        </is>
      </c>
      <c r="D353" s="15" t="n">
        <v>45173213293</v>
      </c>
      <c r="E353" s="5" t="inlineStr">
        <is>
          <t>BANCO INDUSTRIAL-100070049</t>
        </is>
      </c>
      <c r="H353" s="9" t="n">
        <v>1378.36</v>
      </c>
      <c r="I353" s="5" t="inlineStr">
        <is>
          <t>DEPÓSITO BANCARIO</t>
        </is>
      </c>
      <c r="J353" s="5" t="inlineStr">
        <is>
          <t>4307 PEDRO GALARZA TERCEROS</t>
        </is>
      </c>
    </row>
    <row r="354">
      <c r="A354" s="5" t="inlineStr">
        <is>
          <t>CCAJ-SC39/61/2023</t>
        </is>
      </c>
      <c r="B354" s="6" t="n">
        <v>44964.86147706019</v>
      </c>
      <c r="C354" s="5" t="inlineStr">
        <is>
          <t>1386 EINAR CHOQUETIJLLA - COBRADOR</t>
        </is>
      </c>
      <c r="D354" s="15" t="n">
        <v>45153148141</v>
      </c>
      <c r="E354" s="5" t="inlineStr">
        <is>
          <t>BANCO INDUSTRIAL-100070049</t>
        </is>
      </c>
      <c r="H354" s="9" t="n">
        <v>293.95</v>
      </c>
      <c r="I354" s="5" t="inlineStr">
        <is>
          <t>DEPÓSITO BANCARIO</t>
        </is>
      </c>
      <c r="J354" s="5" t="inlineStr">
        <is>
          <t>1271 SANDRA SALAZAR ESCOBAR</t>
        </is>
      </c>
    </row>
    <row r="355">
      <c r="A355" s="5" t="inlineStr">
        <is>
          <t>CCAJ-SC39/61/2023</t>
        </is>
      </c>
      <c r="B355" s="6" t="n">
        <v>44964.86147706019</v>
      </c>
      <c r="C355" s="5" t="inlineStr">
        <is>
          <t>1386 EINAR CHOQUETIJLLA - COBRADOR</t>
        </is>
      </c>
      <c r="D355" s="15" t="n">
        <v>45173215613</v>
      </c>
      <c r="E355" s="5" t="inlineStr">
        <is>
          <t>BANCO INDUSTRIAL-100070049</t>
        </is>
      </c>
      <c r="H355" s="9" t="n">
        <v>74.93000000000001</v>
      </c>
      <c r="I355" s="5" t="inlineStr">
        <is>
          <t>DEPÓSITO BANCARIO</t>
        </is>
      </c>
      <c r="J355" s="5" t="inlineStr">
        <is>
          <t>1271 SANDRA SALAZAR ESCOBAR</t>
        </is>
      </c>
    </row>
    <row r="356">
      <c r="A356" s="5" t="inlineStr">
        <is>
          <t>CCAJ-SC39/61/2023</t>
        </is>
      </c>
      <c r="B356" s="6" t="n">
        <v>44964.86147706019</v>
      </c>
      <c r="C356" s="5" t="inlineStr">
        <is>
          <t>1386 EINAR CHOQUETIJLLA - COBRADOR</t>
        </is>
      </c>
      <c r="D356" s="15" t="n">
        <v>52416844354</v>
      </c>
      <c r="E356" s="5" t="inlineStr">
        <is>
          <t>BANCO INDUSTRIAL-100070049</t>
        </is>
      </c>
      <c r="H356" s="9" t="n">
        <v>63.4</v>
      </c>
      <c r="I356" s="5" t="inlineStr">
        <is>
          <t>DEPÓSITO BANCARIO</t>
        </is>
      </c>
      <c r="J356" s="5" t="inlineStr">
        <is>
          <t>1271 SANDRA SALAZAR ESCOBAR</t>
        </is>
      </c>
    </row>
    <row r="357">
      <c r="A357" s="5" t="inlineStr">
        <is>
          <t>CCAJ-SC39/61/2023</t>
        </is>
      </c>
      <c r="B357" s="6" t="n">
        <v>44964.86147706019</v>
      </c>
      <c r="C357" s="5" t="inlineStr">
        <is>
          <t>1386 EINAR CHOQUETIJLLA - COBRADOR</t>
        </is>
      </c>
      <c r="D357" s="15" t="n">
        <v>45133156090</v>
      </c>
      <c r="E357" s="5" t="inlineStr">
        <is>
          <t>BANCO INDUSTRIAL-100070049</t>
        </is>
      </c>
      <c r="H357" s="9" t="n">
        <v>777.92</v>
      </c>
      <c r="I357" s="5" t="inlineStr">
        <is>
          <t>DEPÓSITO BANCARIO</t>
        </is>
      </c>
      <c r="J357" s="5" t="inlineStr">
        <is>
          <t>1271 SANDRA SALAZAR ESCOBAR</t>
        </is>
      </c>
    </row>
    <row r="358">
      <c r="A358" s="5" t="inlineStr">
        <is>
          <t>CCAJ-SC39/61/2023</t>
        </is>
      </c>
      <c r="B358" s="6" t="n">
        <v>44964.86147706019</v>
      </c>
      <c r="C358" s="5" t="inlineStr">
        <is>
          <t>1386 EINAR CHOQUETIJLLA - COBRADOR</t>
        </is>
      </c>
      <c r="D358" s="15" t="n">
        <v>45153149748</v>
      </c>
      <c r="E358" s="5" t="inlineStr">
        <is>
          <t>BANCO INDUSTRIAL-100070049</t>
        </is>
      </c>
      <c r="H358" s="9" t="n">
        <v>418.07</v>
      </c>
      <c r="I358" s="5" t="inlineStr">
        <is>
          <t>DEPÓSITO BANCARIO</t>
        </is>
      </c>
      <c r="J358" s="5" t="inlineStr">
        <is>
          <t>1271 SANDRA SALAZAR ESCOBAR</t>
        </is>
      </c>
    </row>
    <row r="359">
      <c r="A359" s="5" t="inlineStr">
        <is>
          <t>CCAJ-SC39/61/2023</t>
        </is>
      </c>
      <c r="B359" s="6" t="n">
        <v>44964.86147706019</v>
      </c>
      <c r="C359" s="5" t="inlineStr">
        <is>
          <t>1386 EINAR CHOQUETIJLLA - COBRADOR</t>
        </is>
      </c>
      <c r="D359" s="15" t="n">
        <v>45163244044</v>
      </c>
      <c r="E359" s="5" t="inlineStr">
        <is>
          <t>BANCO INDUSTRIAL-100070049</t>
        </is>
      </c>
      <c r="H359" s="9" t="n">
        <v>98.98</v>
      </c>
      <c r="I359" s="5" t="inlineStr">
        <is>
          <t>DEPÓSITO BANCARIO</t>
        </is>
      </c>
      <c r="J359" s="5" t="inlineStr">
        <is>
          <t>1271 SANDRA SALAZAR ESCOBAR</t>
        </is>
      </c>
    </row>
    <row r="360">
      <c r="A360" s="5" t="inlineStr">
        <is>
          <t>CCAJ-SC39/61/2023</t>
        </is>
      </c>
      <c r="B360" s="6" t="n">
        <v>44964.86147706019</v>
      </c>
      <c r="C360" s="5" t="inlineStr">
        <is>
          <t>1386 EINAR CHOQUETIJLLA - COBRADOR</t>
        </is>
      </c>
      <c r="D360" s="15" t="n">
        <v>45163244041</v>
      </c>
      <c r="E360" s="5" t="inlineStr">
        <is>
          <t>BANCO INDUSTRIAL-100070049</t>
        </is>
      </c>
      <c r="H360" s="9" t="n">
        <v>126.98</v>
      </c>
      <c r="I360" s="5" t="inlineStr">
        <is>
          <t>DEPÓSITO BANCARIO</t>
        </is>
      </c>
      <c r="J360" s="5" t="inlineStr">
        <is>
          <t>1271 SANDRA SALAZAR ESCOBAR</t>
        </is>
      </c>
    </row>
    <row r="361">
      <c r="A361" s="5" t="inlineStr">
        <is>
          <t>CCAJ-SC39/61/2023</t>
        </is>
      </c>
      <c r="B361" s="6" t="n">
        <v>44964.86147706019</v>
      </c>
      <c r="C361" s="5" t="inlineStr">
        <is>
          <t>1386 EINAR CHOQUETIJLLA - COBRADOR</t>
        </is>
      </c>
      <c r="D361" s="15" t="n">
        <v>45123288152</v>
      </c>
      <c r="E361" s="5" t="inlineStr">
        <is>
          <t>BANCO INDUSTRIAL-100070049</t>
        </is>
      </c>
      <c r="H361" s="9" t="n">
        <v>235</v>
      </c>
      <c r="I361" s="5" t="inlineStr">
        <is>
          <t>DEPÓSITO BANCARIO</t>
        </is>
      </c>
      <c r="J361" s="5" t="inlineStr">
        <is>
          <t>1271 SANDRA SALAZAR ESCOBAR</t>
        </is>
      </c>
    </row>
    <row r="362">
      <c r="A362" s="5" t="inlineStr">
        <is>
          <t>CCAJ-SC39/61/2023</t>
        </is>
      </c>
      <c r="B362" s="6" t="n">
        <v>44964.86147706019</v>
      </c>
      <c r="C362" s="5" t="inlineStr">
        <is>
          <t>1386 EINAR CHOQUETIJLLA - COBRADOR</t>
        </is>
      </c>
      <c r="D362" s="15" t="n">
        <v>45113305137</v>
      </c>
      <c r="E362" s="5" t="inlineStr">
        <is>
          <t>BANCO INDUSTRIAL-100070049</t>
        </is>
      </c>
      <c r="H362" s="9" t="n">
        <v>53.16</v>
      </c>
      <c r="I362" s="5" t="inlineStr">
        <is>
          <t>DEPÓSITO BANCARIO</t>
        </is>
      </c>
      <c r="J362" s="5" t="inlineStr">
        <is>
          <t>1271 SANDRA SALAZAR ESCOBAR</t>
        </is>
      </c>
    </row>
    <row r="363">
      <c r="A363" s="5" t="inlineStr">
        <is>
          <t>CCAJ-SC39/61/2023</t>
        </is>
      </c>
      <c r="B363" s="6" t="n">
        <v>44964.86147706019</v>
      </c>
      <c r="C363" s="5" t="inlineStr">
        <is>
          <t>1386 EINAR CHOQUETIJLLA - COBRADOR</t>
        </is>
      </c>
      <c r="D363" s="15" t="n">
        <v>45173214995</v>
      </c>
      <c r="E363" s="5" t="inlineStr">
        <is>
          <t>BANCO INDUSTRIAL-100070049</t>
        </is>
      </c>
      <c r="H363" s="9" t="n">
        <v>640.47</v>
      </c>
      <c r="I363" s="5" t="inlineStr">
        <is>
          <t>DEPÓSITO BANCARIO</t>
        </is>
      </c>
      <c r="J363" s="5" t="inlineStr">
        <is>
          <t>1271 SANDRA SALAZAR ESCOBAR</t>
        </is>
      </c>
    </row>
    <row r="364">
      <c r="A364" s="5" t="inlineStr">
        <is>
          <t>CCAJ-SC39/61/2023</t>
        </is>
      </c>
      <c r="B364" s="6" t="n">
        <v>44964.86147706019</v>
      </c>
      <c r="C364" s="5" t="inlineStr">
        <is>
          <t>1386 EINAR CHOQUETIJLLA - COBRADOR</t>
        </is>
      </c>
      <c r="D364" s="7" t="n">
        <v>434255</v>
      </c>
      <c r="E364" s="5" t="inlineStr">
        <is>
          <t>BANCO DE CREDITO-7015054675359</t>
        </is>
      </c>
      <c r="H364" s="9" t="n">
        <v>3828</v>
      </c>
      <c r="I364" s="5" t="inlineStr">
        <is>
          <t>DEPÓSITO BANCARIO</t>
        </is>
      </c>
      <c r="J364" s="5" t="inlineStr">
        <is>
          <t>1271 SANDRA SALAZAR ESCOBAR</t>
        </is>
      </c>
    </row>
    <row r="365">
      <c r="A365" s="5" t="inlineStr">
        <is>
          <t>CCAJ-SC39/61/2023</t>
        </is>
      </c>
      <c r="B365" s="6" t="n">
        <v>44964.86147706019</v>
      </c>
      <c r="C365" s="5" t="inlineStr">
        <is>
          <t>1386 EINAR CHOQUETIJLLA - COBRADOR</t>
        </is>
      </c>
      <c r="D365" s="7" t="n">
        <v>227590</v>
      </c>
      <c r="E365" s="5" t="inlineStr">
        <is>
          <t>BANCO DE CREDITO-7015054675359</t>
        </is>
      </c>
      <c r="H365" s="9" t="n">
        <v>1136.01</v>
      </c>
      <c r="I365" s="5" t="inlineStr">
        <is>
          <t>DEPÓSITO BANCARIO</t>
        </is>
      </c>
      <c r="J365" s="5" t="inlineStr">
        <is>
          <t>1271 SANDRA SALAZAR ESCOBAR</t>
        </is>
      </c>
    </row>
    <row r="366">
      <c r="A366" s="5" t="inlineStr">
        <is>
          <t>CCAJ-SC39/61/2023</t>
        </is>
      </c>
      <c r="B366" s="6" t="n">
        <v>44964.86147706019</v>
      </c>
      <c r="C366" s="5" t="inlineStr">
        <is>
          <t>1386 EINAR CHOQUETIJLLA - COBRADOR</t>
        </is>
      </c>
      <c r="D366" s="7" t="n">
        <v>399348</v>
      </c>
      <c r="E366" s="5" t="inlineStr">
        <is>
          <t>BANCO DE CREDITO-7015054675359</t>
        </is>
      </c>
      <c r="H366" s="9" t="n">
        <v>4313.5</v>
      </c>
      <c r="I366" s="5" t="inlineStr">
        <is>
          <t>DEPÓSITO BANCARIO</t>
        </is>
      </c>
      <c r="J366" s="5" t="inlineStr">
        <is>
          <t>1271 SANDRA SALAZAR ESCOBAR</t>
        </is>
      </c>
    </row>
    <row r="367">
      <c r="A367" s="5" t="inlineStr">
        <is>
          <t>CCAJ-SC39/61/2023</t>
        </is>
      </c>
      <c r="B367" s="6" t="n">
        <v>44964.86147706019</v>
      </c>
      <c r="C367" s="5" t="inlineStr">
        <is>
          <t>1386 EINAR CHOQUETIJLLA - COBRADOR</t>
        </is>
      </c>
      <c r="D367" s="7" t="n">
        <v>464621</v>
      </c>
      <c r="E367" s="5" t="inlineStr">
        <is>
          <t>BANCO INDUSTRIAL-100070049</t>
        </is>
      </c>
      <c r="H367" s="9" t="n">
        <v>40498</v>
      </c>
      <c r="I367" s="5" t="inlineStr">
        <is>
          <t>DEPÓSITO BANCARIO</t>
        </is>
      </c>
      <c r="J367" s="8" t="inlineStr">
        <is>
          <t>1972 FLAVIA GALEAN MALLON</t>
        </is>
      </c>
    </row>
    <row r="368">
      <c r="A368" s="5" t="inlineStr">
        <is>
          <t>CCAJ-SC39/61/2023</t>
        </is>
      </c>
      <c r="B368" s="6" t="n">
        <v>44964.86147706019</v>
      </c>
      <c r="C368" s="5" t="inlineStr">
        <is>
          <t>1386 EINAR CHOQUETIJLLA - COBRADOR</t>
        </is>
      </c>
      <c r="D368" s="7" t="n">
        <v>164457</v>
      </c>
      <c r="E368" s="5" t="inlineStr">
        <is>
          <t>MERCANTIL SANTA CRUZ-4010678183</t>
        </is>
      </c>
      <c r="H368" s="9" t="n">
        <v>7579.3</v>
      </c>
      <c r="I368" s="5" t="inlineStr">
        <is>
          <t>DEPÓSITO BANCARIO</t>
        </is>
      </c>
      <c r="J368" s="5" t="inlineStr">
        <is>
          <t>4863 MOISES MENACHO MONTAÑO</t>
        </is>
      </c>
    </row>
    <row r="369">
      <c r="A369" s="5" t="inlineStr">
        <is>
          <t>CCAJ-SC39/61/2023</t>
        </is>
      </c>
      <c r="B369" s="6" t="n">
        <v>44964.86147706019</v>
      </c>
      <c r="C369" s="5" t="inlineStr">
        <is>
          <t>1386 EINAR CHOQUETIJLLA - COBRADOR</t>
        </is>
      </c>
      <c r="D369" s="7" t="n">
        <v>172100</v>
      </c>
      <c r="E369" s="5" t="inlineStr">
        <is>
          <t>MERCANTIL SANTA CRUZ-4010678183</t>
        </is>
      </c>
      <c r="H369" s="9" t="n">
        <v>216359</v>
      </c>
      <c r="I369" s="5" t="inlineStr">
        <is>
          <t>DEPÓSITO BANCARIO</t>
        </is>
      </c>
      <c r="J369" s="5" t="inlineStr">
        <is>
          <t>3046 CLAUDIA ELEN CASTRO DELGADILLO</t>
        </is>
      </c>
    </row>
    <row r="370">
      <c r="A370" s="5" t="inlineStr">
        <is>
          <t>CCAJ-SC39/61/2023</t>
        </is>
      </c>
      <c r="B370" s="6" t="n">
        <v>44964.86147706019</v>
      </c>
      <c r="C370" s="5" t="inlineStr">
        <is>
          <t>1386 EINAR CHOQUETIJLLA - COBRADOR</t>
        </is>
      </c>
      <c r="D370" s="7" t="n">
        <v>171858</v>
      </c>
      <c r="E370" s="5" t="inlineStr">
        <is>
          <t>MERCANTIL SANTA CRUZ-4010640108</t>
        </is>
      </c>
      <c r="H370" s="9" t="n">
        <v>19301.3328</v>
      </c>
      <c r="I370" s="5" t="inlineStr">
        <is>
          <t>DEPÓSITO BANCARIO</t>
        </is>
      </c>
      <c r="J370" s="5" t="inlineStr">
        <is>
          <t>3046 CLAUDIA ELEN CASTRO DELGADILLO</t>
        </is>
      </c>
    </row>
    <row r="371">
      <c r="A371" s="5" t="inlineStr">
        <is>
          <t>CCAJ-SC39/61/2023</t>
        </is>
      </c>
      <c r="B371" s="6" t="n">
        <v>44964.86147706019</v>
      </c>
      <c r="C371" s="5" t="inlineStr">
        <is>
          <t>1386 EINAR CHOQUETIJLLA - COBRADOR</t>
        </is>
      </c>
      <c r="D371" s="7" t="n"/>
      <c r="E371" s="8" t="n"/>
      <c r="F371" s="9" t="n">
        <v>7974.2</v>
      </c>
      <c r="I371" s="10" t="inlineStr">
        <is>
          <t>EFECTIVO</t>
        </is>
      </c>
      <c r="J371" s="8" t="inlineStr">
        <is>
          <t>1970 CARLOS CAMPOS ORTIZ</t>
        </is>
      </c>
    </row>
    <row r="372">
      <c r="A372" s="5" t="inlineStr">
        <is>
          <t>CCAJ-SC39/61/2023</t>
        </is>
      </c>
      <c r="B372" s="6" t="n">
        <v>44964.86147706019</v>
      </c>
      <c r="C372" s="5" t="inlineStr">
        <is>
          <t>1386 EINAR CHOQUETIJLLA - COBRADOR</t>
        </is>
      </c>
      <c r="D372" s="7" t="n"/>
      <c r="E372" s="8" t="n"/>
      <c r="F372" s="9" t="n">
        <v>14908.2</v>
      </c>
      <c r="I372" s="10" t="inlineStr">
        <is>
          <t>EFECTIVO</t>
        </is>
      </c>
      <c r="J372" s="8" t="inlineStr">
        <is>
          <t>2551 EDMUNDO CAYANI M.</t>
        </is>
      </c>
    </row>
    <row r="373">
      <c r="A373" s="5" t="inlineStr">
        <is>
          <t>CCAJ-SC39/61/2023</t>
        </is>
      </c>
      <c r="B373" s="6" t="n">
        <v>44964.86147706019</v>
      </c>
      <c r="C373" s="5" t="inlineStr">
        <is>
          <t>1386 EINAR CHOQUETIJLLA - COBRADOR</t>
        </is>
      </c>
      <c r="D373" s="7" t="n"/>
      <c r="E373" s="8" t="n"/>
      <c r="F373" s="9" t="n">
        <v>42356.3</v>
      </c>
      <c r="I373" s="10" t="inlineStr">
        <is>
          <t>EFECTIVO</t>
        </is>
      </c>
      <c r="J373" s="5" t="inlineStr">
        <is>
          <t>2552 ALVARO JAVIER LOAYZA CACERES</t>
        </is>
      </c>
    </row>
    <row r="374">
      <c r="A374" s="5" t="inlineStr">
        <is>
          <t>CCAJ-SC39/61/2023</t>
        </is>
      </c>
      <c r="B374" s="6" t="n">
        <v>44964.86147706019</v>
      </c>
      <c r="C374" s="5" t="inlineStr">
        <is>
          <t>1386 EINAR CHOQUETIJLLA - COBRADOR</t>
        </is>
      </c>
      <c r="D374" s="7" t="n"/>
      <c r="E374" s="8" t="n"/>
      <c r="F374" s="9" t="n">
        <v>5262.7</v>
      </c>
      <c r="I374" s="10" t="inlineStr">
        <is>
          <t>EFECTIVO</t>
        </is>
      </c>
      <c r="J374" s="5" t="inlineStr">
        <is>
          <t>2917 MILAN HUANCOLLO JUCUMARI</t>
        </is>
      </c>
    </row>
    <row r="375">
      <c r="A375" s="5" t="inlineStr">
        <is>
          <t>CCAJ-SC39/61/2023</t>
        </is>
      </c>
      <c r="B375" s="6" t="n">
        <v>44964.86147706019</v>
      </c>
      <c r="C375" s="5" t="inlineStr">
        <is>
          <t>1386 EINAR CHOQUETIJLLA - COBRADOR</t>
        </is>
      </c>
      <c r="D375" s="7" t="n"/>
      <c r="E375" s="8" t="n"/>
      <c r="F375" s="9" t="n">
        <v>12909.4</v>
      </c>
      <c r="I375" s="10" t="inlineStr">
        <is>
          <t>EFECTIVO</t>
        </is>
      </c>
      <c r="J375" s="8" t="inlineStr">
        <is>
          <t>2932 EUGENIO LOPEZ CESPEDES</t>
        </is>
      </c>
    </row>
    <row r="376">
      <c r="A376" s="5" t="inlineStr">
        <is>
          <t>CCAJ-SC39/61/2023</t>
        </is>
      </c>
      <c r="B376" s="6" t="n">
        <v>44964.86147706019</v>
      </c>
      <c r="C376" s="5" t="inlineStr">
        <is>
          <t>1386 EINAR CHOQUETIJLLA - COBRADOR</t>
        </is>
      </c>
      <c r="D376" s="7" t="n"/>
      <c r="E376" s="8" t="n"/>
      <c r="F376" s="9" t="n">
        <v>3975.7</v>
      </c>
      <c r="I376" s="10" t="inlineStr">
        <is>
          <t>EFECTIVO</t>
        </is>
      </c>
      <c r="J376" s="5" t="inlineStr">
        <is>
          <t>2994 CRISTIAN DEIBY PARDO VILLEGAS</t>
        </is>
      </c>
    </row>
    <row r="377">
      <c r="A377" s="5" t="inlineStr">
        <is>
          <t>CCAJ-SC39/61/2023</t>
        </is>
      </c>
      <c r="B377" s="6" t="n">
        <v>44964.86147706019</v>
      </c>
      <c r="C377" s="5" t="inlineStr">
        <is>
          <t>1386 EINAR CHOQUETIJLLA - COBRADOR</t>
        </is>
      </c>
      <c r="D377" s="7" t="n"/>
      <c r="E377" s="8" t="n"/>
      <c r="F377" s="9" t="n">
        <v>25841.4</v>
      </c>
      <c r="I377" s="10" t="inlineStr">
        <is>
          <t>EFECTIVO</t>
        </is>
      </c>
      <c r="J377" s="8" t="inlineStr">
        <is>
          <t>3211 PEDRO CAYALO COCA</t>
        </is>
      </c>
    </row>
    <row r="378">
      <c r="A378" s="5" t="inlineStr">
        <is>
          <t>CCAJ-SC39/61/2023</t>
        </is>
      </c>
      <c r="B378" s="6" t="n">
        <v>44964.86147706019</v>
      </c>
      <c r="C378" s="5" t="inlineStr">
        <is>
          <t>1386 EINAR CHOQUETIJLLA - COBRADOR</t>
        </is>
      </c>
      <c r="D378" s="7" t="n"/>
      <c r="E378" s="8" t="n"/>
      <c r="F378" s="9" t="n">
        <v>53616.7</v>
      </c>
      <c r="I378" s="10" t="inlineStr">
        <is>
          <t>EFECTIVO</t>
        </is>
      </c>
      <c r="J378" s="5" t="inlineStr">
        <is>
          <t>4307 PEDRO GALARZA TERCEROS</t>
        </is>
      </c>
    </row>
    <row r="379">
      <c r="A379" s="5" t="inlineStr">
        <is>
          <t>CCAJ-SC39/61/2023</t>
        </is>
      </c>
      <c r="B379" s="6" t="n">
        <v>44964.86147706019</v>
      </c>
      <c r="C379" s="5" t="inlineStr">
        <is>
          <t>1386 EINAR CHOQUETIJLLA - COBRADOR</t>
        </is>
      </c>
      <c r="D379" s="7" t="n"/>
      <c r="E379" s="8" t="n"/>
      <c r="F379" s="9" t="n">
        <v>435</v>
      </c>
      <c r="I379" s="10" t="inlineStr">
        <is>
          <t>EFECTIVO</t>
        </is>
      </c>
      <c r="J379" s="8" t="inlineStr">
        <is>
          <t>4309 RODRIGO RAMOS - T03</t>
        </is>
      </c>
    </row>
    <row r="380">
      <c r="A380" s="5" t="inlineStr">
        <is>
          <t>CCAJ-SC39/61/2023</t>
        </is>
      </c>
      <c r="B380" s="6" t="n">
        <v>44964.86147706019</v>
      </c>
      <c r="C380" s="5" t="inlineStr">
        <is>
          <t>1386 EINAR CHOQUETIJLLA - COBRADOR</t>
        </is>
      </c>
      <c r="D380" s="7" t="n"/>
      <c r="E380" s="8" t="n"/>
      <c r="F380" s="9" t="n">
        <v>8250.700000000001</v>
      </c>
      <c r="I380" s="10" t="inlineStr">
        <is>
          <t>EFECTIVO</t>
        </is>
      </c>
      <c r="J380" s="8" t="inlineStr">
        <is>
          <t>4309 RODRIGO RAMOS - T04</t>
        </is>
      </c>
    </row>
    <row r="381">
      <c r="A381" s="5" t="inlineStr">
        <is>
          <t>CCAJ-SC39/61/2023</t>
        </is>
      </c>
      <c r="B381" s="6" t="n">
        <v>44964.86147706019</v>
      </c>
      <c r="C381" s="5" t="inlineStr">
        <is>
          <t>1386 EINAR CHOQUETIJLLA - COBRADOR</t>
        </is>
      </c>
      <c r="D381" s="7" t="n"/>
      <c r="E381" s="8" t="n"/>
      <c r="F381" s="9" t="n">
        <v>3992.4</v>
      </c>
      <c r="I381" s="10" t="inlineStr">
        <is>
          <t>EFECTIVO</t>
        </is>
      </c>
      <c r="J381" s="8" t="inlineStr">
        <is>
          <t>4309 RODRIGO RAMOS - T05</t>
        </is>
      </c>
    </row>
    <row r="382">
      <c r="A382" s="5" t="inlineStr">
        <is>
          <t>CCAJ-SC39/61/2023</t>
        </is>
      </c>
      <c r="B382" s="6" t="n">
        <v>44964.86147706019</v>
      </c>
      <c r="C382" s="5" t="inlineStr">
        <is>
          <t>1386 EINAR CHOQUETIJLLA - COBRADOR</t>
        </is>
      </c>
      <c r="D382" s="7" t="n"/>
      <c r="E382" s="8" t="n"/>
      <c r="F382" s="9" t="n">
        <v>17276.2</v>
      </c>
      <c r="I382" s="10" t="inlineStr">
        <is>
          <t>EFECTIVO</t>
        </is>
      </c>
      <c r="J382" s="8" t="inlineStr">
        <is>
          <t>4309 RODRIGO RAMOS - T06</t>
        </is>
      </c>
    </row>
    <row r="383">
      <c r="A383" s="5" t="inlineStr">
        <is>
          <t>CCAJ-SC39/61/2023</t>
        </is>
      </c>
      <c r="B383" s="6" t="n">
        <v>44964.86147706019</v>
      </c>
      <c r="C383" s="5" t="inlineStr">
        <is>
          <t>1386 EINAR CHOQUETIJLLA - COBRADOR</t>
        </is>
      </c>
      <c r="D383" s="7" t="n"/>
      <c r="E383" s="8" t="n"/>
      <c r="F383" s="9" t="n">
        <v>2114.5</v>
      </c>
      <c r="I383" s="10" t="inlineStr">
        <is>
          <t>EFECTIVO</t>
        </is>
      </c>
      <c r="J383" s="8" t="inlineStr">
        <is>
          <t>4309 RODRIGO RAMOS - T07</t>
        </is>
      </c>
    </row>
    <row r="384">
      <c r="A384" s="5" t="inlineStr">
        <is>
          <t>CCAJ-SC39/61/2023</t>
        </is>
      </c>
      <c r="B384" s="6" t="n">
        <v>44964.86147706019</v>
      </c>
      <c r="C384" s="5" t="inlineStr">
        <is>
          <t>1386 EINAR CHOQUETIJLLA - COBRADOR</t>
        </is>
      </c>
      <c r="D384" s="7" t="n"/>
      <c r="E384" s="8" t="n"/>
      <c r="F384" s="9" t="n">
        <v>27376.2</v>
      </c>
      <c r="I384" s="10" t="inlineStr">
        <is>
          <t>EFECTIVO</t>
        </is>
      </c>
      <c r="J384" s="8" t="inlineStr">
        <is>
          <t>4309 RODRIGO RAMOS - T09</t>
        </is>
      </c>
    </row>
    <row r="385">
      <c r="A385" s="5" t="inlineStr">
        <is>
          <t>CCAJ-SC39/61/2023</t>
        </is>
      </c>
      <c r="B385" s="6" t="n">
        <v>44964.86147706019</v>
      </c>
      <c r="C385" s="5" t="inlineStr">
        <is>
          <t>1386 EINAR CHOQUETIJLLA - COBRADOR</t>
        </is>
      </c>
      <c r="D385" s="7" t="n"/>
      <c r="E385" s="8" t="n"/>
      <c r="F385" s="9" t="n">
        <v>6106.2</v>
      </c>
      <c r="I385" s="10" t="inlineStr">
        <is>
          <t>EFECTIVO</t>
        </is>
      </c>
      <c r="J385" s="8" t="inlineStr">
        <is>
          <t>4309 RODRIGO RAMOS - T10</t>
        </is>
      </c>
    </row>
    <row r="386">
      <c r="A386" s="5" t="inlineStr">
        <is>
          <t>CCAJ-SC39/61/2023</t>
        </is>
      </c>
      <c r="B386" s="6" t="n">
        <v>44964.86147706019</v>
      </c>
      <c r="C386" s="5" t="inlineStr">
        <is>
          <t>1386 EINAR CHOQUETIJLLA - COBRADOR</t>
        </is>
      </c>
      <c r="D386" s="7" t="n"/>
      <c r="E386" s="8" t="n"/>
      <c r="F386" s="9" t="n">
        <v>6084.4</v>
      </c>
      <c r="I386" s="10" t="inlineStr">
        <is>
          <t>EFECTIVO</t>
        </is>
      </c>
      <c r="J386" s="8" t="inlineStr">
        <is>
          <t>4309 RODRIGO RAMOS - T11</t>
        </is>
      </c>
    </row>
    <row r="387">
      <c r="A387" s="5" t="inlineStr">
        <is>
          <t>CCAJ-SC39/61/2023</t>
        </is>
      </c>
      <c r="B387" s="6" t="n">
        <v>44964.86147706019</v>
      </c>
      <c r="C387" s="5" t="inlineStr">
        <is>
          <t>1386 EINAR CHOQUETIJLLA - COBRADOR</t>
        </is>
      </c>
      <c r="D387" s="7" t="n"/>
      <c r="E387" s="8" t="n"/>
      <c r="F387" s="9" t="n">
        <v>4405.8</v>
      </c>
      <c r="I387" s="10" t="inlineStr">
        <is>
          <t>EFECTIVO</t>
        </is>
      </c>
      <c r="J387" s="8" t="inlineStr">
        <is>
          <t>4309 RODRIGO RAMOS - T14</t>
        </is>
      </c>
    </row>
    <row r="388">
      <c r="A388" s="5" t="inlineStr">
        <is>
          <t>CCAJ-SC39/61/2023</t>
        </is>
      </c>
      <c r="B388" s="6" t="n">
        <v>44964.86147706019</v>
      </c>
      <c r="C388" s="5" t="inlineStr">
        <is>
          <t>1386 EINAR CHOQUETIJLLA - COBRADOR</t>
        </is>
      </c>
      <c r="D388" s="7" t="n"/>
      <c r="E388" s="8" t="n"/>
      <c r="F388" s="9" t="n">
        <v>4192.1</v>
      </c>
      <c r="I388" s="10" t="inlineStr">
        <is>
          <t>EFECTIVO</t>
        </is>
      </c>
      <c r="J388" s="8" t="inlineStr">
        <is>
          <t>4309 RODRIGO RAMOS - T15</t>
        </is>
      </c>
    </row>
    <row r="389">
      <c r="A389" s="5" t="inlineStr">
        <is>
          <t>CCAJ-SC39/61/2023</t>
        </is>
      </c>
      <c r="B389" s="6" t="n">
        <v>44964.86147706019</v>
      </c>
      <c r="C389" s="5" t="inlineStr">
        <is>
          <t>1386 EINAR CHOQUETIJLLA - COBRADOR</t>
        </is>
      </c>
      <c r="D389" s="7" t="n"/>
      <c r="E389" s="8" t="n"/>
      <c r="F389" s="9" t="n">
        <v>16746.1</v>
      </c>
      <c r="I389" s="10" t="inlineStr">
        <is>
          <t>EFECTIVO</t>
        </is>
      </c>
      <c r="J389" s="8" t="inlineStr">
        <is>
          <t>4309 RODRIGO RAMOS - T18</t>
        </is>
      </c>
    </row>
    <row r="390">
      <c r="A390" s="5" t="inlineStr">
        <is>
          <t>CCAJ-SC39/61/2023</t>
        </is>
      </c>
      <c r="B390" s="6" t="n">
        <v>44964.86147706019</v>
      </c>
      <c r="C390" s="5" t="inlineStr">
        <is>
          <t>1386 EINAR CHOQUETIJLLA - COBRADOR</t>
        </is>
      </c>
      <c r="D390" s="7" t="n"/>
      <c r="E390" s="8" t="n"/>
      <c r="F390" s="9" t="n">
        <v>22491.2</v>
      </c>
      <c r="I390" s="10" t="inlineStr">
        <is>
          <t>EFECTIVO</t>
        </is>
      </c>
      <c r="J390" s="8" t="inlineStr">
        <is>
          <t>4309 RODRIGO RAMOS - T19</t>
        </is>
      </c>
    </row>
    <row r="391">
      <c r="A391" s="5" t="inlineStr">
        <is>
          <t>CCAJ-SC39/61/2023</t>
        </is>
      </c>
      <c r="B391" s="6" t="n">
        <v>44964.86147706019</v>
      </c>
      <c r="C391" s="5" t="inlineStr">
        <is>
          <t>1386 EINAR CHOQUETIJLLA - COBRADOR</t>
        </is>
      </c>
      <c r="D391" s="7" t="n"/>
      <c r="E391" s="8" t="n"/>
      <c r="F391" s="9" t="n">
        <v>5852.8</v>
      </c>
      <c r="I391" s="10" t="inlineStr">
        <is>
          <t>EFECTIVO</t>
        </is>
      </c>
      <c r="J391" s="8" t="inlineStr">
        <is>
          <t>4309 RODRIGO RAMOS - T21</t>
        </is>
      </c>
    </row>
    <row r="392">
      <c r="A392" s="11" t="inlineStr">
        <is>
          <t>SAP</t>
        </is>
      </c>
      <c r="B392" s="3" t="n"/>
      <c r="C392" s="3" t="n"/>
      <c r="D392" s="17">
        <f>294900.23+18374.4</f>
        <v/>
      </c>
      <c r="E392" s="8" t="n"/>
      <c r="F392" s="12">
        <f>SUM(F338:G391)</f>
        <v/>
      </c>
      <c r="H392" s="9" t="n"/>
      <c r="I392" s="10" t="n"/>
      <c r="J392" s="5" t="n"/>
    </row>
    <row r="393">
      <c r="A393" s="13" t="inlineStr">
        <is>
          <t>FECHA</t>
        </is>
      </c>
      <c r="B393" s="13" t="inlineStr">
        <is>
          <t>CIERRE DE CAJA</t>
        </is>
      </c>
      <c r="C393" s="13" t="inlineStr">
        <is>
          <t>IMPORTE</t>
        </is>
      </c>
      <c r="D393" s="7" t="n"/>
      <c r="E393" s="8" t="n"/>
      <c r="H393" s="9" t="n"/>
      <c r="I393" s="10" t="n"/>
      <c r="J393" s="5" t="n"/>
    </row>
    <row r="394" ht="15.75" customHeight="1">
      <c r="D394" s="14" t="n">
        <v>112732494</v>
      </c>
    </row>
    <row r="395" ht="15.75" customHeight="1">
      <c r="D395" s="14" t="n">
        <v>112732565</v>
      </c>
    </row>
    <row r="396"/>
    <row r="397">
      <c r="A397" s="1" t="inlineStr">
        <is>
          <t>Cierre Caja</t>
        </is>
      </c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</row>
    <row r="398">
      <c r="A398" s="3" t="inlineStr">
        <is>
          <t>Del 08/02/2023</t>
        </is>
      </c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</row>
    <row r="399">
      <c r="A399" s="74" t="inlineStr">
        <is>
          <t>Cierre Caja</t>
        </is>
      </c>
      <c r="B399" s="74" t="inlineStr">
        <is>
          <t>Fecha</t>
        </is>
      </c>
      <c r="C399" s="74" t="inlineStr">
        <is>
          <t>Cajero</t>
        </is>
      </c>
      <c r="D399" s="74" t="inlineStr">
        <is>
          <t>Nro Voucher</t>
        </is>
      </c>
      <c r="E399" s="74" t="inlineStr">
        <is>
          <t>Nro Cuenta</t>
        </is>
      </c>
      <c r="F399" s="74" t="inlineStr">
        <is>
          <t>Tipo Ingreso</t>
        </is>
      </c>
      <c r="G399" s="75" t="n"/>
      <c r="H399" s="76" t="n"/>
      <c r="I399" s="74" t="inlineStr">
        <is>
          <t>TIPO DE INGRESO</t>
        </is>
      </c>
      <c r="J399" s="74" t="inlineStr">
        <is>
          <t>Cobrador</t>
        </is>
      </c>
    </row>
    <row r="400">
      <c r="A400" s="77" t="n"/>
      <c r="B400" s="77" t="n"/>
      <c r="C400" s="77" t="n"/>
      <c r="D400" s="77" t="n"/>
      <c r="E400" s="77" t="n"/>
      <c r="F400" s="4" t="inlineStr">
        <is>
          <t>EFECTIVO</t>
        </is>
      </c>
      <c r="G400" s="4" t="inlineStr">
        <is>
          <t>CHEQUE</t>
        </is>
      </c>
      <c r="H400" s="4" t="inlineStr">
        <is>
          <t>TRANSFERENCIA</t>
        </is>
      </c>
      <c r="I400" s="77" t="n"/>
      <c r="J400" s="77" t="n"/>
    </row>
    <row r="401">
      <c r="A401" s="5" t="inlineStr">
        <is>
          <t>CCAJ-SC39/62/2023</t>
        </is>
      </c>
      <c r="B401" s="6" t="n">
        <v>44965.40714287037</v>
      </c>
      <c r="C401" s="5" t="inlineStr">
        <is>
          <t>1386 EINAR CHOQUETIJLLA - COBRADOR</t>
        </is>
      </c>
      <c r="D401" s="10" t="n"/>
      <c r="E401" s="8" t="n"/>
      <c r="F401" s="9" t="n">
        <v>5251.2</v>
      </c>
      <c r="I401" s="10" t="inlineStr">
        <is>
          <t>EFECTIVO</t>
        </is>
      </c>
      <c r="J401" s="8" t="inlineStr">
        <is>
          <t>2932 EUGENIO LOPEZ CESPEDES</t>
        </is>
      </c>
    </row>
    <row r="402">
      <c r="A402" s="11" t="inlineStr">
        <is>
          <t>SAP</t>
        </is>
      </c>
      <c r="B402" s="3" t="n"/>
      <c r="C402" s="3" t="n"/>
      <c r="D402" s="7" t="n"/>
      <c r="E402" s="8" t="n"/>
      <c r="F402" s="9" t="n"/>
      <c r="I402" s="10" t="n"/>
      <c r="J402" s="5" t="n"/>
    </row>
    <row r="403" ht="15.75" customHeight="1">
      <c r="A403" s="13" t="inlineStr">
        <is>
          <t>FECHA</t>
        </is>
      </c>
      <c r="B403" s="13" t="inlineStr">
        <is>
          <t>CIERRE DE CAJA</t>
        </is>
      </c>
      <c r="C403" s="13" t="inlineStr">
        <is>
          <t>IMPORTE</t>
        </is>
      </c>
      <c r="D403" s="14" t="n">
        <v>112732496</v>
      </c>
      <c r="E403" s="8" t="n"/>
      <c r="F403" s="9" t="n"/>
      <c r="I403" s="10" t="n"/>
      <c r="J403" s="5" t="n"/>
    </row>
    <row r="404">
      <c r="A404" s="5" t="n"/>
      <c r="B404" s="6" t="n"/>
      <c r="C404" s="5" t="n"/>
      <c r="D404" s="7" t="n"/>
      <c r="E404" s="8" t="n"/>
      <c r="F404" s="9" t="n"/>
      <c r="I404" s="10" t="n"/>
      <c r="J404" s="5" t="n"/>
    </row>
    <row r="405">
      <c r="A405" s="5" t="n"/>
      <c r="B405" s="6" t="n"/>
      <c r="C405" s="5" t="n"/>
      <c r="D405" s="7" t="n"/>
      <c r="E405" s="8" t="n"/>
      <c r="F405" s="9" t="n"/>
      <c r="I405" s="10" t="n"/>
      <c r="J405" s="5" t="n"/>
    </row>
    <row r="406">
      <c r="A406" s="5" t="inlineStr">
        <is>
          <t>CCAJ-SC39/63/202</t>
        </is>
      </c>
      <c r="B406" s="6" t="n">
        <v>44965.8848119213</v>
      </c>
      <c r="C406" s="5" t="inlineStr">
        <is>
          <t xml:space="preserve">1386 EINAR CHOQUETIJLLA - </t>
        </is>
      </c>
      <c r="D406" s="15" t="n">
        <v>45133158145</v>
      </c>
      <c r="E406" s="5" t="inlineStr">
        <is>
          <t>BANCO INDUSTRIAL-100070049</t>
        </is>
      </c>
      <c r="H406" s="9" t="n">
        <v>673.25</v>
      </c>
      <c r="I406" s="5" t="inlineStr">
        <is>
          <t>DEPÓSITO BANCARIO</t>
        </is>
      </c>
      <c r="J406" s="5" t="inlineStr">
        <is>
          <t>1271 SANDRA SALAZAR ESCOBAR</t>
        </is>
      </c>
    </row>
    <row r="407">
      <c r="A407" s="5" t="inlineStr">
        <is>
          <t>CCAJ-SC39/63/2023</t>
        </is>
      </c>
      <c r="B407" s="6" t="n">
        <v>44965.8848119213</v>
      </c>
      <c r="C407" s="5" t="inlineStr">
        <is>
          <t>1386 EINAR CHOQUETIJLLA - COBRADOR</t>
        </is>
      </c>
      <c r="D407" s="15" t="n">
        <v>45153149513</v>
      </c>
      <c r="E407" s="5" t="inlineStr">
        <is>
          <t>BANCO INDUSTRIAL-100070049</t>
        </is>
      </c>
      <c r="H407" s="9" t="n">
        <v>445.92</v>
      </c>
      <c r="I407" s="5" t="inlineStr">
        <is>
          <t>DEPÓSITO BANCARIO</t>
        </is>
      </c>
      <c r="J407" s="5" t="inlineStr">
        <is>
          <t>1271 SANDRA SALAZAR ESCOBAR</t>
        </is>
      </c>
    </row>
    <row r="408">
      <c r="A408" s="5" t="inlineStr">
        <is>
          <t>CCAJ-SC39/63/2023</t>
        </is>
      </c>
      <c r="B408" s="6" t="n">
        <v>44965.8848119213</v>
      </c>
      <c r="C408" s="5" t="inlineStr">
        <is>
          <t>1386 EINAR CHOQUETIJLLA - COBRADOR</t>
        </is>
      </c>
      <c r="D408" s="15" t="n">
        <v>45163243963</v>
      </c>
      <c r="E408" s="5" t="inlineStr">
        <is>
          <t>BANCO INDUSTRIAL-100070049</t>
        </is>
      </c>
      <c r="H408" s="9" t="n">
        <v>2824.32</v>
      </c>
      <c r="I408" s="5" t="inlineStr">
        <is>
          <t>DEPÓSITO BANCARIO</t>
        </is>
      </c>
      <c r="J408" s="5" t="inlineStr">
        <is>
          <t>1271 SANDRA SALAZAR ESCOBAR</t>
        </is>
      </c>
    </row>
    <row r="409">
      <c r="A409" s="5" t="inlineStr">
        <is>
          <t>CCAJ-SC39/63/2023</t>
        </is>
      </c>
      <c r="B409" s="6" t="n">
        <v>44965.8848119213</v>
      </c>
      <c r="C409" s="5" t="inlineStr">
        <is>
          <t>1386 EINAR CHOQUETIJLLA - COBRADOR</t>
        </is>
      </c>
      <c r="D409" s="15" t="n">
        <v>53412266704</v>
      </c>
      <c r="E409" s="5" t="inlineStr">
        <is>
          <t>BANCO INDUSTRIAL-100070049</t>
        </is>
      </c>
      <c r="H409" s="9" t="n">
        <v>725.4</v>
      </c>
      <c r="I409" s="5" t="inlineStr">
        <is>
          <t>DEPÓSITO BANCARIO</t>
        </is>
      </c>
      <c r="J409" s="5" t="inlineStr">
        <is>
          <t>1271 SANDRA SALAZAR ESCOBAR</t>
        </is>
      </c>
    </row>
    <row r="410">
      <c r="A410" s="5" t="inlineStr">
        <is>
          <t>CCAJ-SC39/63/2023</t>
        </is>
      </c>
      <c r="B410" s="6" t="n">
        <v>44965.8848119213</v>
      </c>
      <c r="C410" s="5" t="inlineStr">
        <is>
          <t>1386 EINAR CHOQUETIJLLA - COBRADOR</t>
        </is>
      </c>
      <c r="D410" s="15" t="n">
        <v>45163244228</v>
      </c>
      <c r="E410" s="5" t="inlineStr">
        <is>
          <t>BANCO INDUSTRIAL-100070049</t>
        </is>
      </c>
      <c r="H410" s="9" t="n">
        <v>803.96</v>
      </c>
      <c r="I410" s="5" t="inlineStr">
        <is>
          <t>DEPÓSITO BANCARIO</t>
        </is>
      </c>
      <c r="J410" s="5" t="inlineStr">
        <is>
          <t>1271 SANDRA SALAZAR ESCOBAR</t>
        </is>
      </c>
    </row>
    <row r="411">
      <c r="A411" s="5" t="inlineStr">
        <is>
          <t>CCAJ-SC39/63/2023</t>
        </is>
      </c>
      <c r="B411" s="6" t="n">
        <v>44965.8848119213</v>
      </c>
      <c r="C411" s="5" t="inlineStr">
        <is>
          <t>1386 EINAR CHOQUETIJLLA - COBRADOR</t>
        </is>
      </c>
      <c r="D411" s="15" t="n">
        <v>45123288424</v>
      </c>
      <c r="E411" s="5" t="inlineStr">
        <is>
          <t>BANCO INDUSTRIAL-100070049</t>
        </is>
      </c>
      <c r="H411" s="9" t="n">
        <v>120</v>
      </c>
      <c r="I411" s="5" t="inlineStr">
        <is>
          <t>DEPÓSITO BANCARIO</t>
        </is>
      </c>
      <c r="J411" s="5" t="inlineStr">
        <is>
          <t>1271 SANDRA SALAZAR ESCOBAR</t>
        </is>
      </c>
    </row>
    <row r="412">
      <c r="A412" s="5" t="inlineStr">
        <is>
          <t>CCAJ-SC39/63/2023</t>
        </is>
      </c>
      <c r="B412" s="6" t="n">
        <v>44965.8848119213</v>
      </c>
      <c r="C412" s="5" t="inlineStr">
        <is>
          <t>1386 EINAR CHOQUETIJLLA - COBRADOR</t>
        </is>
      </c>
      <c r="D412" s="15" t="n">
        <v>45163244484</v>
      </c>
      <c r="E412" s="5" t="inlineStr">
        <is>
          <t>BANCO INDUSTRIAL-100070049</t>
        </is>
      </c>
      <c r="H412" s="9" t="n">
        <v>538</v>
      </c>
      <c r="I412" s="5" t="inlineStr">
        <is>
          <t>DEPÓSITO BANCARIO</t>
        </is>
      </c>
      <c r="J412" s="5" t="inlineStr">
        <is>
          <t>1271 SANDRA SALAZAR ESCOBAR</t>
        </is>
      </c>
    </row>
    <row r="413">
      <c r="A413" s="5" t="inlineStr">
        <is>
          <t>CCAJ-SC39/63/2023</t>
        </is>
      </c>
      <c r="B413" s="6" t="n">
        <v>44965.8848119213</v>
      </c>
      <c r="C413" s="5" t="inlineStr">
        <is>
          <t>1386 EINAR CHOQUETIJLLA - COBRADOR</t>
        </is>
      </c>
      <c r="D413" s="15" t="n">
        <v>45173217023</v>
      </c>
      <c r="E413" s="5" t="inlineStr">
        <is>
          <t>BANCO INDUSTRIAL-100070049</t>
        </is>
      </c>
      <c r="H413" s="9" t="n">
        <v>325.8</v>
      </c>
      <c r="I413" s="5" t="inlineStr">
        <is>
          <t>DEPÓSITO BANCARIO</t>
        </is>
      </c>
      <c r="J413" s="5" t="inlineStr">
        <is>
          <t>1271 SANDRA SALAZAR ESCOBAR</t>
        </is>
      </c>
    </row>
    <row r="414">
      <c r="A414" s="5" t="inlineStr">
        <is>
          <t>CCAJ-SC39/63/2023</t>
        </is>
      </c>
      <c r="B414" s="6" t="n">
        <v>44965.8848119213</v>
      </c>
      <c r="C414" s="5" t="inlineStr">
        <is>
          <t>1386 EINAR CHOQUETIJLLA - COBRADOR</t>
        </is>
      </c>
      <c r="D414" s="15" t="n">
        <v>45153150419</v>
      </c>
      <c r="E414" s="5" t="inlineStr">
        <is>
          <t>BANCO INDUSTRIAL-100070049</t>
        </is>
      </c>
      <c r="H414" s="9" t="n">
        <v>106.8</v>
      </c>
      <c r="I414" s="5" t="inlineStr">
        <is>
          <t>DEPÓSITO BANCARIO</t>
        </is>
      </c>
      <c r="J414" s="5" t="inlineStr">
        <is>
          <t>1271 SANDRA SALAZAR ESCOBAR</t>
        </is>
      </c>
    </row>
    <row r="415">
      <c r="A415" s="5" t="inlineStr">
        <is>
          <t>CCAJ-SC39/63/2023</t>
        </is>
      </c>
      <c r="B415" s="6" t="n">
        <v>44965.8848119213</v>
      </c>
      <c r="C415" s="5" t="inlineStr">
        <is>
          <t>1386 EINAR CHOQUETIJLLA - COBRADOR</t>
        </is>
      </c>
      <c r="D415" s="15" t="n">
        <v>45153150513</v>
      </c>
      <c r="E415" s="5" t="inlineStr">
        <is>
          <t>BANCO INDUSTRIAL-100070049</t>
        </is>
      </c>
      <c r="H415" s="9" t="n">
        <v>395.92</v>
      </c>
      <c r="I415" s="5" t="inlineStr">
        <is>
          <t>DEPÓSITO BANCARIO</t>
        </is>
      </c>
      <c r="J415" s="5" t="inlineStr">
        <is>
          <t>1271 SANDRA SALAZAR ESCOBAR</t>
        </is>
      </c>
    </row>
    <row r="416">
      <c r="A416" s="5" t="inlineStr">
        <is>
          <t>CCAJ-SC39/63/2023</t>
        </is>
      </c>
      <c r="B416" s="6" t="n">
        <v>44965.8848119213</v>
      </c>
      <c r="C416" s="5" t="inlineStr">
        <is>
          <t>1386 EINAR CHOQUETIJLLA - COBRADOR</t>
        </is>
      </c>
      <c r="D416" s="15" t="n">
        <v>45173217231</v>
      </c>
      <c r="E416" s="5" t="inlineStr">
        <is>
          <t>BANCO INDUSTRIAL-100070049</t>
        </is>
      </c>
      <c r="H416" s="9" t="n">
        <v>800.5</v>
      </c>
      <c r="I416" s="5" t="inlineStr">
        <is>
          <t>DEPÓSITO BANCARIO</t>
        </is>
      </c>
      <c r="J416" s="5" t="inlineStr">
        <is>
          <t>1271 SANDRA SALAZAR ESCOBAR</t>
        </is>
      </c>
    </row>
    <row r="417">
      <c r="A417" s="5" t="inlineStr">
        <is>
          <t>CCAJ-SC39/63/2023</t>
        </is>
      </c>
      <c r="B417" s="6" t="n">
        <v>44965.8848119213</v>
      </c>
      <c r="C417" s="5" t="inlineStr">
        <is>
          <t>1386 EINAR CHOQUETIJLLA - COBRADOR</t>
        </is>
      </c>
      <c r="D417" s="15" t="n">
        <v>53112315454</v>
      </c>
      <c r="E417" s="5" t="inlineStr">
        <is>
          <t>BANCO INDUSTRIAL-100070049</t>
        </is>
      </c>
      <c r="H417" s="9" t="n">
        <v>220.66</v>
      </c>
      <c r="I417" s="5" t="inlineStr">
        <is>
          <t>DEPÓSITO BANCARIO</t>
        </is>
      </c>
      <c r="J417" s="5" t="inlineStr">
        <is>
          <t>1271 SANDRA SALAZAR ESCOBAR</t>
        </is>
      </c>
    </row>
    <row r="418">
      <c r="A418" s="5" t="inlineStr">
        <is>
          <t>CCAJ-SC39/63/2023</t>
        </is>
      </c>
      <c r="B418" s="6" t="n">
        <v>44965.8848119213</v>
      </c>
      <c r="C418" s="5" t="inlineStr">
        <is>
          <t>1386 EINAR CHOQUETIJLLA - COBRADOR</t>
        </is>
      </c>
      <c r="D418" s="15" t="n">
        <v>45143523941</v>
      </c>
      <c r="E418" s="5" t="inlineStr">
        <is>
          <t>BANCO INDUSTRIAL-100070049</t>
        </is>
      </c>
      <c r="H418" s="9" t="n">
        <v>94.48</v>
      </c>
      <c r="I418" s="5" t="inlineStr">
        <is>
          <t>DEPÓSITO BANCARIO</t>
        </is>
      </c>
      <c r="J418" s="5" t="inlineStr">
        <is>
          <t>1271 SANDRA SALAZAR ESCOBAR</t>
        </is>
      </c>
    </row>
    <row r="419">
      <c r="A419" s="5" t="inlineStr">
        <is>
          <t>CCAJ-SC39/63/2023</t>
        </is>
      </c>
      <c r="B419" s="6" t="n">
        <v>44965.8848119213</v>
      </c>
      <c r="C419" s="5" t="inlineStr">
        <is>
          <t>1386 EINAR CHOQUETIJLLA - COBRADOR</t>
        </is>
      </c>
      <c r="D419" s="15" t="n">
        <v>45173217458</v>
      </c>
      <c r="E419" s="5" t="inlineStr">
        <is>
          <t>BANCO INDUSTRIAL-100070049</t>
        </is>
      </c>
      <c r="H419" s="9" t="n">
        <v>0.8</v>
      </c>
      <c r="I419" s="5" t="inlineStr">
        <is>
          <t>DEPÓSITO BANCARIO</t>
        </is>
      </c>
      <c r="J419" s="5" t="inlineStr">
        <is>
          <t>1271 SANDRA SALAZAR ESCOBAR</t>
        </is>
      </c>
    </row>
    <row r="420">
      <c r="A420" s="5" t="inlineStr">
        <is>
          <t>CCAJ-SC39/63/2023</t>
        </is>
      </c>
      <c r="B420" s="6" t="n">
        <v>44965.8848119213</v>
      </c>
      <c r="C420" s="5" t="inlineStr">
        <is>
          <t>1386 EINAR CHOQUETIJLLA - COBRADOR</t>
        </is>
      </c>
      <c r="D420" s="15" t="n">
        <v>45123290753</v>
      </c>
      <c r="E420" s="5" t="inlineStr">
        <is>
          <t>BANCO INDUSTRIAL-100070049</t>
        </is>
      </c>
      <c r="H420" s="9" t="n">
        <v>300</v>
      </c>
      <c r="I420" s="5" t="inlineStr">
        <is>
          <t>DEPÓSITO BANCARIO</t>
        </is>
      </c>
      <c r="J420" s="5" t="inlineStr">
        <is>
          <t>1271 SANDRA SALAZAR ESCOBAR</t>
        </is>
      </c>
    </row>
    <row r="421">
      <c r="A421" s="5" t="inlineStr">
        <is>
          <t>CCAJ-SC39/63/2023</t>
        </is>
      </c>
      <c r="B421" s="6" t="n">
        <v>44965.8848119213</v>
      </c>
      <c r="C421" s="5" t="inlineStr">
        <is>
          <t>1386 EINAR CHOQUETIJLLA - COBRADOR</t>
        </is>
      </c>
      <c r="D421" s="15" t="n">
        <v>45153152305</v>
      </c>
      <c r="E421" s="5" t="inlineStr">
        <is>
          <t>BANCO INDUSTRIAL-100070049</t>
        </is>
      </c>
      <c r="H421" s="9" t="n">
        <v>222</v>
      </c>
      <c r="I421" s="5" t="inlineStr">
        <is>
          <t>DEPÓSITO BANCARIO</t>
        </is>
      </c>
      <c r="J421" s="5" t="inlineStr">
        <is>
          <t>1271 SANDRA SALAZAR ESCOBAR</t>
        </is>
      </c>
    </row>
    <row r="422">
      <c r="A422" s="5" t="inlineStr">
        <is>
          <t>CCAJ-SC39/63/2023</t>
        </is>
      </c>
      <c r="B422" s="6" t="n">
        <v>44965.8848119213</v>
      </c>
      <c r="C422" s="5" t="inlineStr">
        <is>
          <t>1386 EINAR CHOQUETIJLLA - COBRADOR</t>
        </is>
      </c>
      <c r="D422" s="15" t="n">
        <v>45153152513</v>
      </c>
      <c r="E422" s="5" t="inlineStr">
        <is>
          <t>BANCO INDUSTRIAL-100070049</t>
        </is>
      </c>
      <c r="H422" s="9" t="n">
        <v>4583.13</v>
      </c>
      <c r="I422" s="5" t="inlineStr">
        <is>
          <t>DEPÓSITO BANCARIO</t>
        </is>
      </c>
      <c r="J422" s="5" t="inlineStr">
        <is>
          <t>1271 SANDRA SALAZAR ESCOBAR</t>
        </is>
      </c>
    </row>
    <row r="423">
      <c r="A423" s="5" t="inlineStr">
        <is>
          <t>CCAJ-SC39/63/2023</t>
        </is>
      </c>
      <c r="B423" s="6" t="n">
        <v>44965.8848119213</v>
      </c>
      <c r="C423" s="5" t="inlineStr">
        <is>
          <t>1386 EINAR CHOQUETIJLLA - COBRADOR</t>
        </is>
      </c>
      <c r="D423" s="15" t="n">
        <v>45113307443</v>
      </c>
      <c r="E423" s="5" t="inlineStr">
        <is>
          <t>BANCO INDUSTRIAL-100070049</t>
        </is>
      </c>
      <c r="H423" s="9" t="n">
        <v>37.06</v>
      </c>
      <c r="I423" s="5" t="inlineStr">
        <is>
          <t>DEPÓSITO BANCARIO</t>
        </is>
      </c>
      <c r="J423" s="5" t="inlineStr">
        <is>
          <t>1271 SANDRA SALAZAR ESCOBAR</t>
        </is>
      </c>
    </row>
    <row r="424">
      <c r="A424" s="5" t="inlineStr">
        <is>
          <t>CCAJ-SC39/63/2023</t>
        </is>
      </c>
      <c r="B424" s="6" t="n">
        <v>44965.8848119213</v>
      </c>
      <c r="C424" s="5" t="inlineStr">
        <is>
          <t>1386 EINAR CHOQUETIJLLA - COBRADOR</t>
        </is>
      </c>
      <c r="D424" s="15" t="n">
        <v>45123291178</v>
      </c>
      <c r="E424" s="5" t="inlineStr">
        <is>
          <t>BANCO INDUSTRIAL-100070049</t>
        </is>
      </c>
      <c r="H424" s="9" t="n">
        <v>1264.8</v>
      </c>
      <c r="I424" s="5" t="inlineStr">
        <is>
          <t>DEPÓSITO BANCARIO</t>
        </is>
      </c>
      <c r="J424" s="5" t="inlineStr">
        <is>
          <t>1271 SANDRA SALAZAR ESCOBAR</t>
        </is>
      </c>
    </row>
    <row r="425">
      <c r="A425" s="5" t="inlineStr">
        <is>
          <t>CCAJ-SC39/63/2023</t>
        </is>
      </c>
      <c r="B425" s="6" t="n">
        <v>44965.8848119213</v>
      </c>
      <c r="C425" s="5" t="inlineStr">
        <is>
          <t>1386 EINAR CHOQUETIJLLA - COBRADOR</t>
        </is>
      </c>
      <c r="D425" s="15" t="n">
        <v>19320643337</v>
      </c>
      <c r="E425" s="5" t="inlineStr">
        <is>
          <t>BANCO INDUSTRIAL-100070049</t>
        </is>
      </c>
      <c r="H425" s="9" t="n">
        <v>4492.8</v>
      </c>
      <c r="I425" s="5" t="inlineStr">
        <is>
          <t>DEPÓSITO BANCARIO</t>
        </is>
      </c>
      <c r="J425" s="5" t="inlineStr">
        <is>
          <t>1271 SANDRA SALAZAR ESCOBAR</t>
        </is>
      </c>
    </row>
    <row r="426">
      <c r="A426" s="5" t="inlineStr">
        <is>
          <t>CCAJ-SC39/63/2023</t>
        </is>
      </c>
      <c r="B426" s="6" t="n">
        <v>44965.8848119213</v>
      </c>
      <c r="C426" s="5" t="inlineStr">
        <is>
          <t>1386 EINAR CHOQUETIJLLA - COBRADOR</t>
        </is>
      </c>
      <c r="D426" s="15" t="n">
        <v>45153153182</v>
      </c>
      <c r="E426" s="5" t="inlineStr">
        <is>
          <t>BANCO INDUSTRIAL-100070049</t>
        </is>
      </c>
      <c r="H426" s="9" t="n">
        <v>361.8</v>
      </c>
      <c r="I426" s="5" t="inlineStr">
        <is>
          <t>DEPÓSITO BANCARIO</t>
        </is>
      </c>
      <c r="J426" s="5" t="inlineStr">
        <is>
          <t>1271 SANDRA SALAZAR ESCOBAR</t>
        </is>
      </c>
    </row>
    <row r="427">
      <c r="A427" s="5" t="inlineStr">
        <is>
          <t>CCAJ-SC39/63/2023</t>
        </is>
      </c>
      <c r="B427" s="6" t="n">
        <v>44965.8848119213</v>
      </c>
      <c r="C427" s="5" t="inlineStr">
        <is>
          <t>1386 EINAR CHOQUETIJLLA - COBRADOR</t>
        </is>
      </c>
      <c r="D427" s="7" t="n">
        <v>688806</v>
      </c>
      <c r="E427" s="5" t="inlineStr">
        <is>
          <t>MERCANTIL SANTA CRUZ-4010678183</t>
        </is>
      </c>
      <c r="H427" s="9" t="n">
        <v>4584.62</v>
      </c>
      <c r="I427" s="5" t="inlineStr">
        <is>
          <t>DEPÓSITO BANCARIO</t>
        </is>
      </c>
      <c r="J427" s="5" t="inlineStr">
        <is>
          <t>1271 SANDRA SALAZAR ESCOBAR</t>
        </is>
      </c>
    </row>
    <row r="428">
      <c r="A428" s="5" t="inlineStr">
        <is>
          <t>CCAJ-SC39/63/2023</t>
        </is>
      </c>
      <c r="B428" s="6" t="n">
        <v>44965.8848119213</v>
      </c>
      <c r="C428" s="5" t="inlineStr">
        <is>
          <t>1386 EINAR CHOQUETIJLLA - COBRADOR</t>
        </is>
      </c>
      <c r="D428" s="7" t="n">
        <v>447089</v>
      </c>
      <c r="E428" s="5" t="inlineStr">
        <is>
          <t>BANCO DE CREDITO-7015054675359</t>
        </is>
      </c>
      <c r="H428" s="9" t="n">
        <v>37.38</v>
      </c>
      <c r="I428" s="5" t="inlineStr">
        <is>
          <t>DEPÓSITO BANCARIO</t>
        </is>
      </c>
      <c r="J428" s="5" t="inlineStr">
        <is>
          <t>1271 SANDRA SALAZAR ESCOBAR</t>
        </is>
      </c>
    </row>
    <row r="429">
      <c r="A429" s="5" t="inlineStr">
        <is>
          <t>CCAJ-SC39/63/2023</t>
        </is>
      </c>
      <c r="B429" s="6" t="n">
        <v>44965.8848119213</v>
      </c>
      <c r="C429" s="5" t="inlineStr">
        <is>
          <t>1386 EINAR CHOQUETIJLLA - COBRADOR</t>
        </is>
      </c>
      <c r="D429" s="7" t="n">
        <v>458552</v>
      </c>
      <c r="E429" s="5" t="inlineStr">
        <is>
          <t>BANCO DE CREDITO-7015054675359</t>
        </is>
      </c>
      <c r="H429" s="9" t="n">
        <v>168.2</v>
      </c>
      <c r="I429" s="5" t="inlineStr">
        <is>
          <t>DEPÓSITO BANCARIO</t>
        </is>
      </c>
      <c r="J429" s="5" t="inlineStr">
        <is>
          <t>1271 SANDRA SALAZAR ESCOBAR</t>
        </is>
      </c>
    </row>
    <row r="430">
      <c r="A430" s="5" t="inlineStr">
        <is>
          <t>CCAJ-SC39/63/2023</t>
        </is>
      </c>
      <c r="B430" s="6" t="n">
        <v>44965.8848119213</v>
      </c>
      <c r="C430" s="5" t="inlineStr">
        <is>
          <t>1386 EINAR CHOQUETIJLLA - COBRADOR</t>
        </is>
      </c>
      <c r="D430" s="7" t="n">
        <v>100094</v>
      </c>
      <c r="E430" s="5" t="inlineStr">
        <is>
          <t>BANCO DE CREDITO-7015054675359</t>
        </is>
      </c>
      <c r="H430" s="9" t="n">
        <v>1008</v>
      </c>
      <c r="I430" s="5" t="inlineStr">
        <is>
          <t>DEPÓSITO BANCARIO</t>
        </is>
      </c>
      <c r="J430" s="5" t="inlineStr">
        <is>
          <t>1271 SANDRA SALAZAR ESCOBAR</t>
        </is>
      </c>
    </row>
    <row r="431">
      <c r="A431" s="5" t="inlineStr">
        <is>
          <t>CCAJ-SC39/63/2023</t>
        </is>
      </c>
      <c r="B431" s="6" t="n">
        <v>44965.8848119213</v>
      </c>
      <c r="C431" s="5" t="inlineStr">
        <is>
          <t>1386 EINAR CHOQUETIJLLA - COBRADOR</t>
        </is>
      </c>
      <c r="D431" s="7" t="n">
        <v>169023</v>
      </c>
      <c r="E431" s="5" t="inlineStr">
        <is>
          <t>BANCO DE CREDITO-7015054675359</t>
        </is>
      </c>
      <c r="H431" s="9" t="n">
        <v>18000</v>
      </c>
      <c r="I431" s="5" t="inlineStr">
        <is>
          <t>DEPÓSITO BANCARIO</t>
        </is>
      </c>
      <c r="J431" s="5" t="inlineStr">
        <is>
          <t>1271 SANDRA SALAZAR ESCOBAR</t>
        </is>
      </c>
    </row>
    <row r="432">
      <c r="A432" s="5" t="inlineStr">
        <is>
          <t>CCAJ-SC39/63/2023</t>
        </is>
      </c>
      <c r="B432" s="6" t="n">
        <v>44965.8848119213</v>
      </c>
      <c r="C432" s="5" t="inlineStr">
        <is>
          <t>1386 EINAR CHOQUETIJLLA - COBRADOR</t>
        </is>
      </c>
      <c r="D432" s="7" t="n">
        <v>190968</v>
      </c>
      <c r="E432" s="5" t="inlineStr">
        <is>
          <t>BANCO DE CREDITO-7015054675359</t>
        </is>
      </c>
      <c r="H432" s="9" t="n">
        <v>536</v>
      </c>
      <c r="I432" s="5" t="inlineStr">
        <is>
          <t>DEPÓSITO BANCARIO</t>
        </is>
      </c>
      <c r="J432" s="5" t="inlineStr">
        <is>
          <t>1271 SANDRA SALAZAR ESCOBAR</t>
        </is>
      </c>
    </row>
    <row r="433">
      <c r="A433" s="5" t="inlineStr">
        <is>
          <t>CCAJ-SC39/63/2023</t>
        </is>
      </c>
      <c r="B433" s="6" t="n">
        <v>44965.8848119213</v>
      </c>
      <c r="C433" s="5" t="inlineStr">
        <is>
          <t>1386 EINAR CHOQUETIJLLA - COBRADOR</t>
        </is>
      </c>
      <c r="D433" s="7" t="n">
        <v>234730</v>
      </c>
      <c r="E433" s="5" t="inlineStr">
        <is>
          <t>BANCO DE CREDITO-7015054675359</t>
        </is>
      </c>
      <c r="H433" s="9" t="n">
        <v>180</v>
      </c>
      <c r="I433" s="5" t="inlineStr">
        <is>
          <t>DEPÓSITO BANCARIO</t>
        </is>
      </c>
      <c r="J433" s="5" t="inlineStr">
        <is>
          <t>1271 SANDRA SALAZAR ESCOBAR</t>
        </is>
      </c>
    </row>
    <row r="434">
      <c r="A434" s="5" t="inlineStr">
        <is>
          <t>CCAJ-SC39/63/2023</t>
        </is>
      </c>
      <c r="B434" s="6" t="n">
        <v>44965.8848119213</v>
      </c>
      <c r="C434" s="5" t="inlineStr">
        <is>
          <t>1386 EINAR CHOQUETIJLLA - COBRADOR</t>
        </is>
      </c>
      <c r="D434" s="7" t="n">
        <v>29843</v>
      </c>
      <c r="E434" s="5" t="inlineStr">
        <is>
          <t>BANCO DE CREDITO-7015054675359</t>
        </is>
      </c>
      <c r="H434" s="9" t="n">
        <v>5344.4</v>
      </c>
      <c r="I434" s="5" t="inlineStr">
        <is>
          <t>DEPÓSITO BANCARIO</t>
        </is>
      </c>
      <c r="J434" s="5" t="inlineStr">
        <is>
          <t>4307 PEDRO GALARZA TERCEROS</t>
        </is>
      </c>
    </row>
    <row r="435">
      <c r="A435" s="5" t="inlineStr">
        <is>
          <t>CCAJ-SC39/63/2023</t>
        </is>
      </c>
      <c r="B435" s="6" t="n">
        <v>44965.8848119213</v>
      </c>
      <c r="C435" s="5" t="inlineStr">
        <is>
          <t>1386 EINAR CHOQUETIJLLA - COBRADOR</t>
        </is>
      </c>
      <c r="D435" s="7" t="n">
        <v>29874</v>
      </c>
      <c r="E435" s="5" t="inlineStr">
        <is>
          <t>BANCO DE CREDITO-7015054675359</t>
        </is>
      </c>
      <c r="H435" s="9" t="n">
        <v>30135.76</v>
      </c>
      <c r="I435" s="5" t="inlineStr">
        <is>
          <t>DEPÓSITO BANCARIO</t>
        </is>
      </c>
      <c r="J435" s="5" t="inlineStr">
        <is>
          <t>4307 PEDRO GALARZA TERCEROS</t>
        </is>
      </c>
    </row>
    <row r="436">
      <c r="A436" s="5" t="inlineStr">
        <is>
          <t>CCAJ-SC39/63/2023</t>
        </is>
      </c>
      <c r="B436" s="6" t="n">
        <v>44965.8848119213</v>
      </c>
      <c r="C436" s="5" t="inlineStr">
        <is>
          <t>1386 EINAR CHOQUETIJLLA - COBRADOR</t>
        </is>
      </c>
      <c r="D436" s="15" t="n">
        <v>45153152538</v>
      </c>
      <c r="E436" s="5" t="inlineStr">
        <is>
          <t>BANCO INDUSTRIAL-100070049</t>
        </is>
      </c>
      <c r="H436" s="9" t="n">
        <v>20968.24</v>
      </c>
      <c r="I436" s="5" t="inlineStr">
        <is>
          <t>DEPÓSITO BANCARIO</t>
        </is>
      </c>
      <c r="J436" s="5" t="inlineStr">
        <is>
          <t>4307 PEDRO GALARZA TERCEROS</t>
        </is>
      </c>
    </row>
    <row r="437">
      <c r="A437" s="5" t="inlineStr">
        <is>
          <t>CCAJ-SC39/63/2023</t>
        </is>
      </c>
      <c r="B437" s="6" t="n">
        <v>44965.8848119213</v>
      </c>
      <c r="C437" s="5" t="inlineStr">
        <is>
          <t>1386 EINAR CHOQUETIJLLA - COBRADOR</t>
        </is>
      </c>
      <c r="D437" s="15" t="n">
        <v>45163247203</v>
      </c>
      <c r="E437" s="5" t="inlineStr">
        <is>
          <t>BANCO INDUSTRIAL-100070049</t>
        </is>
      </c>
      <c r="H437" s="9" t="n">
        <v>12960</v>
      </c>
      <c r="I437" s="5" t="inlineStr">
        <is>
          <t>DEPÓSITO BANCARIO</t>
        </is>
      </c>
      <c r="J437" s="5" t="inlineStr">
        <is>
          <t>4307 PEDRO GALARZA TERCEROS</t>
        </is>
      </c>
    </row>
    <row r="438">
      <c r="A438" s="5" t="inlineStr">
        <is>
          <t>CCAJ-SC39/63/2023</t>
        </is>
      </c>
      <c r="B438" s="6" t="n">
        <v>44965.8848119213</v>
      </c>
      <c r="C438" s="5" t="inlineStr">
        <is>
          <t>1386 EINAR CHOQUETIJLLA - COBRADOR</t>
        </is>
      </c>
      <c r="D438" s="15" t="n">
        <v>45153152929</v>
      </c>
      <c r="E438" s="5" t="inlineStr">
        <is>
          <t>BANCO INDUSTRIAL-100070049</t>
        </is>
      </c>
      <c r="H438" s="9" t="n">
        <v>1384.47</v>
      </c>
      <c r="I438" s="5" t="inlineStr">
        <is>
          <t>DEPÓSITO BANCARIO</t>
        </is>
      </c>
      <c r="J438" s="5" t="inlineStr">
        <is>
          <t>4307 PEDRO GALARZA TERCEROS</t>
        </is>
      </c>
    </row>
    <row r="439">
      <c r="A439" s="5" t="inlineStr">
        <is>
          <t>CCAJ-SC39/63/2023</t>
        </is>
      </c>
      <c r="B439" s="6" t="n">
        <v>44965.8848119213</v>
      </c>
      <c r="C439" s="5" t="inlineStr">
        <is>
          <t>1386 EINAR CHOQUETIJLLA - COBRADOR</t>
        </is>
      </c>
      <c r="D439" s="15" t="n">
        <v>52216946164</v>
      </c>
      <c r="E439" s="5" t="inlineStr">
        <is>
          <t>BANCO INDUSTRIAL-100070049</t>
        </is>
      </c>
      <c r="H439" s="9" t="n">
        <v>348.88</v>
      </c>
      <c r="I439" s="5" t="inlineStr">
        <is>
          <t>DEPÓSITO BANCARIO</t>
        </is>
      </c>
      <c r="J439" s="5" t="inlineStr">
        <is>
          <t>4307 PEDRO GALARZA TERCEROS</t>
        </is>
      </c>
    </row>
    <row r="440">
      <c r="A440" s="5" t="inlineStr">
        <is>
          <t>CCAJ-SC39/63/2023</t>
        </is>
      </c>
      <c r="B440" s="6" t="n">
        <v>44965.8848119213</v>
      </c>
      <c r="C440" s="5" t="inlineStr">
        <is>
          <t>1386 EINAR CHOQUETIJLLA - COBRADOR</t>
        </is>
      </c>
      <c r="D440" s="15" t="n">
        <v>52216946164</v>
      </c>
      <c r="E440" s="5" t="inlineStr">
        <is>
          <t>BANCO INDUSTRIAL-100070049</t>
        </is>
      </c>
      <c r="H440" s="9" t="n">
        <v>535.5700000000001</v>
      </c>
      <c r="I440" s="5" t="inlineStr">
        <is>
          <t>DEPÓSITO BANCARIO</t>
        </is>
      </c>
      <c r="J440" s="5" t="inlineStr">
        <is>
          <t>4307 PEDRO GALARZA TERCEROS</t>
        </is>
      </c>
    </row>
    <row r="441">
      <c r="A441" s="5" t="inlineStr">
        <is>
          <t>CCAJ-SC39/63/2023</t>
        </is>
      </c>
      <c r="B441" s="6" t="n">
        <v>44965.8848119213</v>
      </c>
      <c r="C441" s="5" t="inlineStr">
        <is>
          <t>1386 EINAR CHOQUETIJLLA - COBRADOR</t>
        </is>
      </c>
      <c r="D441" s="15" t="n">
        <v>52216946164</v>
      </c>
      <c r="E441" s="5" t="inlineStr">
        <is>
          <t>BANCO INDUSTRIAL-100070049</t>
        </is>
      </c>
      <c r="H441" s="9" t="n">
        <v>1671.88</v>
      </c>
      <c r="I441" s="5" t="inlineStr">
        <is>
          <t>DEPÓSITO BANCARIO</t>
        </is>
      </c>
      <c r="J441" s="5" t="inlineStr">
        <is>
          <t>4307 PEDRO GALARZA TERCEROS</t>
        </is>
      </c>
    </row>
    <row r="442">
      <c r="A442" s="5" t="inlineStr">
        <is>
          <t>CCAJ-SC39/63/2023</t>
        </is>
      </c>
      <c r="B442" s="6" t="n">
        <v>44965.8848119213</v>
      </c>
      <c r="C442" s="5" t="inlineStr">
        <is>
          <t>1386 EINAR CHOQUETIJLLA - COBRADOR</t>
        </is>
      </c>
      <c r="D442" s="15" t="n">
        <v>52216946164</v>
      </c>
      <c r="E442" s="5" t="inlineStr">
        <is>
          <t>BANCO INDUSTRIAL-100070049</t>
        </is>
      </c>
      <c r="H442" s="9" t="n">
        <v>1071.14</v>
      </c>
      <c r="I442" s="5" t="inlineStr">
        <is>
          <t>DEPÓSITO BANCARIO</t>
        </is>
      </c>
      <c r="J442" s="5" t="inlineStr">
        <is>
          <t>4307 PEDRO GALARZA TERCEROS</t>
        </is>
      </c>
    </row>
    <row r="443">
      <c r="A443" s="5" t="inlineStr">
        <is>
          <t>CCAJ-SC39/63/2023</t>
        </is>
      </c>
      <c r="B443" s="6" t="n">
        <v>44965.8848119213</v>
      </c>
      <c r="C443" s="5" t="inlineStr">
        <is>
          <t>1386 EINAR CHOQUETIJLLA - COBRADOR</t>
        </is>
      </c>
      <c r="D443" s="15" t="n">
        <v>45173220206</v>
      </c>
      <c r="E443" s="5" t="inlineStr">
        <is>
          <t>BANCO INDUSTRIAL-100070049</t>
        </is>
      </c>
      <c r="H443" s="9" t="n">
        <v>1932.4</v>
      </c>
      <c r="I443" s="5" t="inlineStr">
        <is>
          <t>DEPÓSITO BANCARIO</t>
        </is>
      </c>
      <c r="J443" s="5" t="inlineStr">
        <is>
          <t>4307 PEDRO GALARZA TERCEROS</t>
        </is>
      </c>
    </row>
    <row r="444">
      <c r="A444" s="5" t="inlineStr">
        <is>
          <t>CCAJ-SC39/63/2023</t>
        </is>
      </c>
      <c r="B444" s="6" t="n">
        <v>44965.8848119213</v>
      </c>
      <c r="C444" s="5" t="inlineStr">
        <is>
          <t>1386 EINAR CHOQUETIJLLA - COBRADOR</t>
        </is>
      </c>
      <c r="D444" s="15" t="n">
        <v>45173220324</v>
      </c>
      <c r="E444" s="5" t="inlineStr">
        <is>
          <t>BANCO INDUSTRIAL-100070049</t>
        </is>
      </c>
      <c r="H444" s="9" t="n">
        <v>32591.5</v>
      </c>
      <c r="I444" s="5" t="inlineStr">
        <is>
          <t>DEPÓSITO BANCARIO</t>
        </is>
      </c>
      <c r="J444" s="5" t="inlineStr">
        <is>
          <t>4307 PEDRO GALARZA TERCEROS</t>
        </is>
      </c>
    </row>
    <row r="445">
      <c r="A445" s="5" t="inlineStr">
        <is>
          <t>CCAJ-SC39/63/2023</t>
        </is>
      </c>
      <c r="B445" s="6" t="n">
        <v>44965.8848119213</v>
      </c>
      <c r="C445" s="5" t="inlineStr">
        <is>
          <t>1386 EINAR CHOQUETIJLLA - COBRADOR</t>
        </is>
      </c>
      <c r="D445" s="7" t="n">
        <v>708005</v>
      </c>
      <c r="E445" s="5" t="inlineStr">
        <is>
          <t>MERCANTIL SANTA CRUZ-4010678183</t>
        </is>
      </c>
      <c r="H445" s="9" t="n">
        <v>4060.5</v>
      </c>
      <c r="I445" s="5" t="inlineStr">
        <is>
          <t>DEPÓSITO BANCARIO</t>
        </is>
      </c>
      <c r="J445" s="5" t="inlineStr">
        <is>
          <t>4307 PEDRO GALARZA TERCEROS</t>
        </is>
      </c>
    </row>
    <row r="446">
      <c r="A446" s="5" t="inlineStr">
        <is>
          <t>CCAJ-SC39/63/2023</t>
        </is>
      </c>
      <c r="B446" s="6" t="n">
        <v>44965.8848119213</v>
      </c>
      <c r="C446" s="5" t="inlineStr">
        <is>
          <t>1386 EINAR CHOQUETIJLLA - COBRADOR</t>
        </is>
      </c>
      <c r="D446" s="15" t="n">
        <v>45133156980</v>
      </c>
      <c r="E446" s="8" t="inlineStr">
        <is>
          <t>BISA-100070022</t>
        </is>
      </c>
      <c r="H446" s="9" t="n">
        <v>3059.2</v>
      </c>
      <c r="I446" s="5" t="inlineStr">
        <is>
          <t>DEPÓSITO BANCARIO</t>
        </is>
      </c>
      <c r="J446" s="5" t="inlineStr">
        <is>
          <t>4307 PEDRO GALARZA TERCEROS</t>
        </is>
      </c>
    </row>
    <row r="447">
      <c r="A447" s="5" t="inlineStr">
        <is>
          <t>CCAJ-SC39/63/2023</t>
        </is>
      </c>
      <c r="B447" s="6" t="n">
        <v>44965.8848119213</v>
      </c>
      <c r="C447" s="5" t="inlineStr">
        <is>
          <t>1386 EINAR CHOQUETIJLLA - COBRADOR</t>
        </is>
      </c>
      <c r="D447" s="15" t="n">
        <v>45153153433</v>
      </c>
      <c r="E447" s="5" t="inlineStr">
        <is>
          <t>BANCO INDUSTRIAL-100070049</t>
        </is>
      </c>
      <c r="H447" s="9" t="n">
        <v>6756.48</v>
      </c>
      <c r="I447" s="5" t="inlineStr">
        <is>
          <t>DEPÓSITO BANCARIO</t>
        </is>
      </c>
      <c r="J447" s="5" t="inlineStr">
        <is>
          <t>1271 SANDRA SALAZAR ESCOBAR</t>
        </is>
      </c>
    </row>
    <row r="448">
      <c r="A448" s="5" t="inlineStr">
        <is>
          <t>CCAJ-SC39/63/2023</t>
        </is>
      </c>
      <c r="B448" s="6" t="n">
        <v>44965.8848119213</v>
      </c>
      <c r="C448" s="5" t="inlineStr">
        <is>
          <t>1386 EINAR CHOQUETIJLLA - COBRADOR</t>
        </is>
      </c>
      <c r="D448" s="15" t="n">
        <v>45143526945</v>
      </c>
      <c r="E448" s="5" t="inlineStr">
        <is>
          <t>BANCO INDUSTRIAL-100070049</t>
        </is>
      </c>
      <c r="H448" s="9" t="n">
        <v>0.9</v>
      </c>
      <c r="I448" s="5" t="inlineStr">
        <is>
          <t>DEPÓSITO BANCARIO</t>
        </is>
      </c>
      <c r="J448" s="5" t="inlineStr">
        <is>
          <t>1271 SANDRA SALAZAR ESCOBAR</t>
        </is>
      </c>
    </row>
    <row r="449">
      <c r="A449" s="5" t="inlineStr">
        <is>
          <t>CCAJ-SC39/63/2023</t>
        </is>
      </c>
      <c r="B449" s="6" t="n">
        <v>44965.8848119213</v>
      </c>
      <c r="C449" s="5" t="inlineStr">
        <is>
          <t>1386 EINAR CHOQUETIJLLA - COBRADOR</t>
        </is>
      </c>
      <c r="D449" s="15" t="n">
        <v>45143527009</v>
      </c>
      <c r="E449" s="5" t="inlineStr">
        <is>
          <t>BANCO INDUSTRIAL-100070049</t>
        </is>
      </c>
      <c r="H449" s="9" t="n">
        <v>0.06</v>
      </c>
      <c r="I449" s="5" t="inlineStr">
        <is>
          <t>DEPÓSITO BANCARIO</t>
        </is>
      </c>
      <c r="J449" s="5" t="inlineStr">
        <is>
          <t>1271 SANDRA SALAZAR ESCOBAR</t>
        </is>
      </c>
    </row>
    <row r="450">
      <c r="A450" s="5" t="inlineStr">
        <is>
          <t>CCAJ-SC39/63/2023</t>
        </is>
      </c>
      <c r="B450" s="6" t="n">
        <v>44965.8848119213</v>
      </c>
      <c r="C450" s="5" t="inlineStr">
        <is>
          <t>1386 EINAR CHOQUETIJLLA - COBRADOR</t>
        </is>
      </c>
      <c r="D450" s="15" t="n">
        <v>45133160236</v>
      </c>
      <c r="E450" s="5" t="inlineStr">
        <is>
          <t>BANCO INDUSTRIAL-100070049</t>
        </is>
      </c>
      <c r="H450" s="9" t="n">
        <v>480</v>
      </c>
      <c r="I450" s="5" t="inlineStr">
        <is>
          <t>DEPÓSITO BANCARIO</t>
        </is>
      </c>
      <c r="J450" s="5" t="inlineStr">
        <is>
          <t>1271 SANDRA SALAZAR ESCOBAR</t>
        </is>
      </c>
    </row>
    <row r="451">
      <c r="A451" s="5" t="inlineStr">
        <is>
          <t>CCAJ-SC39/63/2023</t>
        </is>
      </c>
      <c r="B451" s="6" t="n">
        <v>44965.8848119213</v>
      </c>
      <c r="C451" s="5" t="inlineStr">
        <is>
          <t>1386 EINAR CHOQUETIJLLA - COBRADOR</t>
        </is>
      </c>
      <c r="D451" s="7" t="n">
        <v>3119168967</v>
      </c>
      <c r="E451" s="8" t="inlineStr">
        <is>
          <t>BANCO UNION-120271437</t>
        </is>
      </c>
      <c r="H451" s="9" t="n">
        <v>1459.8</v>
      </c>
      <c r="I451" s="5" t="inlineStr">
        <is>
          <t>DEPÓSITO BANCARIO</t>
        </is>
      </c>
      <c r="J451" s="5" t="inlineStr">
        <is>
          <t>1271 SANDRA SALAZAR ESCOBAR</t>
        </is>
      </c>
    </row>
    <row r="452">
      <c r="A452" s="5" t="inlineStr">
        <is>
          <t>CCAJ-SC39/63/2023</t>
        </is>
      </c>
      <c r="B452" s="6" t="n">
        <v>44965.8848119213</v>
      </c>
      <c r="C452" s="5" t="inlineStr">
        <is>
          <t>1386 EINAR CHOQUETIJLLA - COBRADOR</t>
        </is>
      </c>
      <c r="D452" s="7" t="n">
        <v>394656</v>
      </c>
      <c r="E452" s="5" t="inlineStr">
        <is>
          <t>BANCO DE CREDITO-7015054675359</t>
        </is>
      </c>
      <c r="H452" s="9" t="n">
        <v>77.04000000000001</v>
      </c>
      <c r="I452" s="5" t="inlineStr">
        <is>
          <t>DEPÓSITO BANCARIO</t>
        </is>
      </c>
      <c r="J452" s="5" t="inlineStr">
        <is>
          <t>4863 MOISES MENACHO MONTAÑO</t>
        </is>
      </c>
    </row>
    <row r="453">
      <c r="A453" s="5" t="inlineStr">
        <is>
          <t>CCAJ-SC39/63/2023</t>
        </is>
      </c>
      <c r="B453" s="6" t="n">
        <v>44965.8848119213</v>
      </c>
      <c r="C453" s="5" t="inlineStr">
        <is>
          <t>1386 EINAR CHOQUETIJLLA - COBRADOR</t>
        </is>
      </c>
      <c r="D453" s="7" t="n">
        <v>420913</v>
      </c>
      <c r="E453" s="5" t="inlineStr">
        <is>
          <t>BANCO INDUSTRIAL-100070049</t>
        </is>
      </c>
      <c r="H453" s="9" t="n">
        <v>48000</v>
      </c>
      <c r="I453" s="5" t="inlineStr">
        <is>
          <t>DEPÓSITO BANCARIO</t>
        </is>
      </c>
      <c r="J453" s="5" t="inlineStr">
        <is>
          <t>3046 CLAUDIA ELEN CASTRO DELGADILLO</t>
        </is>
      </c>
    </row>
    <row r="454">
      <c r="A454" s="5" t="inlineStr">
        <is>
          <t>CCAJ-SC39/63/2023</t>
        </is>
      </c>
      <c r="B454" s="6" t="n">
        <v>44965.8848119213</v>
      </c>
      <c r="C454" s="5" t="inlineStr">
        <is>
          <t>1386 EINAR CHOQUETIJLLA - COBRADOR</t>
        </is>
      </c>
      <c r="D454" s="7" t="n">
        <v>170041</v>
      </c>
      <c r="E454" s="5" t="inlineStr">
        <is>
          <t>MERCANTIL SANTA CRUZ-4010678183</t>
        </is>
      </c>
      <c r="H454" s="9" t="n">
        <v>13634.48</v>
      </c>
      <c r="I454" s="5" t="inlineStr">
        <is>
          <t>DEPÓSITO BANCARIO</t>
        </is>
      </c>
      <c r="J454" s="5" t="inlineStr">
        <is>
          <t>3046 CLAUDIA ELEN CASTRO DELGADILLO</t>
        </is>
      </c>
    </row>
    <row r="455">
      <c r="A455" s="5" t="inlineStr">
        <is>
          <t>CCAJ-SC39/63/2023</t>
        </is>
      </c>
      <c r="B455" s="6" t="n">
        <v>44965.8848119213</v>
      </c>
      <c r="C455" s="5" t="inlineStr">
        <is>
          <t>1386 EINAR CHOQUETIJLLA - COBRADOR</t>
        </is>
      </c>
      <c r="D455" s="7" t="n">
        <v>173955</v>
      </c>
      <c r="E455" s="5" t="inlineStr">
        <is>
          <t>MERCANTIL SANTA CRUZ-4010678183</t>
        </is>
      </c>
      <c r="H455" s="9" t="n">
        <v>60086</v>
      </c>
      <c r="I455" s="5" t="inlineStr">
        <is>
          <t>DEPÓSITO BANCARIO</t>
        </is>
      </c>
      <c r="J455" s="5" t="inlineStr">
        <is>
          <t>4863 MOISES MENACHO MONTAÑO</t>
        </is>
      </c>
    </row>
    <row r="456">
      <c r="A456" s="5" t="inlineStr">
        <is>
          <t>CCAJ-SC39/63/2023</t>
        </is>
      </c>
      <c r="B456" s="6" t="n">
        <v>44965.8848119213</v>
      </c>
      <c r="C456" s="5" t="inlineStr">
        <is>
          <t>1386 EINAR CHOQUETIJLLA - COBRADOR</t>
        </is>
      </c>
      <c r="D456" s="7" t="n">
        <v>172031</v>
      </c>
      <c r="E456" s="5" t="inlineStr">
        <is>
          <t>MERCANTIL SANTA CRUZ-4010678183</t>
        </is>
      </c>
      <c r="H456" s="9" t="n">
        <v>40799.5</v>
      </c>
      <c r="I456" s="5" t="inlineStr">
        <is>
          <t>DEPÓSITO BANCARIO</t>
        </is>
      </c>
      <c r="J456" s="8" t="inlineStr">
        <is>
          <t>1972 FLAVIA GALEAN MALLON</t>
        </is>
      </c>
    </row>
    <row r="457">
      <c r="A457" s="5" t="inlineStr">
        <is>
          <t>CCAJ-SC39/63/202</t>
        </is>
      </c>
      <c r="B457" s="6" t="n">
        <v>44965.8848119213</v>
      </c>
      <c r="C457" s="5" t="inlineStr">
        <is>
          <t xml:space="preserve">1386 EINAR CHOQUETIJLLA - </t>
        </is>
      </c>
      <c r="D457" s="7" t="n"/>
      <c r="E457" s="8" t="n"/>
      <c r="F457" s="9" t="n">
        <v>23286.5</v>
      </c>
      <c r="I457" s="10" t="inlineStr">
        <is>
          <t>EFECTIVO</t>
        </is>
      </c>
      <c r="J457" s="8" t="inlineStr">
        <is>
          <t>2932 EUGENIO LOPEZ CESPEDES</t>
        </is>
      </c>
    </row>
    <row r="458">
      <c r="A458" s="5" t="inlineStr">
        <is>
          <t>CCAJ-SC39/63/2023</t>
        </is>
      </c>
      <c r="B458" s="6" t="n">
        <v>44965.8848119213</v>
      </c>
      <c r="C458" s="5" t="inlineStr">
        <is>
          <t>1386 EINAR CHOQUETIJLLA - COBRADOR</t>
        </is>
      </c>
      <c r="D458" s="7" t="n"/>
      <c r="E458" s="8" t="n"/>
      <c r="F458" s="9" t="n">
        <v>72406.7</v>
      </c>
      <c r="I458" s="10" t="inlineStr">
        <is>
          <t>EFECTIVO</t>
        </is>
      </c>
      <c r="J458" s="8" t="inlineStr">
        <is>
          <t>901 FELIX GARCIA ROCHA</t>
        </is>
      </c>
    </row>
    <row r="459">
      <c r="A459" s="5" t="inlineStr">
        <is>
          <t>CCAJ-SC39/63/2023</t>
        </is>
      </c>
      <c r="B459" s="6" t="n">
        <v>44965.8848119213</v>
      </c>
      <c r="C459" s="5" t="inlineStr">
        <is>
          <t>1386 EINAR CHOQUETIJLLA - COBRADOR</t>
        </is>
      </c>
      <c r="D459" s="7" t="n"/>
      <c r="E459" s="8" t="n"/>
      <c r="F459" s="9" t="n">
        <v>18595.2</v>
      </c>
      <c r="I459" s="10" t="inlineStr">
        <is>
          <t>EFECTIVO</t>
        </is>
      </c>
      <c r="J459" s="8" t="inlineStr">
        <is>
          <t>1970 CARLOS CAMPOS ORTIZ</t>
        </is>
      </c>
    </row>
    <row r="460">
      <c r="A460" s="5" t="inlineStr">
        <is>
          <t>CCAJ-SC39/63/2023</t>
        </is>
      </c>
      <c r="B460" s="6" t="n">
        <v>44965.8848119213</v>
      </c>
      <c r="C460" s="5" t="inlineStr">
        <is>
          <t>1386 EINAR CHOQUETIJLLA - COBRADOR</t>
        </is>
      </c>
      <c r="D460" s="7" t="n"/>
      <c r="E460" s="8" t="n"/>
      <c r="F460" s="9" t="n">
        <v>11722.2</v>
      </c>
      <c r="I460" s="10" t="inlineStr">
        <is>
          <t>EFECTIVO</t>
        </is>
      </c>
      <c r="J460" s="5" t="inlineStr">
        <is>
          <t>2552 ALVARO JAVIER LOAYZA CACERES</t>
        </is>
      </c>
    </row>
    <row r="461">
      <c r="A461" s="5" t="inlineStr">
        <is>
          <t>CCAJ-SC39/63/2023</t>
        </is>
      </c>
      <c r="B461" s="6" t="n">
        <v>44965.8848119213</v>
      </c>
      <c r="C461" s="5" t="inlineStr">
        <is>
          <t>1386 EINAR CHOQUETIJLLA - COBRADOR</t>
        </is>
      </c>
      <c r="D461" s="7" t="n"/>
      <c r="E461" s="8" t="n"/>
      <c r="F461" s="9" t="n">
        <v>442809.1</v>
      </c>
      <c r="I461" s="10" t="inlineStr">
        <is>
          <t>EFECTIVO</t>
        </is>
      </c>
      <c r="J461" s="5" t="inlineStr">
        <is>
          <t>4307 PEDRO GALARZA TERCEROS</t>
        </is>
      </c>
    </row>
    <row r="462">
      <c r="A462" s="5" t="inlineStr">
        <is>
          <t>CCAJ-SC39/63/2023</t>
        </is>
      </c>
      <c r="B462" s="6" t="n">
        <v>44965.8848119213</v>
      </c>
      <c r="C462" s="5" t="inlineStr">
        <is>
          <t>1386 EINAR CHOQUETIJLLA - COBRADOR</t>
        </is>
      </c>
      <c r="D462" s="7" t="n"/>
      <c r="E462" s="8" t="n"/>
      <c r="F462" s="9" t="n">
        <v>981.2</v>
      </c>
      <c r="I462" s="10" t="inlineStr">
        <is>
          <t>EFECTIVO</t>
        </is>
      </c>
      <c r="J462" s="8" t="inlineStr">
        <is>
          <t>4309 RODRIGO RAMOS - T02</t>
        </is>
      </c>
    </row>
    <row r="463">
      <c r="A463" s="5" t="inlineStr">
        <is>
          <t>CCAJ-SC39/63/2023</t>
        </is>
      </c>
      <c r="B463" s="6" t="n">
        <v>44965.8848119213</v>
      </c>
      <c r="C463" s="5" t="inlineStr">
        <is>
          <t>1386 EINAR CHOQUETIJLLA - COBRADOR</t>
        </is>
      </c>
      <c r="D463" s="7" t="n"/>
      <c r="E463" s="8" t="n"/>
      <c r="F463" s="9" t="n">
        <v>9057</v>
      </c>
      <c r="I463" s="10" t="inlineStr">
        <is>
          <t>EFECTIVO</t>
        </is>
      </c>
      <c r="J463" s="8" t="inlineStr">
        <is>
          <t>4309 RODRIGO RAMOS - T03</t>
        </is>
      </c>
    </row>
    <row r="464">
      <c r="A464" s="5" t="inlineStr">
        <is>
          <t>CCAJ-SC39/63/2023</t>
        </is>
      </c>
      <c r="B464" s="6" t="n">
        <v>44965.8848119213</v>
      </c>
      <c r="C464" s="5" t="inlineStr">
        <is>
          <t>1386 EINAR CHOQUETIJLLA - COBRADOR</t>
        </is>
      </c>
      <c r="D464" s="7" t="n"/>
      <c r="E464" s="8" t="n"/>
      <c r="F464" s="9" t="n">
        <v>5185.7</v>
      </c>
      <c r="I464" s="10" t="inlineStr">
        <is>
          <t>EFECTIVO</t>
        </is>
      </c>
      <c r="J464" s="8" t="inlineStr">
        <is>
          <t>4309 RODRIGO RAMOS - T05</t>
        </is>
      </c>
    </row>
    <row r="465">
      <c r="A465" s="5" t="inlineStr">
        <is>
          <t>CCAJ-SC39/63/2023</t>
        </is>
      </c>
      <c r="B465" s="6" t="n">
        <v>44965.8848119213</v>
      </c>
      <c r="C465" s="5" t="inlineStr">
        <is>
          <t>1386 EINAR CHOQUETIJLLA - COBRADOR</t>
        </is>
      </c>
      <c r="D465" s="7" t="n"/>
      <c r="E465" s="8" t="n"/>
      <c r="F465" s="9" t="n">
        <v>47352.4</v>
      </c>
      <c r="I465" s="10" t="inlineStr">
        <is>
          <t>EFECTIVO</t>
        </is>
      </c>
      <c r="J465" s="8" t="inlineStr">
        <is>
          <t>4309 RODRIGO RAMOS - T06</t>
        </is>
      </c>
    </row>
    <row r="466">
      <c r="A466" s="5" t="inlineStr">
        <is>
          <t>CCAJ-SC39/63/2023</t>
        </is>
      </c>
      <c r="B466" s="6" t="n">
        <v>44965.8848119213</v>
      </c>
      <c r="C466" s="5" t="inlineStr">
        <is>
          <t>1386 EINAR CHOQUETIJLLA - COBRADOR</t>
        </is>
      </c>
      <c r="D466" s="7" t="n"/>
      <c r="E466" s="8" t="n"/>
      <c r="F466" s="9" t="n">
        <v>8345.9</v>
      </c>
      <c r="I466" s="10" t="inlineStr">
        <is>
          <t>EFECTIVO</t>
        </is>
      </c>
      <c r="J466" s="8" t="inlineStr">
        <is>
          <t>4309 RODRIGO RAMOS - T07</t>
        </is>
      </c>
    </row>
    <row r="467">
      <c r="A467" s="5" t="inlineStr">
        <is>
          <t>CCAJ-SC39/63/2023</t>
        </is>
      </c>
      <c r="B467" s="6" t="n">
        <v>44965.8848119213</v>
      </c>
      <c r="C467" s="5" t="inlineStr">
        <is>
          <t>1386 EINAR CHOQUETIJLLA - COBRADOR</t>
        </is>
      </c>
      <c r="D467" s="7" t="n"/>
      <c r="E467" s="8" t="n"/>
      <c r="F467" s="9" t="n">
        <v>8602.5</v>
      </c>
      <c r="I467" s="10" t="inlineStr">
        <is>
          <t>EFECTIVO</t>
        </is>
      </c>
      <c r="J467" s="8" t="inlineStr">
        <is>
          <t>4309 RODRIGO RAMOS - T10</t>
        </is>
      </c>
    </row>
    <row r="468">
      <c r="A468" s="5" t="inlineStr">
        <is>
          <t>CCAJ-SC39/63/2023</t>
        </is>
      </c>
      <c r="B468" s="6" t="n">
        <v>44965.8848119213</v>
      </c>
      <c r="C468" s="5" t="inlineStr">
        <is>
          <t>1386 EINAR CHOQUETIJLLA - COBRADOR</t>
        </is>
      </c>
      <c r="D468" s="7" t="n"/>
      <c r="E468" s="8" t="n"/>
      <c r="F468" s="9" t="n">
        <v>8150.9</v>
      </c>
      <c r="I468" s="10" t="inlineStr">
        <is>
          <t>EFECTIVO</t>
        </is>
      </c>
      <c r="J468" s="8" t="inlineStr">
        <is>
          <t>4309 RODRIGO RAMOS - T14</t>
        </is>
      </c>
    </row>
    <row r="469">
      <c r="A469" s="5" t="inlineStr">
        <is>
          <t>CCAJ-SC39/63/2023</t>
        </is>
      </c>
      <c r="B469" s="6" t="n">
        <v>44965.8848119213</v>
      </c>
      <c r="C469" s="5" t="inlineStr">
        <is>
          <t>1386 EINAR CHOQUETIJLLA - COBRADOR</t>
        </is>
      </c>
      <c r="D469" s="7" t="n"/>
      <c r="E469" s="8" t="n"/>
      <c r="F469" s="9" t="n">
        <v>7238.4</v>
      </c>
      <c r="I469" s="10" t="inlineStr">
        <is>
          <t>EFECTIVO</t>
        </is>
      </c>
      <c r="J469" s="8" t="inlineStr">
        <is>
          <t>4309 RODRIGO RAMOS - T15</t>
        </is>
      </c>
    </row>
    <row r="470">
      <c r="A470" s="5" t="inlineStr">
        <is>
          <t>CCAJ-SC39/63/2023</t>
        </is>
      </c>
      <c r="B470" s="6" t="n">
        <v>44965.8848119213</v>
      </c>
      <c r="C470" s="5" t="inlineStr">
        <is>
          <t>1386 EINAR CHOQUETIJLLA - COBRADOR</t>
        </is>
      </c>
      <c r="D470" s="7" t="n"/>
      <c r="E470" s="8" t="n"/>
      <c r="F470" s="9" t="n">
        <v>9339.200000000001</v>
      </c>
      <c r="I470" s="10" t="inlineStr">
        <is>
          <t>EFECTIVO</t>
        </is>
      </c>
      <c r="J470" s="8" t="inlineStr">
        <is>
          <t>4309 RODRIGO RAMOS - T16</t>
        </is>
      </c>
    </row>
    <row r="471">
      <c r="A471" s="5" t="inlineStr">
        <is>
          <t>CCAJ-SC39/63/2023</t>
        </is>
      </c>
      <c r="B471" s="6" t="n">
        <v>44965.8848119213</v>
      </c>
      <c r="C471" s="5" t="inlineStr">
        <is>
          <t>1386 EINAR CHOQUETIJLLA - COBRADOR</t>
        </is>
      </c>
      <c r="D471" s="7" t="n"/>
      <c r="E471" s="8" t="n"/>
      <c r="F471" s="9" t="n">
        <v>18599.5</v>
      </c>
      <c r="I471" s="10" t="inlineStr">
        <is>
          <t>EFECTIVO</t>
        </is>
      </c>
      <c r="J471" s="8" t="inlineStr">
        <is>
          <t>4309 RODRIGO RAMOS - T18</t>
        </is>
      </c>
    </row>
    <row r="472">
      <c r="A472" s="5" t="inlineStr">
        <is>
          <t>CCAJ-SC39/63/2023</t>
        </is>
      </c>
      <c r="B472" s="6" t="n">
        <v>44965.8848119213</v>
      </c>
      <c r="C472" s="5" t="inlineStr">
        <is>
          <t>1386 EINAR CHOQUETIJLLA - COBRADOR</t>
        </is>
      </c>
      <c r="D472" s="7" t="n"/>
      <c r="E472" s="8" t="n"/>
      <c r="F472" s="9" t="n">
        <v>32374.4</v>
      </c>
      <c r="I472" s="10" t="inlineStr">
        <is>
          <t>EFECTIVO</t>
        </is>
      </c>
      <c r="J472" s="8" t="inlineStr">
        <is>
          <t>4309 RODRIGO RAMOS - T19</t>
        </is>
      </c>
    </row>
    <row r="473">
      <c r="A473" s="5" t="inlineStr">
        <is>
          <t>CCAJ-SC39/63/2023</t>
        </is>
      </c>
      <c r="B473" s="6" t="n">
        <v>44965.8848119213</v>
      </c>
      <c r="C473" s="5" t="inlineStr">
        <is>
          <t>1386 EINAR CHOQUETIJLLA - COBRADOR</t>
        </is>
      </c>
      <c r="D473" s="7" t="n"/>
      <c r="E473" s="8" t="n"/>
      <c r="F473" s="9" t="n">
        <v>2965</v>
      </c>
      <c r="I473" s="10" t="inlineStr">
        <is>
          <t>EFECTIVO</t>
        </is>
      </c>
      <c r="J473" s="8" t="inlineStr">
        <is>
          <t>4309 RODRIGO RAMOS - T21</t>
        </is>
      </c>
    </row>
    <row r="474">
      <c r="A474" s="11" t="inlineStr">
        <is>
          <t>SAP</t>
        </is>
      </c>
      <c r="B474" s="3" t="n"/>
      <c r="C474" s="3" t="n"/>
      <c r="D474" s="17">
        <f>706271+20740.8</f>
        <v/>
      </c>
      <c r="E474" s="8" t="n"/>
      <c r="F474" s="40">
        <f>SUM(F406:G473)</f>
        <v/>
      </c>
      <c r="I474" s="10" t="n"/>
      <c r="J474" s="5" t="n"/>
    </row>
    <row r="475">
      <c r="A475" s="13" t="inlineStr">
        <is>
          <t>FECHA</t>
        </is>
      </c>
      <c r="B475" s="13" t="inlineStr">
        <is>
          <t>CIERRE DE CAJA</t>
        </is>
      </c>
      <c r="C475" s="13" t="inlineStr">
        <is>
          <t>IMPORTE</t>
        </is>
      </c>
      <c r="D475" s="7" t="n"/>
      <c r="E475" s="8" t="n"/>
      <c r="F475" s="9" t="n"/>
      <c r="I475" s="10" t="n"/>
      <c r="J475" s="5" t="n"/>
    </row>
    <row r="476" ht="15.75" customHeight="1">
      <c r="A476" s="5" t="n"/>
      <c r="B476" s="6" t="n"/>
      <c r="C476" s="5" t="n"/>
      <c r="D476" s="14" t="n">
        <v>112734078</v>
      </c>
      <c r="E476" s="8" t="n"/>
      <c r="F476" s="9" t="n"/>
      <c r="I476" s="10" t="n"/>
      <c r="J476" s="5" t="n"/>
    </row>
    <row r="477" ht="15.75" customHeight="1">
      <c r="D477" s="14" t="n">
        <v>112734101</v>
      </c>
    </row>
    <row r="478"/>
    <row r="479">
      <c r="A479" s="1" t="inlineStr">
        <is>
          <t>Cierre Caja</t>
        </is>
      </c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</row>
    <row r="480">
      <c r="A480" s="3" t="inlineStr">
        <is>
          <t>Del 09/02/2023</t>
        </is>
      </c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</row>
    <row r="481">
      <c r="A481" s="74" t="inlineStr">
        <is>
          <t>Cierre Caja</t>
        </is>
      </c>
      <c r="B481" s="74" t="inlineStr">
        <is>
          <t>Fecha</t>
        </is>
      </c>
      <c r="C481" s="74" t="inlineStr">
        <is>
          <t>Cajero</t>
        </is>
      </c>
      <c r="D481" s="74" t="inlineStr">
        <is>
          <t>Nro Voucher</t>
        </is>
      </c>
      <c r="E481" s="74" t="inlineStr">
        <is>
          <t>Nro Cuenta</t>
        </is>
      </c>
      <c r="F481" s="74" t="inlineStr">
        <is>
          <t>Tipo Ingreso</t>
        </is>
      </c>
      <c r="G481" s="75" t="n"/>
      <c r="H481" s="76" t="n"/>
      <c r="I481" s="74" t="inlineStr">
        <is>
          <t>TIPO DE INGRESO</t>
        </is>
      </c>
      <c r="J481" s="74" t="inlineStr">
        <is>
          <t>Cobrador</t>
        </is>
      </c>
    </row>
    <row r="482">
      <c r="A482" s="77" t="n"/>
      <c r="B482" s="77" t="n"/>
      <c r="C482" s="77" t="n"/>
      <c r="D482" s="77" t="n"/>
      <c r="E482" s="77" t="n"/>
      <c r="F482" s="4" t="inlineStr">
        <is>
          <t>EFECTIVO</t>
        </is>
      </c>
      <c r="G482" s="4" t="inlineStr">
        <is>
          <t>CHEQUE</t>
        </is>
      </c>
      <c r="H482" s="4" t="inlineStr">
        <is>
          <t>TRANSFERENCIA</t>
        </is>
      </c>
      <c r="I482" s="77" t="n"/>
      <c r="J482" s="77" t="n"/>
    </row>
    <row r="483">
      <c r="A483" s="5" t="inlineStr">
        <is>
          <t>CCAJ-SC39/64/2023</t>
        </is>
      </c>
      <c r="B483" s="6" t="n">
        <v>44966.41817113426</v>
      </c>
      <c r="C483" s="5" t="inlineStr">
        <is>
          <t>1386 EINAR CHOQUETIJLLA - COBRADOR</t>
        </is>
      </c>
      <c r="D483" s="10" t="n"/>
      <c r="E483" s="8" t="n"/>
      <c r="G483" s="9" t="n">
        <v>10000</v>
      </c>
      <c r="I483" s="10" t="inlineStr">
        <is>
          <t>CHEQUE</t>
        </is>
      </c>
      <c r="J483" s="8" t="inlineStr">
        <is>
          <t>4309 RODRIGO RAMOS - T25</t>
        </is>
      </c>
    </row>
    <row r="484">
      <c r="A484" s="5" t="inlineStr">
        <is>
          <t>CCAJ-SC39/64/2023</t>
        </is>
      </c>
      <c r="B484" s="6" t="n">
        <v>44966.41817113426</v>
      </c>
      <c r="C484" s="5" t="inlineStr">
        <is>
          <t>1386 EINAR CHOQUETIJLLA - COBRADOR</t>
        </is>
      </c>
      <c r="D484" s="10" t="n"/>
      <c r="E484" s="8" t="n"/>
      <c r="F484" s="9" t="n">
        <v>10838.1</v>
      </c>
      <c r="I484" s="10" t="inlineStr">
        <is>
          <t>EFECTIVO</t>
        </is>
      </c>
      <c r="J484" s="8" t="inlineStr">
        <is>
          <t>2551 EDMUNDO CAYANI M.</t>
        </is>
      </c>
    </row>
    <row r="485">
      <c r="A485" s="5" t="inlineStr">
        <is>
          <t>CCAJ-SC39/64/2023</t>
        </is>
      </c>
      <c r="B485" s="6" t="n">
        <v>44966.41817113426</v>
      </c>
      <c r="C485" s="5" t="inlineStr">
        <is>
          <t>1386 EINAR CHOQUETIJLLA - COBRADOR</t>
        </is>
      </c>
      <c r="D485" s="10" t="n"/>
      <c r="E485" s="8" t="n"/>
      <c r="F485" s="9" t="n">
        <v>79611.60000000001</v>
      </c>
      <c r="I485" s="10" t="inlineStr">
        <is>
          <t>EFECTIVO</t>
        </is>
      </c>
      <c r="J485" s="8" t="inlineStr">
        <is>
          <t>2913 MARSOLINI APURANI VACA</t>
        </is>
      </c>
    </row>
    <row r="486">
      <c r="A486" s="5" t="inlineStr">
        <is>
          <t>CCAJ-SC39/64/2023</t>
        </is>
      </c>
      <c r="B486" s="6" t="n">
        <v>44966.41817113426</v>
      </c>
      <c r="C486" s="5" t="inlineStr">
        <is>
          <t>1386 EINAR CHOQUETIJLLA - COBRADOR</t>
        </is>
      </c>
      <c r="D486" s="10" t="n"/>
      <c r="E486" s="8" t="n"/>
      <c r="F486" s="9" t="n">
        <v>7027.2</v>
      </c>
      <c r="I486" s="10" t="inlineStr">
        <is>
          <t>EFECTIVO</t>
        </is>
      </c>
      <c r="J486" s="5" t="inlineStr">
        <is>
          <t>2917 MILAN HUANCOLLO JUCUMARI</t>
        </is>
      </c>
    </row>
    <row r="487">
      <c r="A487" s="5" t="inlineStr">
        <is>
          <t>CCAJ-SC39/64/2023</t>
        </is>
      </c>
      <c r="B487" s="6" t="n">
        <v>44966.41817113426</v>
      </c>
      <c r="C487" s="5" t="inlineStr">
        <is>
          <t>1386 EINAR CHOQUETIJLLA - COBRADOR</t>
        </is>
      </c>
      <c r="D487" s="10" t="n"/>
      <c r="E487" s="8" t="n"/>
      <c r="F487" s="9" t="n">
        <v>7499.7</v>
      </c>
      <c r="I487" s="10" t="inlineStr">
        <is>
          <t>EFECTIVO</t>
        </is>
      </c>
      <c r="J487" s="5" t="inlineStr">
        <is>
          <t>2994 CRISTIAN DEIBY PARDO VILLEGAS</t>
        </is>
      </c>
    </row>
    <row r="488">
      <c r="A488" s="5" t="inlineStr">
        <is>
          <t>CCAJ-SC39/64/2023</t>
        </is>
      </c>
      <c r="B488" s="6" t="n">
        <v>44966.41817113426</v>
      </c>
      <c r="C488" s="5" t="inlineStr">
        <is>
          <t>1386 EINAR CHOQUETIJLLA - COBRADOR</t>
        </is>
      </c>
      <c r="D488" s="10" t="n"/>
      <c r="E488" s="8" t="n"/>
      <c r="F488" s="9" t="n">
        <v>46580.7</v>
      </c>
      <c r="I488" s="10" t="inlineStr">
        <is>
          <t>EFECTIVO</t>
        </is>
      </c>
      <c r="J488" s="8" t="inlineStr">
        <is>
          <t>3211 PEDRO CAYALO COCA</t>
        </is>
      </c>
    </row>
    <row r="489">
      <c r="A489" s="5" t="inlineStr">
        <is>
          <t>CCAJ-SC39/64/2023</t>
        </is>
      </c>
      <c r="B489" s="6" t="n">
        <v>44966.41817113426</v>
      </c>
      <c r="C489" s="5" t="inlineStr">
        <is>
          <t>1386 EINAR CHOQUETIJLLA - COBRADOR</t>
        </is>
      </c>
      <c r="D489" s="10" t="n"/>
      <c r="E489" s="8" t="n"/>
      <c r="F489" s="9" t="n">
        <v>7390.2</v>
      </c>
      <c r="I489" s="10" t="inlineStr">
        <is>
          <t>EFECTIVO</t>
        </is>
      </c>
      <c r="J489" s="8" t="inlineStr">
        <is>
          <t>4309 RODRIGO RAMOS - T04</t>
        </is>
      </c>
    </row>
    <row r="490">
      <c r="A490" s="5" t="inlineStr">
        <is>
          <t>CCAJ-SC39/64/2023</t>
        </is>
      </c>
      <c r="B490" s="6" t="n">
        <v>44966.41817113426</v>
      </c>
      <c r="C490" s="5" t="inlineStr">
        <is>
          <t>1386 EINAR CHOQUETIJLLA - COBRADOR</t>
        </is>
      </c>
      <c r="D490" s="10" t="n"/>
      <c r="E490" s="8" t="n"/>
      <c r="F490" s="9" t="n">
        <v>32717.6</v>
      </c>
      <c r="I490" s="10" t="inlineStr">
        <is>
          <t>EFECTIVO</t>
        </is>
      </c>
      <c r="J490" s="8" t="inlineStr">
        <is>
          <t>4309 RODRIGO RAMOS - T09</t>
        </is>
      </c>
    </row>
    <row r="491">
      <c r="A491" s="5" t="inlineStr">
        <is>
          <t>CCAJ-SC39/64/2023</t>
        </is>
      </c>
      <c r="B491" s="6" t="n">
        <v>44966.41817113426</v>
      </c>
      <c r="C491" s="5" t="inlineStr">
        <is>
          <t>1386 EINAR CHOQUETIJLLA - COBRADOR</t>
        </is>
      </c>
      <c r="D491" s="10" t="n"/>
      <c r="E491" s="8" t="n"/>
      <c r="F491" s="9" t="n">
        <v>8932.9</v>
      </c>
      <c r="I491" s="10" t="inlineStr">
        <is>
          <t>EFECTIVO</t>
        </is>
      </c>
      <c r="J491" s="8" t="inlineStr">
        <is>
          <t>4309 RODRIGO RAMOS - T11</t>
        </is>
      </c>
    </row>
    <row r="492">
      <c r="A492" s="5" t="inlineStr">
        <is>
          <t>CCAJ-SC39/64/2023</t>
        </is>
      </c>
      <c r="B492" s="6" t="n">
        <v>44966.41817113426</v>
      </c>
      <c r="C492" s="5" t="inlineStr">
        <is>
          <t>1386 EINAR CHOQUETIJLLA - COBRADOR</t>
        </is>
      </c>
      <c r="D492" s="10" t="n"/>
      <c r="E492" s="8" t="n"/>
      <c r="F492" s="9" t="n">
        <v>2979.8</v>
      </c>
      <c r="I492" s="10" t="inlineStr">
        <is>
          <t>EFECTIVO</t>
        </is>
      </c>
      <c r="J492" s="8" t="inlineStr">
        <is>
          <t>4309 RODRIGO RAMOS - T17</t>
        </is>
      </c>
    </row>
    <row r="493">
      <c r="A493" s="5" t="inlineStr">
        <is>
          <t>CCAJ-SC39/64/2023</t>
        </is>
      </c>
      <c r="B493" s="6" t="n">
        <v>44966.41817113426</v>
      </c>
      <c r="C493" s="5" t="inlineStr">
        <is>
          <t>1386 EINAR CHOQUETIJLLA - COBRADOR</t>
        </is>
      </c>
      <c r="D493" s="10" t="n"/>
      <c r="E493" s="8" t="n"/>
      <c r="F493" s="9" t="n">
        <v>2971.2</v>
      </c>
      <c r="I493" s="10" t="inlineStr">
        <is>
          <t>EFECTIVO</t>
        </is>
      </c>
      <c r="J493" s="8" t="inlineStr">
        <is>
          <t>4309 RODRIGO RAMOS - T20</t>
        </is>
      </c>
    </row>
    <row r="494">
      <c r="A494" s="5" t="inlineStr">
        <is>
          <t>CCAJ-SC39/64/2023</t>
        </is>
      </c>
      <c r="B494" s="6" t="n">
        <v>44966.41817113426</v>
      </c>
      <c r="C494" s="5" t="inlineStr">
        <is>
          <t>1386 EINAR CHOQUETIJLLA - COBRADOR</t>
        </is>
      </c>
      <c r="D494" s="10" t="n"/>
      <c r="E494" s="8" t="n"/>
      <c r="F494" s="9" t="n">
        <v>26453</v>
      </c>
      <c r="I494" s="10" t="inlineStr">
        <is>
          <t>EFECTIVO</t>
        </is>
      </c>
      <c r="J494" s="8" t="inlineStr">
        <is>
          <t>4309 RODRIGO RAMOS - T24</t>
        </is>
      </c>
    </row>
    <row r="495">
      <c r="A495" s="5" t="inlineStr">
        <is>
          <t>CCAJ-SC39/64/2023</t>
        </is>
      </c>
      <c r="B495" s="6" t="n">
        <v>44966.41817113426</v>
      </c>
      <c r="C495" s="5" t="inlineStr">
        <is>
          <t>1386 EINAR CHOQUETIJLLA - COBRADOR</t>
        </is>
      </c>
      <c r="D495" s="10" t="n"/>
      <c r="E495" s="8" t="n"/>
      <c r="F495" s="9" t="n">
        <v>53268.7</v>
      </c>
      <c r="I495" s="10" t="inlineStr">
        <is>
          <t>EFECTIVO</t>
        </is>
      </c>
      <c r="J495" s="8" t="inlineStr">
        <is>
          <t>4309 RODRIGO RAMOS - T25</t>
        </is>
      </c>
    </row>
    <row r="496">
      <c r="A496" s="11" t="inlineStr">
        <is>
          <t>SAP</t>
        </is>
      </c>
      <c r="B496" s="3" t="n"/>
      <c r="C496" s="3" t="n"/>
      <c r="D496" s="17">
        <f>295574.7+696</f>
        <v/>
      </c>
      <c r="E496" s="8" t="n"/>
      <c r="F496" s="31">
        <f>SUM(F483:G495)</f>
        <v/>
      </c>
      <c r="G496" s="9" t="n"/>
      <c r="I496" s="10" t="n"/>
      <c r="J496" s="8" t="n"/>
    </row>
    <row r="497">
      <c r="A497" s="13" t="inlineStr">
        <is>
          <t>FECHA</t>
        </is>
      </c>
      <c r="B497" s="13" t="inlineStr">
        <is>
          <t>CIERRE DE CAJA</t>
        </is>
      </c>
      <c r="C497" s="13" t="inlineStr">
        <is>
          <t>IMPORTE</t>
        </is>
      </c>
      <c r="D497" s="7" t="n"/>
      <c r="E497" s="8" t="n"/>
      <c r="G497" s="9" t="n"/>
      <c r="I497" s="10" t="n"/>
      <c r="J497" s="8" t="n"/>
    </row>
    <row r="498" ht="15.75" customHeight="1">
      <c r="A498" s="5" t="n"/>
      <c r="B498" s="6" t="n"/>
      <c r="C498" s="5" t="n"/>
      <c r="D498" s="14" t="n">
        <v>112734079</v>
      </c>
      <c r="E498" s="8" t="n"/>
      <c r="G498" s="9" t="n"/>
      <c r="I498" s="10" t="n"/>
      <c r="J498" s="8" t="n"/>
    </row>
    <row r="499" ht="15.75" customHeight="1">
      <c r="A499" s="5" t="n"/>
      <c r="B499" s="6" t="n"/>
      <c r="C499" s="5" t="n"/>
      <c r="D499" s="14" t="n">
        <v>112734104</v>
      </c>
      <c r="E499" s="8" t="n"/>
      <c r="G499" s="9" t="n"/>
      <c r="I499" s="10" t="n"/>
      <c r="J499" s="8" t="n"/>
    </row>
    <row r="500">
      <c r="A500" s="5" t="n"/>
      <c r="B500" s="6" t="n"/>
      <c r="C500" s="5" t="n"/>
      <c r="D500" s="7" t="n"/>
      <c r="E500" s="8" t="n"/>
      <c r="G500" s="9" t="n"/>
      <c r="I500" s="10" t="n"/>
      <c r="J500" s="8" t="n"/>
    </row>
    <row r="501">
      <c r="A501" s="5" t="inlineStr">
        <is>
          <t>CCAJ-SC39/65/202</t>
        </is>
      </c>
      <c r="B501" s="6" t="n">
        <v>44966.8678537963</v>
      </c>
      <c r="C501" s="5" t="inlineStr">
        <is>
          <t xml:space="preserve">1386 EINAR CHOQUETIJLLA - </t>
        </is>
      </c>
      <c r="D501" s="15" t="n">
        <v>45133159920</v>
      </c>
      <c r="E501" s="5" t="inlineStr">
        <is>
          <t>BANCO INDUSTRIAL-100070049</t>
        </is>
      </c>
      <c r="H501" s="9" t="n">
        <v>1663.2</v>
      </c>
      <c r="I501" s="5" t="inlineStr">
        <is>
          <t>DEPÓSITO BANCARIO</t>
        </is>
      </c>
      <c r="J501" s="8" t="inlineStr">
        <is>
          <t>1973 BASILIA CRUZ AJARACHI</t>
        </is>
      </c>
    </row>
    <row r="502">
      <c r="A502" s="5" t="inlineStr">
        <is>
          <t>CCAJ-SC39/65/202</t>
        </is>
      </c>
      <c r="B502" s="6" t="n">
        <v>44966.8678537963</v>
      </c>
      <c r="C502" s="5" t="inlineStr">
        <is>
          <t xml:space="preserve">1386 EINAR CHOQUETIJLLA - </t>
        </is>
      </c>
      <c r="D502" s="15" t="n">
        <v>19050397129</v>
      </c>
      <c r="E502" s="5" t="inlineStr">
        <is>
          <t>BANCO INDUSTRIAL-100070049</t>
        </is>
      </c>
      <c r="H502" s="9" t="n">
        <v>1158.3</v>
      </c>
      <c r="I502" s="5" t="inlineStr">
        <is>
          <t>DEPÓSITO BANCARIO</t>
        </is>
      </c>
      <c r="J502" s="5" t="inlineStr">
        <is>
          <t>1271 SANDRA SALAZAR ESCOBAR</t>
        </is>
      </c>
    </row>
    <row r="503">
      <c r="A503" s="5" t="inlineStr">
        <is>
          <t>CCAJ-SC39/65/2023</t>
        </is>
      </c>
      <c r="B503" s="6" t="n">
        <v>44966.8678537963</v>
      </c>
      <c r="C503" s="5" t="inlineStr">
        <is>
          <t>1386 EINAR CHOQUETIJLLA - COBRADOR</t>
        </is>
      </c>
      <c r="D503" s="15" t="n">
        <v>45173222197</v>
      </c>
      <c r="E503" s="5" t="inlineStr">
        <is>
          <t>BANCO INDUSTRIAL-100070049</t>
        </is>
      </c>
      <c r="H503" s="9" t="n">
        <v>3063.6</v>
      </c>
      <c r="I503" s="5" t="inlineStr">
        <is>
          <t>DEPÓSITO BANCARIO</t>
        </is>
      </c>
      <c r="J503" s="5" t="inlineStr">
        <is>
          <t>3046 CLAUDIA ELEN CASTRO DELGADILLO</t>
        </is>
      </c>
    </row>
    <row r="504">
      <c r="A504" s="5" t="inlineStr">
        <is>
          <t>CCAJ-SC39/65/2023</t>
        </is>
      </c>
      <c r="B504" s="6" t="n">
        <v>44966.8678537963</v>
      </c>
      <c r="C504" s="5" t="inlineStr">
        <is>
          <t>1386 EINAR CHOQUETIJLLA - COBRADOR</t>
        </is>
      </c>
      <c r="D504" s="7" t="n">
        <v>266466</v>
      </c>
      <c r="E504" s="5" t="inlineStr">
        <is>
          <t>BANCO DE CREDITO-7015054675359</t>
        </is>
      </c>
      <c r="H504" s="9" t="n">
        <v>6976</v>
      </c>
      <c r="I504" s="5" t="inlineStr">
        <is>
          <t>DEPÓSITO BANCARIO</t>
        </is>
      </c>
      <c r="J504" s="5" t="inlineStr">
        <is>
          <t>1271 SANDRA SALAZAR ESCOBAR</t>
        </is>
      </c>
    </row>
    <row r="505">
      <c r="A505" s="5" t="inlineStr">
        <is>
          <t>CCAJ-SC39/65/2023</t>
        </is>
      </c>
      <c r="B505" s="6" t="n">
        <v>44966.8678537963</v>
      </c>
      <c r="C505" s="5" t="inlineStr">
        <is>
          <t>1386 EINAR CHOQUETIJLLA - COBRADOR</t>
        </is>
      </c>
      <c r="D505" s="7" t="n">
        <v>552955</v>
      </c>
      <c r="E505" s="5" t="inlineStr">
        <is>
          <t>BANCO DE CREDITO-7015054675359</t>
        </is>
      </c>
      <c r="H505" s="9" t="n">
        <v>45</v>
      </c>
      <c r="I505" s="5" t="inlineStr">
        <is>
          <t>DEPÓSITO BANCARIO</t>
        </is>
      </c>
      <c r="J505" s="5" t="inlineStr">
        <is>
          <t>1271 SANDRA SALAZAR ESCOBAR</t>
        </is>
      </c>
    </row>
    <row r="506">
      <c r="A506" s="5" t="inlineStr">
        <is>
          <t>CCAJ-SC39/65/2023</t>
        </is>
      </c>
      <c r="B506" s="6" t="n">
        <v>44966.8678537963</v>
      </c>
      <c r="C506" s="5" t="inlineStr">
        <is>
          <t>1386 EINAR CHOQUETIJLLA - COBRADOR</t>
        </is>
      </c>
      <c r="D506" s="7" t="n">
        <v>112043</v>
      </c>
      <c r="E506" s="5" t="inlineStr">
        <is>
          <t>BANCO DE CREDITO-7015054675359</t>
        </is>
      </c>
      <c r="H506" s="9" t="n">
        <v>1649.18</v>
      </c>
      <c r="I506" s="5" t="inlineStr">
        <is>
          <t>DEPÓSITO BANCARIO</t>
        </is>
      </c>
      <c r="J506" s="5" t="inlineStr">
        <is>
          <t>1271 SANDRA SALAZAR ESCOBAR</t>
        </is>
      </c>
    </row>
    <row r="507">
      <c r="A507" s="5" t="inlineStr">
        <is>
          <t>CCAJ-SC39/65/2023</t>
        </is>
      </c>
      <c r="B507" s="6" t="n">
        <v>44966.8678537963</v>
      </c>
      <c r="C507" s="5" t="inlineStr">
        <is>
          <t>1386 EINAR CHOQUETIJLLA - COBRADOR</t>
        </is>
      </c>
      <c r="D507" s="15" t="n">
        <v>45123292147</v>
      </c>
      <c r="E507" s="5" t="inlineStr">
        <is>
          <t>BANCO INDUSTRIAL-100070049</t>
        </is>
      </c>
      <c r="H507" s="9" t="n">
        <v>791.84</v>
      </c>
      <c r="I507" s="5" t="inlineStr">
        <is>
          <t>DEPÓSITO BANCARIO</t>
        </is>
      </c>
      <c r="J507" s="5" t="inlineStr">
        <is>
          <t>1271 SANDRA SALAZAR ESCOBAR</t>
        </is>
      </c>
    </row>
    <row r="508">
      <c r="A508" s="5" t="inlineStr">
        <is>
          <t>CCAJ-SC39/65/2023</t>
        </is>
      </c>
      <c r="B508" s="6" t="n">
        <v>44966.8678537963</v>
      </c>
      <c r="C508" s="5" t="inlineStr">
        <is>
          <t>1386 EINAR CHOQUETIJLLA - COBRADOR</t>
        </is>
      </c>
      <c r="D508" s="15" t="n">
        <v>45143526992</v>
      </c>
      <c r="E508" s="5" t="inlineStr">
        <is>
          <t>BANCO INDUSTRIAL-100070049</t>
        </is>
      </c>
      <c r="H508" s="9" t="n">
        <v>686.21</v>
      </c>
      <c r="I508" s="5" t="inlineStr">
        <is>
          <t>DEPÓSITO BANCARIO</t>
        </is>
      </c>
      <c r="J508" s="5" t="inlineStr">
        <is>
          <t>1271 SANDRA SALAZAR ESCOBAR</t>
        </is>
      </c>
    </row>
    <row r="509">
      <c r="A509" s="5" t="inlineStr">
        <is>
          <t>CCAJ-SC39/65/2023</t>
        </is>
      </c>
      <c r="B509" s="6" t="n">
        <v>44966.8678537963</v>
      </c>
      <c r="C509" s="5" t="inlineStr">
        <is>
          <t>1386 EINAR CHOQUETIJLLA - COBRADOR</t>
        </is>
      </c>
      <c r="D509" s="15" t="n">
        <v>45123292416</v>
      </c>
      <c r="E509" s="5" t="inlineStr">
        <is>
          <t>BANCO INDUSTRIAL-100070049</t>
        </is>
      </c>
      <c r="H509" s="9" t="n">
        <v>480</v>
      </c>
      <c r="I509" s="5" t="inlineStr">
        <is>
          <t>DEPÓSITO BANCARIO</t>
        </is>
      </c>
      <c r="J509" s="5" t="inlineStr">
        <is>
          <t>1271 SANDRA SALAZAR ESCOBAR</t>
        </is>
      </c>
    </row>
    <row r="510">
      <c r="A510" s="5" t="inlineStr">
        <is>
          <t>CCAJ-SC39/65/2023</t>
        </is>
      </c>
      <c r="B510" s="6" t="n">
        <v>44966.8678537963</v>
      </c>
      <c r="C510" s="5" t="inlineStr">
        <is>
          <t>1386 EINAR CHOQUETIJLLA - COBRADOR</t>
        </is>
      </c>
      <c r="D510" s="15" t="n">
        <v>45123292605</v>
      </c>
      <c r="E510" s="5" t="inlineStr">
        <is>
          <t>BANCO INDUSTRIAL-100070049</t>
        </is>
      </c>
      <c r="H510" s="9" t="n">
        <v>262.64</v>
      </c>
      <c r="I510" s="5" t="inlineStr">
        <is>
          <t>DEPÓSITO BANCARIO</t>
        </is>
      </c>
      <c r="J510" s="5" t="inlineStr">
        <is>
          <t>1271 SANDRA SALAZAR ESCOBAR</t>
        </is>
      </c>
    </row>
    <row r="511">
      <c r="A511" s="5" t="inlineStr">
        <is>
          <t>CCAJ-SC39/65/2023</t>
        </is>
      </c>
      <c r="B511" s="6" t="n">
        <v>44966.8678537963</v>
      </c>
      <c r="C511" s="5" t="inlineStr">
        <is>
          <t>1386 EINAR CHOQUETIJLLA - COBRADOR</t>
        </is>
      </c>
      <c r="D511" s="7" t="n">
        <v>139516</v>
      </c>
      <c r="E511" s="5" t="inlineStr">
        <is>
          <t>BANCO DE CREDITO-7015054675359</t>
        </is>
      </c>
      <c r="H511" s="9" t="n">
        <v>600</v>
      </c>
      <c r="I511" s="5" t="inlineStr">
        <is>
          <t>DEPÓSITO BANCARIO</t>
        </is>
      </c>
      <c r="J511" s="8" t="inlineStr">
        <is>
          <t>1972 FLAVIA GALEAN MALLON</t>
        </is>
      </c>
    </row>
    <row r="512">
      <c r="A512" s="5" t="inlineStr">
        <is>
          <t>CCAJ-SC39/65/2023</t>
        </is>
      </c>
      <c r="B512" s="6" t="n">
        <v>44966.8678537963</v>
      </c>
      <c r="C512" s="5" t="inlineStr">
        <is>
          <t>1386 EINAR CHOQUETIJLLA - COBRADOR</t>
        </is>
      </c>
      <c r="D512" s="15" t="n">
        <v>45163248362</v>
      </c>
      <c r="E512" s="5" t="inlineStr">
        <is>
          <t>BANCO INDUSTRIAL-100070049</t>
        </is>
      </c>
      <c r="H512" s="9" t="n">
        <v>126</v>
      </c>
      <c r="I512" s="5" t="inlineStr">
        <is>
          <t>DEPÓSITO BANCARIO</t>
        </is>
      </c>
      <c r="J512" s="5" t="inlineStr">
        <is>
          <t>1271 SANDRA SALAZAR ESCOBAR</t>
        </is>
      </c>
    </row>
    <row r="513">
      <c r="A513" s="5" t="inlineStr">
        <is>
          <t>CCAJ-SC39/65/2023</t>
        </is>
      </c>
      <c r="B513" s="6" t="n">
        <v>44966.8678537963</v>
      </c>
      <c r="C513" s="5" t="inlineStr">
        <is>
          <t>1386 EINAR CHOQUETIJLLA - COBRADOR</t>
        </is>
      </c>
      <c r="D513" s="15" t="n">
        <v>45113310019</v>
      </c>
      <c r="E513" s="5" t="inlineStr">
        <is>
          <t>BANCO INDUSTRIAL-100070049</t>
        </is>
      </c>
      <c r="H513" s="9" t="n">
        <v>621.77</v>
      </c>
      <c r="I513" s="5" t="inlineStr">
        <is>
          <t>DEPÓSITO BANCARIO</t>
        </is>
      </c>
      <c r="J513" s="5" t="inlineStr">
        <is>
          <t>1271 SANDRA SALAZAR ESCOBAR</t>
        </is>
      </c>
    </row>
    <row r="514">
      <c r="A514" s="5" t="inlineStr">
        <is>
          <t>CCAJ-SC39/65/2023</t>
        </is>
      </c>
      <c r="B514" s="6" t="n">
        <v>44966.8678537963</v>
      </c>
      <c r="C514" s="5" t="inlineStr">
        <is>
          <t>1386 EINAR CHOQUETIJLLA - COBRADOR</t>
        </is>
      </c>
      <c r="D514" s="15" t="n">
        <v>45113310020</v>
      </c>
      <c r="E514" s="5" t="inlineStr">
        <is>
          <t>BANCO INDUSTRIAL-100070049</t>
        </is>
      </c>
      <c r="H514" s="9" t="n">
        <v>98.31999999999999</v>
      </c>
      <c r="I514" s="5" t="inlineStr">
        <is>
          <t>DEPÓSITO BANCARIO</t>
        </is>
      </c>
      <c r="J514" s="5" t="inlineStr">
        <is>
          <t>1271 SANDRA SALAZAR ESCOBAR</t>
        </is>
      </c>
    </row>
    <row r="515">
      <c r="A515" s="5" t="inlineStr">
        <is>
          <t>CCAJ-SC39/65/2023</t>
        </is>
      </c>
      <c r="B515" s="6" t="n">
        <v>44966.8678537963</v>
      </c>
      <c r="C515" s="5" t="inlineStr">
        <is>
          <t>1386 EINAR CHOQUETIJLLA - COBRADOR</t>
        </is>
      </c>
      <c r="D515" s="15" t="n">
        <v>52216955364</v>
      </c>
      <c r="E515" s="5" t="inlineStr">
        <is>
          <t>BANCO INDUSTRIAL-100070049</t>
        </is>
      </c>
      <c r="H515" s="9" t="n">
        <v>621.5</v>
      </c>
      <c r="I515" s="5" t="inlineStr">
        <is>
          <t>DEPÓSITO BANCARIO</t>
        </is>
      </c>
      <c r="J515" s="5" t="inlineStr">
        <is>
          <t>1271 SANDRA SALAZAR ESCOBAR</t>
        </is>
      </c>
    </row>
    <row r="516">
      <c r="A516" s="5" t="inlineStr">
        <is>
          <t>CCAJ-SC39/65/2023</t>
        </is>
      </c>
      <c r="B516" s="6" t="n">
        <v>44966.8678537963</v>
      </c>
      <c r="C516" s="5" t="inlineStr">
        <is>
          <t>1386 EINAR CHOQUETIJLLA - COBRADOR</t>
        </is>
      </c>
      <c r="D516" s="15" t="n">
        <v>45113310482</v>
      </c>
      <c r="E516" s="5" t="inlineStr">
        <is>
          <t>BANCO INDUSTRIAL-100070049</t>
        </is>
      </c>
      <c r="H516" s="9" t="n">
        <v>50.38</v>
      </c>
      <c r="I516" s="5" t="inlineStr">
        <is>
          <t>DEPÓSITO BANCARIO</t>
        </is>
      </c>
      <c r="J516" s="5" t="inlineStr">
        <is>
          <t>1271 SANDRA SALAZAR ESCOBAR</t>
        </is>
      </c>
    </row>
    <row r="517">
      <c r="A517" s="5" t="inlineStr">
        <is>
          <t>CCAJ-SC39/65/2023</t>
        </is>
      </c>
      <c r="B517" s="6" t="n">
        <v>44966.8678537963</v>
      </c>
      <c r="C517" s="5" t="inlineStr">
        <is>
          <t>1386 EINAR CHOQUETIJLLA - COBRADOR</t>
        </is>
      </c>
      <c r="D517" s="15" t="n">
        <v>45163249862</v>
      </c>
      <c r="E517" s="5" t="inlineStr">
        <is>
          <t>BANCO INDUSTRIAL-100070049</t>
        </is>
      </c>
      <c r="H517" s="9" t="n">
        <v>120</v>
      </c>
      <c r="I517" s="5" t="inlineStr">
        <is>
          <t>DEPÓSITO BANCARIO</t>
        </is>
      </c>
      <c r="J517" s="5" t="inlineStr">
        <is>
          <t>1271 SANDRA SALAZAR ESCOBAR</t>
        </is>
      </c>
    </row>
    <row r="518">
      <c r="A518" s="5" t="inlineStr">
        <is>
          <t>CCAJ-SC39/65/2023</t>
        </is>
      </c>
      <c r="B518" s="6" t="n">
        <v>44966.8678537963</v>
      </c>
      <c r="C518" s="5" t="inlineStr">
        <is>
          <t>1386 EINAR CHOQUETIJLLA - COBRADOR</t>
        </is>
      </c>
      <c r="D518" s="15" t="n">
        <v>45173222584</v>
      </c>
      <c r="E518" s="5" t="inlineStr">
        <is>
          <t>BANCO INDUSTRIAL-100070049</t>
        </is>
      </c>
      <c r="H518" s="9" t="n">
        <v>2351.88</v>
      </c>
      <c r="I518" s="5" t="inlineStr">
        <is>
          <t>DEPÓSITO BANCARIO</t>
        </is>
      </c>
      <c r="J518" s="5" t="inlineStr">
        <is>
          <t>1271 SANDRA SALAZAR ESCOBAR</t>
        </is>
      </c>
    </row>
    <row r="519">
      <c r="A519" s="5" t="inlineStr">
        <is>
          <t>CCAJ-SC39/65/2023</t>
        </is>
      </c>
      <c r="B519" s="6" t="n">
        <v>44966.8678537963</v>
      </c>
      <c r="C519" s="5" t="inlineStr">
        <is>
          <t>1386 EINAR CHOQUETIJLLA - COBRADOR</t>
        </is>
      </c>
      <c r="D519" s="15" t="n">
        <v>45163250081</v>
      </c>
      <c r="E519" s="5" t="inlineStr">
        <is>
          <t>BANCO INDUSTRIAL-100070049</t>
        </is>
      </c>
      <c r="H519" s="9" t="n">
        <v>1212</v>
      </c>
      <c r="I519" s="5" t="inlineStr">
        <is>
          <t>DEPÓSITO BANCARIO</t>
        </is>
      </c>
      <c r="J519" s="5" t="inlineStr">
        <is>
          <t>1271 SANDRA SALAZAR ESCOBAR</t>
        </is>
      </c>
    </row>
    <row r="520">
      <c r="A520" s="5" t="inlineStr">
        <is>
          <t>CCAJ-SC39/65/2023</t>
        </is>
      </c>
      <c r="B520" s="6" t="n">
        <v>44966.8678537963</v>
      </c>
      <c r="C520" s="5" t="inlineStr">
        <is>
          <t>1386 EINAR CHOQUETIJLLA - COBRADOR</t>
        </is>
      </c>
      <c r="D520" s="15" t="n">
        <v>45133159920</v>
      </c>
      <c r="E520" s="5" t="inlineStr">
        <is>
          <t>BANCO INDUSTRIAL-100070049</t>
        </is>
      </c>
      <c r="H520" s="9" t="n">
        <v>1140.75</v>
      </c>
      <c r="I520" s="5" t="inlineStr">
        <is>
          <t>DEPÓSITO BANCARIO</t>
        </is>
      </c>
      <c r="J520" s="8" t="inlineStr">
        <is>
          <t>1973 BASILIA CRUZ AJARACHI</t>
        </is>
      </c>
    </row>
    <row r="521">
      <c r="A521" s="5" t="inlineStr">
        <is>
          <t>CCAJ-SC39/65/2023</t>
        </is>
      </c>
      <c r="B521" s="6" t="n">
        <v>44966.8678537963</v>
      </c>
      <c r="C521" s="5" t="inlineStr">
        <is>
          <t>1386 EINAR CHOQUETIJLLA - COBRADOR</t>
        </is>
      </c>
      <c r="D521" s="15" t="n">
        <v>45113308395</v>
      </c>
      <c r="E521" s="5" t="inlineStr">
        <is>
          <t>BANCO INDUSTRIAL-100070049</t>
        </is>
      </c>
      <c r="H521" s="9" t="n">
        <v>988.4400000000001</v>
      </c>
      <c r="I521" s="5" t="inlineStr">
        <is>
          <t>DEPÓSITO BANCARIO</t>
        </is>
      </c>
      <c r="J521" s="8" t="inlineStr">
        <is>
          <t>1973 BASILIA CRUZ AJARACHI</t>
        </is>
      </c>
    </row>
    <row r="522">
      <c r="A522" s="5" t="inlineStr">
        <is>
          <t>CCAJ-SC39/65/2023</t>
        </is>
      </c>
      <c r="B522" s="6" t="n">
        <v>44966.8678537963</v>
      </c>
      <c r="C522" s="5" t="inlineStr">
        <is>
          <t>1386 EINAR CHOQUETIJLLA - COBRADOR</t>
        </is>
      </c>
      <c r="D522" s="15" t="n">
        <v>45113308395</v>
      </c>
      <c r="E522" s="5" t="inlineStr">
        <is>
          <t>BANCO INDUSTRIAL-100070049</t>
        </is>
      </c>
      <c r="H522" s="9" t="n">
        <v>922.25</v>
      </c>
      <c r="I522" s="5" t="inlineStr">
        <is>
          <t>DEPÓSITO BANCARIO</t>
        </is>
      </c>
      <c r="J522" s="8" t="inlineStr">
        <is>
          <t>1973 BASILIA CRUZ AJARACHI</t>
        </is>
      </c>
    </row>
    <row r="523">
      <c r="A523" s="5" t="inlineStr">
        <is>
          <t>CCAJ-SC39/65/2023</t>
        </is>
      </c>
      <c r="B523" s="6" t="n">
        <v>44966.8678537963</v>
      </c>
      <c r="C523" s="5" t="inlineStr">
        <is>
          <t>1386 EINAR CHOQUETIJLLA - COBRADOR</t>
        </is>
      </c>
      <c r="D523" s="15" t="n">
        <v>45113308395</v>
      </c>
      <c r="E523" s="5" t="inlineStr">
        <is>
          <t>BANCO INDUSTRIAL-100070049</t>
        </is>
      </c>
      <c r="H523" s="9" t="n">
        <v>183</v>
      </c>
      <c r="I523" s="5" t="inlineStr">
        <is>
          <t>DEPÓSITO BANCARIO</t>
        </is>
      </c>
      <c r="J523" s="8" t="inlineStr">
        <is>
          <t>1973 BASILIA CRUZ AJARACHI</t>
        </is>
      </c>
    </row>
    <row r="524">
      <c r="A524" s="5" t="inlineStr">
        <is>
          <t>CCAJ-SC39/65/2023</t>
        </is>
      </c>
      <c r="B524" s="6" t="n">
        <v>44966.8678537963</v>
      </c>
      <c r="C524" s="5" t="inlineStr">
        <is>
          <t>1386 EINAR CHOQUETIJLLA - COBRADOR</t>
        </is>
      </c>
      <c r="D524" s="15" t="n">
        <v>45113308395</v>
      </c>
      <c r="E524" s="5" t="inlineStr">
        <is>
          <t>BANCO INDUSTRIAL-100070049</t>
        </is>
      </c>
      <c r="H524" s="9" t="n">
        <v>729.6</v>
      </c>
      <c r="I524" s="5" t="inlineStr">
        <is>
          <t>DEPÓSITO BANCARIO</t>
        </is>
      </c>
      <c r="J524" s="8" t="inlineStr">
        <is>
          <t>1973 BASILIA CRUZ AJARACHI</t>
        </is>
      </c>
    </row>
    <row r="525">
      <c r="A525" s="5" t="inlineStr">
        <is>
          <t>CCAJ-SC39/65/2023</t>
        </is>
      </c>
      <c r="B525" s="6" t="n">
        <v>44966.8678537963</v>
      </c>
      <c r="C525" s="5" t="inlineStr">
        <is>
          <t>1386 EINAR CHOQUETIJLLA - COBRADOR</t>
        </is>
      </c>
      <c r="D525" s="15" t="n">
        <v>45113308395</v>
      </c>
      <c r="E525" s="5" t="inlineStr">
        <is>
          <t>BANCO INDUSTRIAL-100070049</t>
        </is>
      </c>
      <c r="H525" s="9" t="n">
        <v>113.11</v>
      </c>
      <c r="I525" s="5" t="inlineStr">
        <is>
          <t>DEPÓSITO BANCARIO</t>
        </is>
      </c>
      <c r="J525" s="8" t="inlineStr">
        <is>
          <t>1973 BASILIA CRUZ AJARACHI</t>
        </is>
      </c>
    </row>
    <row r="526">
      <c r="A526" s="5" t="inlineStr">
        <is>
          <t>CCAJ-SC39/65/2023</t>
        </is>
      </c>
      <c r="B526" s="6" t="n">
        <v>44966.8678537963</v>
      </c>
      <c r="C526" s="5" t="inlineStr">
        <is>
          <t>1386 EINAR CHOQUETIJLLA - COBRADOR</t>
        </is>
      </c>
      <c r="D526" s="15" t="n">
        <v>45163247725</v>
      </c>
      <c r="E526" s="5" t="inlineStr">
        <is>
          <t>BANCO INDUSTRIAL-100070049</t>
        </is>
      </c>
      <c r="H526" s="9" t="n">
        <v>1833.55</v>
      </c>
      <c r="I526" s="5" t="inlineStr">
        <is>
          <t>DEPÓSITO BANCARIO</t>
        </is>
      </c>
      <c r="J526" s="8" t="inlineStr">
        <is>
          <t>1973 BASILIA CRUZ AJARACHI</t>
        </is>
      </c>
    </row>
    <row r="527">
      <c r="A527" s="5" t="inlineStr">
        <is>
          <t>CCAJ-SC39/65/2023</t>
        </is>
      </c>
      <c r="B527" s="6" t="n">
        <v>44966.8678537963</v>
      </c>
      <c r="C527" s="5" t="inlineStr">
        <is>
          <t>1386 EINAR CHOQUETIJLLA - COBRADOR</t>
        </is>
      </c>
      <c r="D527" s="15" t="n">
        <v>45163247725</v>
      </c>
      <c r="E527" s="5" t="inlineStr">
        <is>
          <t>BANCO INDUSTRIAL-100070049</t>
        </is>
      </c>
      <c r="H527" s="9" t="n">
        <v>473.76</v>
      </c>
      <c r="I527" s="5" t="inlineStr">
        <is>
          <t>DEPÓSITO BANCARIO</t>
        </is>
      </c>
      <c r="J527" s="8" t="inlineStr">
        <is>
          <t>1973 BASILIA CRUZ AJARACHI</t>
        </is>
      </c>
    </row>
    <row r="528">
      <c r="A528" s="5" t="inlineStr">
        <is>
          <t>CCAJ-SC39/65/2023</t>
        </is>
      </c>
      <c r="B528" s="6" t="n">
        <v>44966.8678537963</v>
      </c>
      <c r="C528" s="5" t="inlineStr">
        <is>
          <t>1386 EINAR CHOQUETIJLLA - COBRADOR</t>
        </is>
      </c>
      <c r="D528" s="15" t="n">
        <v>451632477251</v>
      </c>
      <c r="E528" s="5" t="inlineStr">
        <is>
          <t>BANCO INDUSTRIAL-100070049</t>
        </is>
      </c>
      <c r="H528" s="9" t="n">
        <v>473.76</v>
      </c>
      <c r="I528" s="5" t="inlineStr">
        <is>
          <t>DEPÓSITO BANCARIO</t>
        </is>
      </c>
      <c r="J528" s="8" t="inlineStr">
        <is>
          <t>1973 BASILIA CRUZ AJARACHI</t>
        </is>
      </c>
    </row>
    <row r="529">
      <c r="A529" s="5" t="inlineStr">
        <is>
          <t>CCAJ-SC39/65/2023</t>
        </is>
      </c>
      <c r="B529" s="6" t="n">
        <v>44966.8678537963</v>
      </c>
      <c r="C529" s="5" t="inlineStr">
        <is>
          <t>1386 EINAR CHOQUETIJLLA - COBRADOR</t>
        </is>
      </c>
      <c r="D529" s="15" t="n">
        <v>45163247725</v>
      </c>
      <c r="E529" s="5" t="inlineStr">
        <is>
          <t>BANCO INDUSTRIAL-100070049</t>
        </is>
      </c>
      <c r="H529" s="9" t="n">
        <v>691.61</v>
      </c>
      <c r="I529" s="5" t="inlineStr">
        <is>
          <t>DEPÓSITO BANCARIO</t>
        </is>
      </c>
      <c r="J529" s="8" t="inlineStr">
        <is>
          <t>1973 BASILIA CRUZ AJARACHI</t>
        </is>
      </c>
    </row>
    <row r="530">
      <c r="A530" s="5" t="inlineStr">
        <is>
          <t>CCAJ-SC39/65/2023</t>
        </is>
      </c>
      <c r="B530" s="6" t="n">
        <v>44966.8678537963</v>
      </c>
      <c r="C530" s="5" t="inlineStr">
        <is>
          <t>1386 EINAR CHOQUETIJLLA - COBRADOR</t>
        </is>
      </c>
      <c r="D530" s="15" t="n">
        <v>45163247725</v>
      </c>
      <c r="E530" s="5" t="inlineStr">
        <is>
          <t>BANCO INDUSTRIAL-100070049</t>
        </is>
      </c>
      <c r="H530" s="9" t="n">
        <v>387.2</v>
      </c>
      <c r="I530" s="5" t="inlineStr">
        <is>
          <t>DEPÓSITO BANCARIO</t>
        </is>
      </c>
      <c r="J530" s="8" t="inlineStr">
        <is>
          <t>1973 BASILIA CRUZ AJARACHI</t>
        </is>
      </c>
    </row>
    <row r="531">
      <c r="A531" s="5" t="inlineStr">
        <is>
          <t>CCAJ-SC39/65/2023</t>
        </is>
      </c>
      <c r="B531" s="6" t="n">
        <v>44966.8678537963</v>
      </c>
      <c r="C531" s="5" t="inlineStr">
        <is>
          <t>1386 EINAR CHOQUETIJLLA - COBRADOR</t>
        </is>
      </c>
      <c r="D531" s="15" t="n">
        <v>45163247725</v>
      </c>
      <c r="E531" s="5" t="inlineStr">
        <is>
          <t>BANCO INDUSTRIAL-100070049</t>
        </is>
      </c>
      <c r="H531" s="9" t="n">
        <v>246.04</v>
      </c>
      <c r="I531" s="5" t="inlineStr">
        <is>
          <t>DEPÓSITO BANCARIO</t>
        </is>
      </c>
      <c r="J531" s="8" t="inlineStr">
        <is>
          <t>1973 BASILIA CRUZ AJARACHI</t>
        </is>
      </c>
    </row>
    <row r="532">
      <c r="A532" s="5" t="inlineStr">
        <is>
          <t>CCAJ-SC39/65/2023</t>
        </is>
      </c>
      <c r="B532" s="6" t="n">
        <v>44966.8678537963</v>
      </c>
      <c r="C532" s="5" t="inlineStr">
        <is>
          <t>1386 EINAR CHOQUETIJLLA - COBRADOR</t>
        </is>
      </c>
      <c r="D532" s="15" t="n">
        <v>45123291928</v>
      </c>
      <c r="E532" s="5" t="inlineStr">
        <is>
          <t>BANCO INDUSTRIAL-100070049</t>
        </is>
      </c>
      <c r="H532" s="9" t="n">
        <v>709.85</v>
      </c>
      <c r="I532" s="5" t="inlineStr">
        <is>
          <t>DEPÓSITO BANCARIO</t>
        </is>
      </c>
      <c r="J532" s="8" t="inlineStr">
        <is>
          <t>1973 BASILIA CRUZ AJARACHI</t>
        </is>
      </c>
    </row>
    <row r="533">
      <c r="A533" s="5" t="inlineStr">
        <is>
          <t>CCAJ-SC39/65/2023</t>
        </is>
      </c>
      <c r="B533" s="6" t="n">
        <v>44966.8678537963</v>
      </c>
      <c r="C533" s="5" t="inlineStr">
        <is>
          <t>1386 EINAR CHOQUETIJLLA - COBRADOR</t>
        </is>
      </c>
      <c r="D533" s="15" t="n">
        <v>45123291928</v>
      </c>
      <c r="E533" s="5" t="inlineStr">
        <is>
          <t>BANCO INDUSTRIAL-100070049</t>
        </is>
      </c>
      <c r="H533" s="9" t="n">
        <v>1439.04</v>
      </c>
      <c r="I533" s="5" t="inlineStr">
        <is>
          <t>DEPÓSITO BANCARIO</t>
        </is>
      </c>
      <c r="J533" s="8" t="inlineStr">
        <is>
          <t>1973 BASILIA CRUZ AJARACHI</t>
        </is>
      </c>
    </row>
    <row r="534">
      <c r="A534" s="5" t="inlineStr">
        <is>
          <t>CCAJ-SC39/65/2023</t>
        </is>
      </c>
      <c r="B534" s="6" t="n">
        <v>44966.8678537963</v>
      </c>
      <c r="C534" s="5" t="inlineStr">
        <is>
          <t>1386 EINAR CHOQUETIJLLA - COBRADOR</t>
        </is>
      </c>
      <c r="D534" s="15" t="n">
        <v>45123291928</v>
      </c>
      <c r="E534" s="5" t="inlineStr">
        <is>
          <t>BANCO INDUSTRIAL-100070049</t>
        </is>
      </c>
      <c r="H534" s="9" t="n">
        <v>793.2</v>
      </c>
      <c r="I534" s="5" t="inlineStr">
        <is>
          <t>DEPÓSITO BANCARIO</t>
        </is>
      </c>
      <c r="J534" s="8" t="inlineStr">
        <is>
          <t>1973 BASILIA CRUZ AJARACHI</t>
        </is>
      </c>
    </row>
    <row r="535">
      <c r="A535" s="5" t="inlineStr">
        <is>
          <t>CCAJ-SC39/65/2023</t>
        </is>
      </c>
      <c r="B535" s="6" t="n">
        <v>44966.8678537963</v>
      </c>
      <c r="C535" s="5" t="inlineStr">
        <is>
          <t>1386 EINAR CHOQUETIJLLA - COBRADOR</t>
        </is>
      </c>
      <c r="D535" s="15" t="n">
        <v>45123291928</v>
      </c>
      <c r="E535" s="5" t="inlineStr">
        <is>
          <t>BANCO INDUSTRIAL-100070049</t>
        </is>
      </c>
      <c r="H535" s="9" t="n">
        <v>1096.8</v>
      </c>
      <c r="I535" s="5" t="inlineStr">
        <is>
          <t>DEPÓSITO BANCARIO</t>
        </is>
      </c>
      <c r="J535" s="8" t="inlineStr">
        <is>
          <t>1973 BASILIA CRUZ AJARACHI</t>
        </is>
      </c>
    </row>
    <row r="536">
      <c r="A536" s="5" t="inlineStr">
        <is>
          <t>CCAJ-SC39/65/2023</t>
        </is>
      </c>
      <c r="B536" s="6" t="n">
        <v>44966.8678537963</v>
      </c>
      <c r="C536" s="5" t="inlineStr">
        <is>
          <t>1386 EINAR CHOQUETIJLLA - COBRADOR</t>
        </is>
      </c>
      <c r="D536" s="15" t="n">
        <v>45123291928</v>
      </c>
      <c r="E536" s="5" t="inlineStr">
        <is>
          <t>BANCO INDUSTRIAL-100070049</t>
        </is>
      </c>
      <c r="H536" s="9" t="n">
        <v>2835.88</v>
      </c>
      <c r="I536" s="5" t="inlineStr">
        <is>
          <t>DEPÓSITO BANCARIO</t>
        </is>
      </c>
      <c r="J536" s="8" t="inlineStr">
        <is>
          <t>1973 BASILIA CRUZ AJARACHI</t>
        </is>
      </c>
    </row>
    <row r="537">
      <c r="A537" s="5" t="inlineStr">
        <is>
          <t>CCAJ-SC39/65/2023</t>
        </is>
      </c>
      <c r="B537" s="6" t="n">
        <v>44966.8678537963</v>
      </c>
      <c r="C537" s="5" t="inlineStr">
        <is>
          <t>1386 EINAR CHOQUETIJLLA - COBRADOR</t>
        </is>
      </c>
      <c r="D537" s="15" t="n">
        <v>45113308397</v>
      </c>
      <c r="E537" s="5" t="inlineStr">
        <is>
          <t>BANCO INDUSTRIAL-100070049</t>
        </is>
      </c>
      <c r="H537" s="9" t="n">
        <v>20126.98</v>
      </c>
      <c r="I537" s="5" t="inlineStr">
        <is>
          <t>DEPÓSITO BANCARIO</t>
        </is>
      </c>
      <c r="J537" s="8" t="inlineStr">
        <is>
          <t>1973 BASILIA CRUZ AJARACHI</t>
        </is>
      </c>
    </row>
    <row r="538">
      <c r="A538" s="5" t="inlineStr">
        <is>
          <t>CCAJ-SC39/65/2023</t>
        </is>
      </c>
      <c r="B538" s="6" t="n">
        <v>44966.8678537963</v>
      </c>
      <c r="C538" s="5" t="inlineStr">
        <is>
          <t>1386 EINAR CHOQUETIJLLA - COBRADOR</t>
        </is>
      </c>
      <c r="D538" s="15" t="n">
        <v>45113308397</v>
      </c>
      <c r="E538" s="5" t="inlineStr">
        <is>
          <t>BANCO INDUSTRIAL-100070049</t>
        </is>
      </c>
      <c r="H538" s="9" t="n">
        <v>8074.96</v>
      </c>
      <c r="I538" s="5" t="inlineStr">
        <is>
          <t>DEPÓSITO BANCARIO</t>
        </is>
      </c>
      <c r="J538" s="8" t="inlineStr">
        <is>
          <t>1973 BASILIA CRUZ AJARACHI</t>
        </is>
      </c>
    </row>
    <row r="539">
      <c r="A539" s="5" t="inlineStr">
        <is>
          <t>CCAJ-SC39/65/2023</t>
        </is>
      </c>
      <c r="B539" s="6" t="n">
        <v>44966.8678537963</v>
      </c>
      <c r="C539" s="5" t="inlineStr">
        <is>
          <t>1386 EINAR CHOQUETIJLLA - COBRADOR</t>
        </is>
      </c>
      <c r="D539" s="15" t="n">
        <v>45113308397</v>
      </c>
      <c r="E539" s="5" t="inlineStr">
        <is>
          <t>BANCO INDUSTRIAL-100070049</t>
        </is>
      </c>
      <c r="H539" s="9" t="n">
        <v>57797.28</v>
      </c>
      <c r="I539" s="5" t="inlineStr">
        <is>
          <t>DEPÓSITO BANCARIO</t>
        </is>
      </c>
      <c r="J539" s="8" t="inlineStr">
        <is>
          <t>1973 BASILIA CRUZ AJARACHI</t>
        </is>
      </c>
    </row>
    <row r="540">
      <c r="A540" s="5" t="inlineStr">
        <is>
          <t>CCAJ-SC39/65/2023</t>
        </is>
      </c>
      <c r="B540" s="6" t="n">
        <v>44966.8678537963</v>
      </c>
      <c r="C540" s="5" t="inlineStr">
        <is>
          <t>1386 EINAR CHOQUETIJLLA - COBRADOR</t>
        </is>
      </c>
      <c r="D540" s="15" t="n">
        <v>45113308397</v>
      </c>
      <c r="E540" s="5" t="inlineStr">
        <is>
          <t>BANCO INDUSTRIAL-100070049</t>
        </is>
      </c>
      <c r="H540" s="9" t="n">
        <v>20580.9</v>
      </c>
      <c r="I540" s="5" t="inlineStr">
        <is>
          <t>DEPÓSITO BANCARIO</t>
        </is>
      </c>
      <c r="J540" s="8" t="inlineStr">
        <is>
          <t>1973 BASILIA CRUZ AJARACHI</t>
        </is>
      </c>
    </row>
    <row r="541">
      <c r="A541" s="5" t="inlineStr">
        <is>
          <t>CCAJ-SC39/65/2023</t>
        </is>
      </c>
      <c r="B541" s="6" t="n">
        <v>44966.8678537963</v>
      </c>
      <c r="C541" s="5" t="inlineStr">
        <is>
          <t>1386 EINAR CHOQUETIJLLA - COBRADOR</t>
        </is>
      </c>
      <c r="D541" s="15" t="n">
        <v>45113308397</v>
      </c>
      <c r="E541" s="5" t="inlineStr">
        <is>
          <t>BANCO INDUSTRIAL-100070049</t>
        </is>
      </c>
      <c r="H541" s="9" t="n">
        <v>7039.88</v>
      </c>
      <c r="I541" s="5" t="inlineStr">
        <is>
          <t>DEPÓSITO BANCARIO</t>
        </is>
      </c>
      <c r="J541" s="8" t="inlineStr">
        <is>
          <t>1973 BASILIA CRUZ AJARACHI</t>
        </is>
      </c>
    </row>
    <row r="542">
      <c r="A542" s="5" t="inlineStr">
        <is>
          <t>CCAJ-SC39/65/2023</t>
        </is>
      </c>
      <c r="B542" s="6" t="n">
        <v>44966.8678537963</v>
      </c>
      <c r="C542" s="5" t="inlineStr">
        <is>
          <t>1386 EINAR CHOQUETIJLLA - COBRADOR</t>
        </is>
      </c>
      <c r="D542" s="15" t="n">
        <v>45113308397</v>
      </c>
      <c r="E542" s="5" t="inlineStr">
        <is>
          <t>BANCO INDUSTRIAL-100070049</t>
        </is>
      </c>
      <c r="H542" s="9" t="n">
        <v>13874.47</v>
      </c>
      <c r="I542" s="5" t="inlineStr">
        <is>
          <t>DEPÓSITO BANCARIO</t>
        </is>
      </c>
      <c r="J542" s="8" t="inlineStr">
        <is>
          <t>1973 BASILIA CRUZ AJARACHI</t>
        </is>
      </c>
    </row>
    <row r="543">
      <c r="A543" s="5" t="inlineStr">
        <is>
          <t>CCAJ-SC39/65/2023</t>
        </is>
      </c>
      <c r="B543" s="6" t="n">
        <v>44966.8678537963</v>
      </c>
      <c r="C543" s="5" t="inlineStr">
        <is>
          <t>1386 EINAR CHOQUETIJLLA - COBRADOR</t>
        </is>
      </c>
      <c r="D543" s="15" t="n">
        <v>45113308397</v>
      </c>
      <c r="E543" s="5" t="inlineStr">
        <is>
          <t>BANCO INDUSTRIAL-100070049</t>
        </is>
      </c>
      <c r="H543" s="9" t="n">
        <v>1641.96</v>
      </c>
      <c r="I543" s="5" t="inlineStr">
        <is>
          <t>DEPÓSITO BANCARIO</t>
        </is>
      </c>
      <c r="J543" s="8" t="inlineStr">
        <is>
          <t>1973 BASILIA CRUZ AJARACHI</t>
        </is>
      </c>
    </row>
    <row r="544">
      <c r="A544" s="5" t="inlineStr">
        <is>
          <t>CCAJ-SC39/65/2023</t>
        </is>
      </c>
      <c r="B544" s="6" t="n">
        <v>44966.8678537963</v>
      </c>
      <c r="C544" s="5" t="inlineStr">
        <is>
          <t>1386 EINAR CHOQUETIJLLA - COBRADOR</t>
        </is>
      </c>
      <c r="D544" s="15" t="n">
        <v>45113308397</v>
      </c>
      <c r="E544" s="5" t="inlineStr">
        <is>
          <t>BANCO INDUSTRIAL-100070049</t>
        </is>
      </c>
      <c r="H544" s="9" t="n">
        <v>7339.49</v>
      </c>
      <c r="I544" s="5" t="inlineStr">
        <is>
          <t>DEPÓSITO BANCARIO</t>
        </is>
      </c>
      <c r="J544" s="8" t="inlineStr">
        <is>
          <t>1973 BASILIA CRUZ AJARACHI</t>
        </is>
      </c>
    </row>
    <row r="545">
      <c r="A545" s="5" t="inlineStr">
        <is>
          <t>CCAJ-SC39/65/2023</t>
        </is>
      </c>
      <c r="B545" s="6" t="n">
        <v>44966.8678537963</v>
      </c>
      <c r="C545" s="5" t="inlineStr">
        <is>
          <t>1386 EINAR CHOQUETIJLLA - COBRADOR</t>
        </is>
      </c>
      <c r="D545" s="15" t="n">
        <v>45143522400</v>
      </c>
      <c r="E545" s="5" t="inlineStr">
        <is>
          <t>BANCO INDUSTRIAL-100070049</t>
        </is>
      </c>
      <c r="H545" s="9" t="n">
        <v>1399.62</v>
      </c>
      <c r="I545" s="5" t="inlineStr">
        <is>
          <t>DEPÓSITO BANCARIO</t>
        </is>
      </c>
      <c r="J545" s="8" t="inlineStr">
        <is>
          <t>1973 BASILIA CRUZ AJARACHI</t>
        </is>
      </c>
    </row>
    <row r="546">
      <c r="A546" s="5" t="inlineStr">
        <is>
          <t>CCAJ-SC39/65/2023</t>
        </is>
      </c>
      <c r="B546" s="6" t="n">
        <v>44966.8678537963</v>
      </c>
      <c r="C546" s="5" t="inlineStr">
        <is>
          <t>1386 EINAR CHOQUETIJLLA - COBRADOR</t>
        </is>
      </c>
      <c r="D546" s="15" t="n">
        <v>45153148984</v>
      </c>
      <c r="E546" s="5" t="inlineStr">
        <is>
          <t>BANCO INDUSTRIAL-100070049</t>
        </is>
      </c>
      <c r="H546" s="9" t="n">
        <v>11824.94</v>
      </c>
      <c r="I546" s="5" t="inlineStr">
        <is>
          <t>DEPÓSITO BANCARIO</t>
        </is>
      </c>
      <c r="J546" s="8" t="inlineStr">
        <is>
          <t>1973 BASILIA CRUZ AJARACHI</t>
        </is>
      </c>
    </row>
    <row r="547">
      <c r="A547" s="5" t="inlineStr">
        <is>
          <t>CCAJ-SC39/65/2023</t>
        </is>
      </c>
      <c r="B547" s="6" t="n">
        <v>44966.8678537963</v>
      </c>
      <c r="C547" s="5" t="inlineStr">
        <is>
          <t>1386 EINAR CHOQUETIJLLA - COBRADOR</t>
        </is>
      </c>
      <c r="D547" s="15" t="n">
        <v>45113312876</v>
      </c>
      <c r="E547" s="5" t="inlineStr">
        <is>
          <t>BANCO INDUSTRIAL-100070049</t>
        </is>
      </c>
      <c r="H547" s="9" t="n">
        <v>650</v>
      </c>
      <c r="I547" s="5" t="inlineStr">
        <is>
          <t>DEPÓSITO BANCARIO</t>
        </is>
      </c>
      <c r="J547" s="5" t="inlineStr">
        <is>
          <t>4307 PEDRO GALARZA TERCEROS</t>
        </is>
      </c>
    </row>
    <row r="548">
      <c r="A548" s="5" t="inlineStr">
        <is>
          <t>CCAJ-SC39/65/2023</t>
        </is>
      </c>
      <c r="B548" s="6" t="n">
        <v>44966.8678537963</v>
      </c>
      <c r="C548" s="5" t="inlineStr">
        <is>
          <t>1386 EINAR CHOQUETIJLLA - COBRADOR</t>
        </is>
      </c>
      <c r="D548" s="15" t="n">
        <v>45163251974</v>
      </c>
      <c r="E548" s="5" t="inlineStr">
        <is>
          <t>BANCO INDUSTRIAL-100070049</t>
        </is>
      </c>
      <c r="H548" s="9" t="n">
        <v>1044.8</v>
      </c>
      <c r="I548" s="5" t="inlineStr">
        <is>
          <t>DEPÓSITO BANCARIO</t>
        </is>
      </c>
      <c r="J548" s="5" t="inlineStr">
        <is>
          <t>4307 PEDRO GALARZA TERCEROS</t>
        </is>
      </c>
    </row>
    <row r="549">
      <c r="A549" s="5" t="inlineStr">
        <is>
          <t>CCAJ-SC39/65/2023</t>
        </is>
      </c>
      <c r="B549" s="6" t="n">
        <v>44966.8678537963</v>
      </c>
      <c r="C549" s="5" t="inlineStr">
        <is>
          <t>1386 EINAR CHOQUETIJLLA - COBRADOR</t>
        </is>
      </c>
      <c r="D549" s="7" t="n">
        <v>378042</v>
      </c>
      <c r="E549" s="5" t="inlineStr">
        <is>
          <t>BANCO DE CREDITO-7015054675359</t>
        </is>
      </c>
      <c r="H549" s="9" t="n">
        <v>3000</v>
      </c>
      <c r="I549" s="5" t="inlineStr">
        <is>
          <t>DEPÓSITO BANCARIO</t>
        </is>
      </c>
      <c r="J549" s="8" t="inlineStr">
        <is>
          <t>1972 FLAVIA GALEAN MALLON</t>
        </is>
      </c>
    </row>
    <row r="550">
      <c r="A550" s="5" t="inlineStr">
        <is>
          <t>CCAJ-SC39/65/2023</t>
        </is>
      </c>
      <c r="B550" s="6" t="n">
        <v>44966.8678537963</v>
      </c>
      <c r="C550" s="5" t="inlineStr">
        <is>
          <t>1386 EINAR CHOQUETIJLLA - COBRADOR</t>
        </is>
      </c>
      <c r="D550" s="15" t="n">
        <v>45153158563</v>
      </c>
      <c r="E550" s="5" t="inlineStr">
        <is>
          <t>BANCO INDUSTRIAL-100070049</t>
        </is>
      </c>
      <c r="H550" s="9" t="n">
        <v>900</v>
      </c>
      <c r="I550" s="5" t="inlineStr">
        <is>
          <t>DEPÓSITO BANCARIO</t>
        </is>
      </c>
      <c r="J550" s="5" t="inlineStr">
        <is>
          <t>4307 PEDRO GALARZA TERCEROS</t>
        </is>
      </c>
    </row>
    <row r="551">
      <c r="A551" s="5" t="inlineStr">
        <is>
          <t>CCAJ-SC39/65/2023</t>
        </is>
      </c>
      <c r="B551" s="6" t="n">
        <v>44966.8678537963</v>
      </c>
      <c r="C551" s="5" t="inlineStr">
        <is>
          <t>1386 EINAR CHOQUETIJLLA - COBRADOR</t>
        </is>
      </c>
      <c r="D551" s="15" t="n">
        <v>45123296543</v>
      </c>
      <c r="E551" s="5" t="inlineStr">
        <is>
          <t>BANCO INDUSTRIAL-100070049</t>
        </is>
      </c>
      <c r="H551" s="9" t="n">
        <v>4089.76</v>
      </c>
      <c r="I551" s="5" t="inlineStr">
        <is>
          <t>DEPÓSITO BANCARIO</t>
        </is>
      </c>
      <c r="J551" s="5" t="inlineStr">
        <is>
          <t>4307 PEDRO GALARZA TERCEROS</t>
        </is>
      </c>
    </row>
    <row r="552">
      <c r="A552" s="5" t="inlineStr">
        <is>
          <t>CCAJ-SC39/65/2023</t>
        </is>
      </c>
      <c r="B552" s="6" t="n">
        <v>44966.8678537963</v>
      </c>
      <c r="C552" s="5" t="inlineStr">
        <is>
          <t>1386 EINAR CHOQUETIJLLA - COBRADOR</t>
        </is>
      </c>
      <c r="D552" s="15" t="n">
        <v>45173219429</v>
      </c>
      <c r="E552" s="5" t="inlineStr">
        <is>
          <t>BANCO INDUSTRIAL-100070049</t>
        </is>
      </c>
      <c r="H552" s="9" t="n">
        <v>9679.370000000001</v>
      </c>
      <c r="I552" s="5" t="inlineStr">
        <is>
          <t>DEPÓSITO BANCARIO</t>
        </is>
      </c>
      <c r="J552" s="5" t="inlineStr">
        <is>
          <t>4307 PEDRO GALARZA TERCEROS</t>
        </is>
      </c>
    </row>
    <row r="553">
      <c r="A553" s="5" t="inlineStr">
        <is>
          <t>CCAJ-SC39/65/2023</t>
        </is>
      </c>
      <c r="B553" s="6" t="n">
        <v>44966.8678537963</v>
      </c>
      <c r="C553" s="5" t="inlineStr">
        <is>
          <t>1386 EINAR CHOQUETIJLLA - COBRADOR</t>
        </is>
      </c>
      <c r="D553" s="7" t="n">
        <v>162755</v>
      </c>
      <c r="E553" s="5" t="inlineStr">
        <is>
          <t>BANCO DE CREDITO-7015054675359</t>
        </is>
      </c>
      <c r="H553" s="9" t="n">
        <v>229.89</v>
      </c>
      <c r="I553" s="5" t="inlineStr">
        <is>
          <t>DEPÓSITO BANCARIO</t>
        </is>
      </c>
      <c r="J553" s="5" t="inlineStr">
        <is>
          <t>1271 SANDRA SALAZAR ESCOBAR</t>
        </is>
      </c>
    </row>
    <row r="554">
      <c r="A554" s="5" t="inlineStr">
        <is>
          <t>CCAJ-SC39/65/2023</t>
        </is>
      </c>
      <c r="B554" s="6" t="n">
        <v>44966.8678537963</v>
      </c>
      <c r="C554" s="5" t="inlineStr">
        <is>
          <t>1386 EINAR CHOQUETIJLLA - COBRADOR</t>
        </is>
      </c>
      <c r="D554" s="7" t="n">
        <v>392834</v>
      </c>
      <c r="E554" s="5" t="inlineStr">
        <is>
          <t>BANCO DE CREDITO-7015054675359</t>
        </is>
      </c>
      <c r="H554" s="9" t="n">
        <v>3187.4</v>
      </c>
      <c r="I554" s="5" t="inlineStr">
        <is>
          <t>DEPÓSITO BANCARIO</t>
        </is>
      </c>
      <c r="J554" s="5" t="inlineStr">
        <is>
          <t>1271 SANDRA SALAZAR ESCOBAR</t>
        </is>
      </c>
    </row>
    <row r="555">
      <c r="A555" s="5" t="inlineStr">
        <is>
          <t>CCAJ-SC39/65/2023</t>
        </is>
      </c>
      <c r="B555" s="6" t="n">
        <v>44966.8678537963</v>
      </c>
      <c r="C555" s="5" t="inlineStr">
        <is>
          <t>1386 EINAR CHOQUETIJLLA - COBRADOR</t>
        </is>
      </c>
      <c r="D555" s="7" t="n">
        <v>262977</v>
      </c>
      <c r="E555" s="5" t="inlineStr">
        <is>
          <t>BANCO DE CREDITO-7015054675359</t>
        </is>
      </c>
      <c r="H555" s="9" t="n">
        <v>210</v>
      </c>
      <c r="I555" s="5" t="inlineStr">
        <is>
          <t>DEPÓSITO BANCARIO</t>
        </is>
      </c>
      <c r="J555" s="5" t="inlineStr">
        <is>
          <t>1271 SANDRA SALAZAR ESCOBAR</t>
        </is>
      </c>
    </row>
    <row r="556">
      <c r="A556" s="5" t="inlineStr">
        <is>
          <t>CCAJ-SC39/65/2023</t>
        </is>
      </c>
      <c r="B556" s="6" t="n">
        <v>44966.8678537963</v>
      </c>
      <c r="C556" s="5" t="inlineStr">
        <is>
          <t>1386 EINAR CHOQUETIJLLA - COBRADOR</t>
        </is>
      </c>
      <c r="D556" s="7" t="n">
        <v>164038</v>
      </c>
      <c r="E556" s="5" t="inlineStr">
        <is>
          <t>BANCO DE CREDITO-7015054675359</t>
        </is>
      </c>
      <c r="H556" s="9" t="n">
        <v>84.87</v>
      </c>
      <c r="I556" s="5" t="inlineStr">
        <is>
          <t>DEPÓSITO BANCARIO</t>
        </is>
      </c>
      <c r="J556" s="5" t="inlineStr">
        <is>
          <t>1271 SANDRA SALAZAR ESCOBAR</t>
        </is>
      </c>
    </row>
    <row r="557">
      <c r="A557" s="5" t="inlineStr">
        <is>
          <t>CCAJ-SC39/65/2023</t>
        </is>
      </c>
      <c r="B557" s="6" t="n">
        <v>44966.8678537963</v>
      </c>
      <c r="C557" s="5" t="inlineStr">
        <is>
          <t>1386 EINAR CHOQUETIJLLA - COBRADOR</t>
        </is>
      </c>
      <c r="D557" s="15" t="n">
        <v>45123294367</v>
      </c>
      <c r="E557" s="5" t="inlineStr">
        <is>
          <t>BANCO INDUSTRIAL-100070049</t>
        </is>
      </c>
      <c r="H557" s="9" t="n">
        <v>360</v>
      </c>
      <c r="I557" s="5" t="inlineStr">
        <is>
          <t>DEPÓSITO BANCARIO</t>
        </is>
      </c>
      <c r="J557" s="5" t="inlineStr">
        <is>
          <t>1271 SANDRA SALAZAR ESCOBAR</t>
        </is>
      </c>
    </row>
    <row r="558">
      <c r="A558" s="5" t="inlineStr">
        <is>
          <t>CCAJ-SC39/65/2023</t>
        </is>
      </c>
      <c r="B558" s="6" t="n">
        <v>44966.8678537963</v>
      </c>
      <c r="C558" s="5" t="inlineStr">
        <is>
          <t>1386 EINAR CHOQUETIJLLA - COBRADOR</t>
        </is>
      </c>
      <c r="D558" s="15" t="n">
        <v>52316831043</v>
      </c>
      <c r="E558" s="5" t="inlineStr">
        <is>
          <t>BANCO INDUSTRIAL-100070049</t>
        </is>
      </c>
      <c r="H558" s="9" t="n">
        <v>422.21</v>
      </c>
      <c r="I558" s="5" t="inlineStr">
        <is>
          <t>DEPÓSITO BANCARIO</t>
        </is>
      </c>
      <c r="J558" s="5" t="inlineStr">
        <is>
          <t>1271 SANDRA SALAZAR ESCOBAR</t>
        </is>
      </c>
    </row>
    <row r="559">
      <c r="A559" s="5" t="inlineStr">
        <is>
          <t>CCAJ-SC39/65/2023</t>
        </is>
      </c>
      <c r="B559" s="6" t="n">
        <v>44966.8678537963</v>
      </c>
      <c r="C559" s="5" t="inlineStr">
        <is>
          <t>1386 EINAR CHOQUETIJLLA - COBRADOR</t>
        </is>
      </c>
      <c r="D559" s="15" t="n">
        <v>45113311288</v>
      </c>
      <c r="E559" s="5" t="inlineStr">
        <is>
          <t>BANCO INDUSTRIAL-100070049</t>
        </is>
      </c>
      <c r="H559" s="9" t="n">
        <v>195</v>
      </c>
      <c r="I559" s="5" t="inlineStr">
        <is>
          <t>DEPÓSITO BANCARIO</t>
        </is>
      </c>
      <c r="J559" s="5" t="inlineStr">
        <is>
          <t>1271 SANDRA SALAZAR ESCOBAR</t>
        </is>
      </c>
    </row>
    <row r="560">
      <c r="A560" s="5" t="inlineStr">
        <is>
          <t>CCAJ-SC39/65/2023</t>
        </is>
      </c>
      <c r="B560" s="6" t="n">
        <v>44966.8678537963</v>
      </c>
      <c r="C560" s="5" t="inlineStr">
        <is>
          <t>1386 EINAR CHOQUETIJLLA - COBRADOR</t>
        </is>
      </c>
      <c r="D560" s="15" t="n">
        <v>45143529797</v>
      </c>
      <c r="E560" s="5" t="inlineStr">
        <is>
          <t>BANCO INDUSTRIAL-100070049</t>
        </is>
      </c>
      <c r="H560" s="9" t="n">
        <v>953.96</v>
      </c>
      <c r="I560" s="5" t="inlineStr">
        <is>
          <t>DEPÓSITO BANCARIO</t>
        </is>
      </c>
      <c r="J560" s="5" t="inlineStr">
        <is>
          <t>1271 SANDRA SALAZAR ESCOBAR</t>
        </is>
      </c>
    </row>
    <row r="561">
      <c r="A561" s="5" t="inlineStr">
        <is>
          <t>CCAJ-SC39/65/2023</t>
        </is>
      </c>
      <c r="B561" s="6" t="n">
        <v>44966.8678537963</v>
      </c>
      <c r="C561" s="5" t="inlineStr">
        <is>
          <t>1386 EINAR CHOQUETIJLLA - COBRADOR</t>
        </is>
      </c>
      <c r="D561" s="15" t="n">
        <v>52116908002</v>
      </c>
      <c r="E561" s="5" t="inlineStr">
        <is>
          <t>BANCO INDUSTRIAL-100070049</t>
        </is>
      </c>
      <c r="H561" s="9" t="n">
        <v>148.47</v>
      </c>
      <c r="I561" s="5" t="inlineStr">
        <is>
          <t>DEPÓSITO BANCARIO</t>
        </is>
      </c>
      <c r="J561" s="5" t="inlineStr">
        <is>
          <t>1271 SANDRA SALAZAR ESCOBAR</t>
        </is>
      </c>
    </row>
    <row r="562">
      <c r="A562" s="5" t="inlineStr">
        <is>
          <t>CCAJ-SC39/65/2023</t>
        </is>
      </c>
      <c r="B562" s="6" t="n">
        <v>44966.8678537963</v>
      </c>
      <c r="C562" s="5" t="inlineStr">
        <is>
          <t>1386 EINAR CHOQUETIJLLA - COBRADOR</t>
        </is>
      </c>
      <c r="D562" s="15" t="n">
        <v>45163251485</v>
      </c>
      <c r="E562" s="5" t="inlineStr">
        <is>
          <t>BANCO INDUSTRIAL-100070049</t>
        </is>
      </c>
      <c r="H562" s="9" t="n">
        <v>18807.55</v>
      </c>
      <c r="I562" s="5" t="inlineStr">
        <is>
          <t>DEPÓSITO BANCARIO</t>
        </is>
      </c>
      <c r="J562" s="5" t="inlineStr">
        <is>
          <t>1271 SANDRA SALAZAR ESCOBAR</t>
        </is>
      </c>
    </row>
    <row r="563">
      <c r="A563" s="5" t="inlineStr">
        <is>
          <t>CCAJ-SC39/65/2023</t>
        </is>
      </c>
      <c r="B563" s="6" t="n">
        <v>44966.8678537963</v>
      </c>
      <c r="C563" s="5" t="inlineStr">
        <is>
          <t>1386 EINAR CHOQUETIJLLA - COBRADOR</t>
        </is>
      </c>
      <c r="D563" s="15" t="n">
        <v>45123296181</v>
      </c>
      <c r="E563" s="5" t="inlineStr">
        <is>
          <t>BANCO INDUSTRIAL-100070049</t>
        </is>
      </c>
      <c r="H563" s="9" t="n">
        <v>1051.2</v>
      </c>
      <c r="I563" s="5" t="inlineStr">
        <is>
          <t>DEPÓSITO BANCARIO</t>
        </is>
      </c>
      <c r="J563" s="5" t="inlineStr">
        <is>
          <t>1271 SANDRA SALAZAR ESCOBAR</t>
        </is>
      </c>
    </row>
    <row r="564">
      <c r="A564" s="5" t="inlineStr">
        <is>
          <t>CCAJ-SC39/65/2023</t>
        </is>
      </c>
      <c r="B564" s="6" t="n">
        <v>44966.8678537963</v>
      </c>
      <c r="C564" s="5" t="inlineStr">
        <is>
          <t>1386 EINAR CHOQUETIJLLA - COBRADOR</t>
        </is>
      </c>
      <c r="D564" s="15" t="n">
        <v>45123296828</v>
      </c>
      <c r="E564" s="5" t="inlineStr">
        <is>
          <t>BANCO INDUSTRIAL-100070049</t>
        </is>
      </c>
      <c r="H564" s="9" t="n">
        <v>957.5</v>
      </c>
      <c r="I564" s="5" t="inlineStr">
        <is>
          <t>DEPÓSITO BANCARIO</t>
        </is>
      </c>
      <c r="J564" s="5" t="inlineStr">
        <is>
          <t>1271 SANDRA SALAZAR ESCOBAR</t>
        </is>
      </c>
    </row>
    <row r="565">
      <c r="A565" s="5" t="inlineStr">
        <is>
          <t>CCAJ-SC39/65/2023</t>
        </is>
      </c>
      <c r="B565" s="6" t="n">
        <v>44966.8678537963</v>
      </c>
      <c r="C565" s="5" t="inlineStr">
        <is>
          <t>1386 EINAR CHOQUETIJLLA - COBRADOR</t>
        </is>
      </c>
      <c r="D565" s="15" t="n">
        <v>19340481228</v>
      </c>
      <c r="E565" s="5" t="inlineStr">
        <is>
          <t>BANCO INDUSTRIAL-100070049</t>
        </is>
      </c>
      <c r="H565" s="9" t="n">
        <v>19305</v>
      </c>
      <c r="I565" s="5" t="inlineStr">
        <is>
          <t>DEPÓSITO BANCARIO</t>
        </is>
      </c>
      <c r="J565" s="5" t="inlineStr">
        <is>
          <t>1271 SANDRA SALAZAR ESCOBAR</t>
        </is>
      </c>
    </row>
    <row r="566">
      <c r="A566" s="5" t="inlineStr">
        <is>
          <t>CCAJ-SC39/65/2023</t>
        </is>
      </c>
      <c r="B566" s="6" t="n">
        <v>44966.8678537963</v>
      </c>
      <c r="C566" s="5" t="inlineStr">
        <is>
          <t>1386 EINAR CHOQUETIJLLA - COBRADOR</t>
        </is>
      </c>
      <c r="D566" s="15" t="n">
        <v>52716785789</v>
      </c>
      <c r="E566" s="5" t="inlineStr">
        <is>
          <t>BANCO INDUSTRIAL-100070049</t>
        </is>
      </c>
      <c r="H566" s="9" t="n">
        <v>2400</v>
      </c>
      <c r="I566" s="5" t="inlineStr">
        <is>
          <t>DEPÓSITO BANCARIO</t>
        </is>
      </c>
      <c r="J566" s="5" t="inlineStr">
        <is>
          <t>1271 SANDRA SALAZAR ESCOBAR</t>
        </is>
      </c>
    </row>
    <row r="567">
      <c r="A567" s="5" t="inlineStr">
        <is>
          <t>CCAJ-SC39/65/2023</t>
        </is>
      </c>
      <c r="B567" s="6" t="n">
        <v>44966.8678537963</v>
      </c>
      <c r="C567" s="5" t="inlineStr">
        <is>
          <t>1386 EINAR CHOQUETIJLLA - COBRADOR</t>
        </is>
      </c>
      <c r="D567" s="15" t="n">
        <v>45123296821</v>
      </c>
      <c r="E567" s="5" t="inlineStr">
        <is>
          <t>BANCO INDUSTRIAL-100070049</t>
        </is>
      </c>
      <c r="H567" s="9" t="n">
        <v>596.7</v>
      </c>
      <c r="I567" s="5" t="inlineStr">
        <is>
          <t>DEPÓSITO BANCARIO</t>
        </is>
      </c>
      <c r="J567" s="5" t="inlineStr">
        <is>
          <t>1271 SANDRA SALAZAR ESCOBAR</t>
        </is>
      </c>
    </row>
    <row r="568">
      <c r="A568" s="5" t="inlineStr">
        <is>
          <t>CCAJ-SC39/65/2023</t>
        </is>
      </c>
      <c r="B568" s="6" t="n">
        <v>44966.8678537963</v>
      </c>
      <c r="C568" s="5" t="inlineStr">
        <is>
          <t>1386 EINAR CHOQUETIJLLA - COBRADOR</t>
        </is>
      </c>
      <c r="D568" s="7" t="n">
        <v>170735</v>
      </c>
      <c r="E568" s="5" t="inlineStr">
        <is>
          <t>MERCANTIL SANTA CRUZ-4010678183</t>
        </is>
      </c>
      <c r="H568" s="9" t="n">
        <v>6315.4</v>
      </c>
      <c r="I568" s="5" t="inlineStr">
        <is>
          <t>DEPÓSITO BANCARIO</t>
        </is>
      </c>
      <c r="J568" s="5" t="inlineStr">
        <is>
          <t>4863 MOISES MENACHO MONTAÑO</t>
        </is>
      </c>
    </row>
    <row r="569">
      <c r="A569" s="5" t="inlineStr">
        <is>
          <t>CCAJ-SC39/65/2023</t>
        </is>
      </c>
      <c r="B569" s="6" t="n">
        <v>44966.8678537963</v>
      </c>
      <c r="C569" s="5" t="inlineStr">
        <is>
          <t>1386 EINAR CHOQUETIJLLA - COBRADOR</t>
        </is>
      </c>
      <c r="D569" s="7" t="n">
        <v>170143</v>
      </c>
      <c r="E569" s="5" t="inlineStr">
        <is>
          <t>MERCANTIL SANTA CRUZ-4010640108</t>
        </is>
      </c>
      <c r="H569" s="9" t="n">
        <v>24012</v>
      </c>
      <c r="I569" s="5" t="inlineStr">
        <is>
          <t>DEPÓSITO BANCARIO</t>
        </is>
      </c>
      <c r="J569" s="5" t="inlineStr">
        <is>
          <t>3046 CLAUDIA ELEN CASTRO DELGADILLO</t>
        </is>
      </c>
    </row>
    <row r="570">
      <c r="A570" s="5" t="inlineStr">
        <is>
          <t>CCAJ-SC39/65/2023</t>
        </is>
      </c>
      <c r="B570" s="6" t="n">
        <v>44966.8678537963</v>
      </c>
      <c r="C570" s="5" t="inlineStr">
        <is>
          <t>1386 EINAR CHOQUETIJLLA - COBRADOR</t>
        </is>
      </c>
      <c r="D570" s="7" t="n">
        <v>165259</v>
      </c>
      <c r="E570" s="5" t="inlineStr">
        <is>
          <t>MERCANTIL SANTA CRUZ-4010678183</t>
        </is>
      </c>
      <c r="H570" s="9" t="n">
        <v>30067</v>
      </c>
      <c r="I570" s="5" t="inlineStr">
        <is>
          <t>DEPÓSITO BANCARIO</t>
        </is>
      </c>
      <c r="J570" s="5" t="inlineStr">
        <is>
          <t>3046 CLAUDIA ELEN CASTRO DELGADILLO</t>
        </is>
      </c>
    </row>
    <row r="571">
      <c r="A571" s="5" t="inlineStr">
        <is>
          <t>CCAJ-SC39/65/2023</t>
        </is>
      </c>
      <c r="B571" s="6" t="n">
        <v>44966.8678537963</v>
      </c>
      <c r="C571" s="5" t="inlineStr">
        <is>
          <t>1386 EINAR CHOQUETIJLLA - COBRADOR</t>
        </is>
      </c>
      <c r="D571" s="7" t="n">
        <v>415241</v>
      </c>
      <c r="E571" s="5" t="inlineStr">
        <is>
          <t>BANCO INDUSTRIAL-100070049</t>
        </is>
      </c>
      <c r="H571" s="9" t="n">
        <v>143909</v>
      </c>
      <c r="I571" s="5" t="inlineStr">
        <is>
          <t>DEPÓSITO BANCARIO</t>
        </is>
      </c>
      <c r="J571" s="5" t="inlineStr">
        <is>
          <t>3046 CLAUDIA ELEN CASTRO DELGADILLO</t>
        </is>
      </c>
    </row>
    <row r="572">
      <c r="A572" s="5" t="inlineStr">
        <is>
          <t>CCAJ-SC39/65/2023</t>
        </is>
      </c>
      <c r="B572" s="6" t="n">
        <v>44966.8678537963</v>
      </c>
      <c r="C572" s="5" t="inlineStr">
        <is>
          <t>1386 EINAR CHOQUETIJLLA - COBRADOR</t>
        </is>
      </c>
      <c r="D572" s="7" t="n">
        <v>174556</v>
      </c>
      <c r="E572" s="5" t="inlineStr">
        <is>
          <t>MERCANTIL SANTA CRUZ-4010678183</t>
        </is>
      </c>
      <c r="H572" s="9" t="n">
        <v>32308</v>
      </c>
      <c r="I572" s="5" t="inlineStr">
        <is>
          <t>DEPÓSITO BANCARIO</t>
        </is>
      </c>
      <c r="J572" s="8" t="inlineStr">
        <is>
          <t>1972 FLAVIA GALEAN MALLON</t>
        </is>
      </c>
    </row>
    <row r="573">
      <c r="A573" s="5" t="inlineStr">
        <is>
          <t>CCAJ-SC39/65/2023</t>
        </is>
      </c>
      <c r="B573" s="6" t="n">
        <v>44966.8678537963</v>
      </c>
      <c r="C573" s="5" t="inlineStr">
        <is>
          <t>1386 EINAR CHOQUETIJLLA - COBRADOR</t>
        </is>
      </c>
      <c r="D573" s="7" t="n"/>
      <c r="E573" s="8" t="n"/>
      <c r="F573" s="9" t="n">
        <v>30456.4</v>
      </c>
      <c r="I573" s="10" t="inlineStr">
        <is>
          <t>EFECTIVO</t>
        </is>
      </c>
      <c r="J573" s="8" t="inlineStr">
        <is>
          <t>901 FELIX GARCIA ROCHA</t>
        </is>
      </c>
    </row>
    <row r="574">
      <c r="A574" s="5" t="inlineStr">
        <is>
          <t>CCAJ-SC39/65/2023</t>
        </is>
      </c>
      <c r="B574" s="6" t="n">
        <v>44966.8678537963</v>
      </c>
      <c r="C574" s="5" t="inlineStr">
        <is>
          <t>1386 EINAR CHOQUETIJLLA - COBRADOR</t>
        </is>
      </c>
      <c r="D574" s="7" t="n"/>
      <c r="E574" s="8" t="n"/>
      <c r="F574" s="9" t="n">
        <v>7759</v>
      </c>
      <c r="I574" s="10" t="inlineStr">
        <is>
          <t>EFECTIVO</t>
        </is>
      </c>
      <c r="J574" s="8" t="inlineStr">
        <is>
          <t>2551 EDMUNDO CAYANI M.</t>
        </is>
      </c>
    </row>
    <row r="575">
      <c r="A575" s="5" t="inlineStr">
        <is>
          <t>CCAJ-SC39/65/2023</t>
        </is>
      </c>
      <c r="B575" s="6" t="n">
        <v>44966.8678537963</v>
      </c>
      <c r="C575" s="5" t="inlineStr">
        <is>
          <t>1386 EINAR CHOQUETIJLLA - COBRADOR</t>
        </is>
      </c>
      <c r="D575" s="7" t="n"/>
      <c r="E575" s="8" t="n"/>
      <c r="F575" s="9" t="n">
        <v>3855.5</v>
      </c>
      <c r="I575" s="10" t="inlineStr">
        <is>
          <t>EFECTIVO</t>
        </is>
      </c>
      <c r="J575" s="8" t="inlineStr">
        <is>
          <t>2932 EUGENIO LOPEZ CESPEDES</t>
        </is>
      </c>
    </row>
    <row r="576">
      <c r="A576" s="5" t="inlineStr">
        <is>
          <t>CCAJ-SC39/65/2023</t>
        </is>
      </c>
      <c r="B576" s="6" t="n">
        <v>44966.8678537963</v>
      </c>
      <c r="C576" s="5" t="inlineStr">
        <is>
          <t>1386 EINAR CHOQUETIJLLA - COBRADOR</t>
        </is>
      </c>
      <c r="D576" s="7" t="n"/>
      <c r="E576" s="8" t="n"/>
      <c r="F576" s="9" t="n">
        <v>3043.6</v>
      </c>
      <c r="I576" s="10" t="inlineStr">
        <is>
          <t>EFECTIVO</t>
        </is>
      </c>
      <c r="J576" s="5" t="inlineStr">
        <is>
          <t>2994 CRISTIAN DEIBY PARDO VILLEGAS</t>
        </is>
      </c>
    </row>
    <row r="577">
      <c r="A577" s="5" t="inlineStr">
        <is>
          <t>CCAJ-SC39/65/2023</t>
        </is>
      </c>
      <c r="B577" s="6" t="n">
        <v>44966.8678537963</v>
      </c>
      <c r="C577" s="5" t="inlineStr">
        <is>
          <t>1386 EINAR CHOQUETIJLLA - COBRADOR</t>
        </is>
      </c>
      <c r="D577" s="7" t="n"/>
      <c r="E577" s="8" t="n"/>
      <c r="F577" s="9" t="n">
        <v>30318.6</v>
      </c>
      <c r="I577" s="10" t="inlineStr">
        <is>
          <t>EFECTIVO</t>
        </is>
      </c>
      <c r="J577" s="8" t="inlineStr">
        <is>
          <t>3211 PEDRO CAYALO COCA</t>
        </is>
      </c>
    </row>
    <row r="578">
      <c r="A578" s="5" t="inlineStr">
        <is>
          <t>CCAJ-SC39/65/2023</t>
        </is>
      </c>
      <c r="B578" s="6" t="n">
        <v>44966.8678537963</v>
      </c>
      <c r="C578" s="5" t="inlineStr">
        <is>
          <t>1386 EINAR CHOQUETIJLLA - COBRADOR</t>
        </is>
      </c>
      <c r="D578" s="7" t="n"/>
      <c r="E578" s="8" t="n"/>
      <c r="F578" s="9" t="n">
        <v>4641.6</v>
      </c>
      <c r="I578" s="10" t="inlineStr">
        <is>
          <t>EFECTIVO</t>
        </is>
      </c>
      <c r="J578" s="5" t="inlineStr">
        <is>
          <t>4307 PEDRO GALARZA TERCEROS</t>
        </is>
      </c>
    </row>
    <row r="579">
      <c r="A579" s="5" t="inlineStr">
        <is>
          <t>CCAJ-SC39/65/2023</t>
        </is>
      </c>
      <c r="B579" s="6" t="n">
        <v>44966.8678537963</v>
      </c>
      <c r="C579" s="5" t="inlineStr">
        <is>
          <t>1386 EINAR CHOQUETIJLLA - COBRADOR</t>
        </is>
      </c>
      <c r="D579" s="7" t="n"/>
      <c r="E579" s="8" t="n"/>
      <c r="F579" s="9" t="n">
        <v>220</v>
      </c>
      <c r="I579" s="10" t="inlineStr">
        <is>
          <t>EFECTIVO</t>
        </is>
      </c>
      <c r="J579" s="8" t="inlineStr">
        <is>
          <t>4309 RODRIGO RAMOS - T02</t>
        </is>
      </c>
    </row>
    <row r="580">
      <c r="A580" s="5" t="inlineStr">
        <is>
          <t>CCAJ-SC39/65/2023</t>
        </is>
      </c>
      <c r="B580" s="6" t="n">
        <v>44966.8678537963</v>
      </c>
      <c r="C580" s="5" t="inlineStr">
        <is>
          <t>1386 EINAR CHOQUETIJLLA - COBRADOR</t>
        </is>
      </c>
      <c r="D580" s="7" t="n"/>
      <c r="E580" s="8" t="n"/>
      <c r="F580" s="9" t="n">
        <v>4590.6</v>
      </c>
      <c r="I580" s="10" t="inlineStr">
        <is>
          <t>EFECTIVO</t>
        </is>
      </c>
      <c r="J580" s="8" t="inlineStr">
        <is>
          <t>4309 RODRIGO RAMOS - T03</t>
        </is>
      </c>
    </row>
    <row r="581">
      <c r="A581" s="5" t="inlineStr">
        <is>
          <t>CCAJ-SC39/65/2023</t>
        </is>
      </c>
      <c r="B581" s="6" t="n">
        <v>44966.8678537963</v>
      </c>
      <c r="C581" s="5" t="inlineStr">
        <is>
          <t>1386 EINAR CHOQUETIJLLA - COBRADOR</t>
        </is>
      </c>
      <c r="D581" s="7" t="n"/>
      <c r="E581" s="8" t="n"/>
      <c r="F581" s="9" t="n">
        <v>8632.700000000001</v>
      </c>
      <c r="I581" s="10" t="inlineStr">
        <is>
          <t>EFECTIVO</t>
        </is>
      </c>
      <c r="J581" s="8" t="inlineStr">
        <is>
          <t>4309 RODRIGO RAMOS - T04</t>
        </is>
      </c>
    </row>
    <row r="582">
      <c r="A582" s="5" t="inlineStr">
        <is>
          <t>CCAJ-SC39/65/2023</t>
        </is>
      </c>
      <c r="B582" s="6" t="n">
        <v>44966.8678537963</v>
      </c>
      <c r="C582" s="5" t="inlineStr">
        <is>
          <t>1386 EINAR CHOQUETIJLLA - COBRADOR</t>
        </is>
      </c>
      <c r="D582" s="7" t="n"/>
      <c r="E582" s="8" t="n"/>
      <c r="F582" s="9" t="n">
        <v>2841.2</v>
      </c>
      <c r="I582" s="10" t="inlineStr">
        <is>
          <t>EFECTIVO</t>
        </is>
      </c>
      <c r="J582" s="8" t="inlineStr">
        <is>
          <t>4309 RODRIGO RAMOS - T05</t>
        </is>
      </c>
    </row>
    <row r="583">
      <c r="A583" s="5" t="inlineStr">
        <is>
          <t>CCAJ-SC39/65/2023</t>
        </is>
      </c>
      <c r="B583" s="6" t="n">
        <v>44966.8678537963</v>
      </c>
      <c r="C583" s="5" t="inlineStr">
        <is>
          <t>1386 EINAR CHOQUETIJLLA - COBRADOR</t>
        </is>
      </c>
      <c r="D583" s="7" t="n"/>
      <c r="E583" s="8" t="n"/>
      <c r="F583" s="9" t="n">
        <v>13423.2</v>
      </c>
      <c r="I583" s="10" t="inlineStr">
        <is>
          <t>EFECTIVO</t>
        </is>
      </c>
      <c r="J583" s="8" t="inlineStr">
        <is>
          <t>4309 RODRIGO RAMOS - T06</t>
        </is>
      </c>
    </row>
    <row r="584">
      <c r="A584" s="5" t="inlineStr">
        <is>
          <t>CCAJ-SC39/65/2023</t>
        </is>
      </c>
      <c r="B584" s="6" t="n">
        <v>44966.8678537963</v>
      </c>
      <c r="C584" s="5" t="inlineStr">
        <is>
          <t>1386 EINAR CHOQUETIJLLA - COBRADOR</t>
        </is>
      </c>
      <c r="D584" s="7" t="n"/>
      <c r="E584" s="8" t="n"/>
      <c r="F584" s="9" t="n">
        <v>13157.4</v>
      </c>
      <c r="I584" s="10" t="inlineStr">
        <is>
          <t>EFECTIVO</t>
        </is>
      </c>
      <c r="J584" s="8" t="inlineStr">
        <is>
          <t>4309 RODRIGO RAMOS - T07</t>
        </is>
      </c>
    </row>
    <row r="585">
      <c r="A585" s="5" t="inlineStr">
        <is>
          <t>CCAJ-SC39/65/2023</t>
        </is>
      </c>
      <c r="B585" s="6" t="n">
        <v>44966.8678537963</v>
      </c>
      <c r="C585" s="5" t="inlineStr">
        <is>
          <t>1386 EINAR CHOQUETIJLLA - COBRADOR</t>
        </is>
      </c>
      <c r="D585" s="7" t="n"/>
      <c r="E585" s="8" t="n"/>
      <c r="F585" s="9" t="n">
        <v>30045.9</v>
      </c>
      <c r="I585" s="10" t="inlineStr">
        <is>
          <t>EFECTIVO</t>
        </is>
      </c>
      <c r="J585" s="8" t="inlineStr">
        <is>
          <t>4309 RODRIGO RAMOS - T09</t>
        </is>
      </c>
    </row>
    <row r="586">
      <c r="A586" s="5" t="inlineStr">
        <is>
          <t>CCAJ-SC39/65/2023</t>
        </is>
      </c>
      <c r="B586" s="6" t="n">
        <v>44966.8678537963</v>
      </c>
      <c r="C586" s="5" t="inlineStr">
        <is>
          <t>1386 EINAR CHOQUETIJLLA - COBRADOR</t>
        </is>
      </c>
      <c r="D586" s="7" t="n"/>
      <c r="E586" s="8" t="n"/>
      <c r="F586" s="9" t="n">
        <v>6238.1</v>
      </c>
      <c r="I586" s="10" t="inlineStr">
        <is>
          <t>EFECTIVO</t>
        </is>
      </c>
      <c r="J586" s="8" t="inlineStr">
        <is>
          <t>4309 RODRIGO RAMOS - T11</t>
        </is>
      </c>
    </row>
    <row r="587">
      <c r="A587" s="5" t="inlineStr">
        <is>
          <t>CCAJ-SC39/65/2023</t>
        </is>
      </c>
      <c r="B587" s="6" t="n">
        <v>44966.8678537963</v>
      </c>
      <c r="C587" s="5" t="inlineStr">
        <is>
          <t>1386 EINAR CHOQUETIJLLA - COBRADOR</t>
        </is>
      </c>
      <c r="D587" s="7" t="n"/>
      <c r="E587" s="8" t="n"/>
      <c r="F587" s="9" t="n">
        <v>3461.8</v>
      </c>
      <c r="I587" s="10" t="inlineStr">
        <is>
          <t>EFECTIVO</t>
        </is>
      </c>
      <c r="J587" s="8" t="inlineStr">
        <is>
          <t>4309 RODRIGO RAMOS - T14</t>
        </is>
      </c>
    </row>
    <row r="588">
      <c r="A588" s="5" t="inlineStr">
        <is>
          <t>CCAJ-SC39/65/2023</t>
        </is>
      </c>
      <c r="B588" s="6" t="n">
        <v>44966.8678537963</v>
      </c>
      <c r="C588" s="5" t="inlineStr">
        <is>
          <t>1386 EINAR CHOQUETIJLLA - COBRADOR</t>
        </is>
      </c>
      <c r="D588" s="7" t="n"/>
      <c r="E588" s="8" t="n"/>
      <c r="F588" s="9" t="n">
        <v>4504.6</v>
      </c>
      <c r="I588" s="10" t="inlineStr">
        <is>
          <t>EFECTIVO</t>
        </is>
      </c>
      <c r="J588" s="8" t="inlineStr">
        <is>
          <t>4309 RODRIGO RAMOS - T16</t>
        </is>
      </c>
    </row>
    <row r="589">
      <c r="A589" s="5" t="inlineStr">
        <is>
          <t>CCAJ-SC39/65/2023</t>
        </is>
      </c>
      <c r="B589" s="6" t="n">
        <v>44966.8678537963</v>
      </c>
      <c r="C589" s="5" t="inlineStr">
        <is>
          <t>1386 EINAR CHOQUETIJLLA - COBRADOR</t>
        </is>
      </c>
      <c r="D589" s="7" t="n"/>
      <c r="E589" s="8" t="n"/>
      <c r="F589" s="9" t="n">
        <v>12677.5</v>
      </c>
      <c r="I589" s="10" t="inlineStr">
        <is>
          <t>EFECTIVO</t>
        </is>
      </c>
      <c r="J589" s="8" t="inlineStr">
        <is>
          <t>4309 RODRIGO RAMOS - T18</t>
        </is>
      </c>
    </row>
    <row r="590">
      <c r="A590" s="5" t="inlineStr">
        <is>
          <t>CCAJ-SC39/65/2023</t>
        </is>
      </c>
      <c r="B590" s="6" t="n">
        <v>44966.8678537963</v>
      </c>
      <c r="C590" s="5" t="inlineStr">
        <is>
          <t>1386 EINAR CHOQUETIJLLA - COBRADOR</t>
        </is>
      </c>
      <c r="D590" s="7" t="n"/>
      <c r="E590" s="8" t="n"/>
      <c r="F590" s="9" t="n">
        <v>3683</v>
      </c>
      <c r="I590" s="10" t="inlineStr">
        <is>
          <t>EFECTIVO</t>
        </is>
      </c>
      <c r="J590" s="8" t="inlineStr">
        <is>
          <t>4309 RODRIGO RAMOS - T19</t>
        </is>
      </c>
    </row>
    <row r="591">
      <c r="A591" s="5" t="inlineStr">
        <is>
          <t>CCAJ-SC39/65/2023</t>
        </is>
      </c>
      <c r="B591" s="6" t="n">
        <v>44966.8678537963</v>
      </c>
      <c r="C591" s="5" t="inlineStr">
        <is>
          <t>1386 EINAR CHOQUETIJLLA - COBRADOR</t>
        </is>
      </c>
      <c r="D591" s="7" t="n"/>
      <c r="E591" s="8" t="n"/>
      <c r="F591" s="9" t="n">
        <v>4455.6</v>
      </c>
      <c r="I591" s="10" t="inlineStr">
        <is>
          <t>EFECTIVO</t>
        </is>
      </c>
      <c r="J591" s="8" t="inlineStr">
        <is>
          <t>4309 RODRIGO RAMOS - T21</t>
        </is>
      </c>
    </row>
    <row r="592">
      <c r="A592" s="5" t="inlineStr">
        <is>
          <t>CCAJ-SC39/65/2023</t>
        </is>
      </c>
      <c r="B592" s="6" t="n">
        <v>44966.8678537963</v>
      </c>
      <c r="C592" s="5" t="inlineStr">
        <is>
          <t>1386 EINAR CHOQUETIJLLA - COBRADOR</t>
        </is>
      </c>
      <c r="D592" s="7" t="n"/>
      <c r="E592" s="8" t="n"/>
      <c r="F592" s="9" t="n">
        <v>12010.7</v>
      </c>
      <c r="I592" s="10" t="inlineStr">
        <is>
          <t>EFECTIVO</t>
        </is>
      </c>
      <c r="J592" s="8" t="inlineStr">
        <is>
          <t>4309 RODRIGO RAMOS - T24</t>
        </is>
      </c>
    </row>
    <row r="593">
      <c r="A593" s="11" t="inlineStr">
        <is>
          <t>SAP</t>
        </is>
      </c>
      <c r="B593" s="3" t="n"/>
      <c r="C593" s="3" t="n"/>
      <c r="D593" s="17">
        <f>198625+1392</f>
        <v/>
      </c>
      <c r="E593" s="8" t="n"/>
      <c r="F593" s="31">
        <f>SUM(F501:G592)</f>
        <v/>
      </c>
      <c r="G593" s="9" t="n"/>
      <c r="I593" s="10" t="n"/>
      <c r="J593" s="8" t="n"/>
    </row>
    <row r="594">
      <c r="A594" s="13" t="inlineStr">
        <is>
          <t>FECHA</t>
        </is>
      </c>
      <c r="B594" s="13" t="inlineStr">
        <is>
          <t>CIERRE DE CAJA</t>
        </is>
      </c>
      <c r="C594" s="13" t="inlineStr">
        <is>
          <t>IMPORTE</t>
        </is>
      </c>
      <c r="D594" s="7" t="n"/>
      <c r="E594" s="8" t="n"/>
      <c r="G594" s="9" t="n"/>
      <c r="I594" s="10" t="n"/>
      <c r="J594" s="8" t="n"/>
    </row>
    <row r="595" ht="15.75" customHeight="1">
      <c r="D595" s="14" t="n">
        <v>112736366</v>
      </c>
    </row>
    <row r="596" ht="15.75" customHeight="1">
      <c r="D596" s="14" t="n">
        <v>112736418</v>
      </c>
    </row>
    <row r="597"/>
    <row r="598">
      <c r="A598" s="1" t="inlineStr">
        <is>
          <t>Cierre Caja</t>
        </is>
      </c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</row>
    <row r="599">
      <c r="A599" s="3" t="inlineStr">
        <is>
          <t>Del 10/02/2023</t>
        </is>
      </c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</row>
    <row r="600">
      <c r="A600" s="74" t="inlineStr">
        <is>
          <t>Cierre Caja</t>
        </is>
      </c>
      <c r="B600" s="74" t="inlineStr">
        <is>
          <t>Fecha</t>
        </is>
      </c>
      <c r="C600" s="74" t="inlineStr">
        <is>
          <t>Cajero</t>
        </is>
      </c>
      <c r="D600" s="74" t="inlineStr">
        <is>
          <t>Nro Voucher</t>
        </is>
      </c>
      <c r="E600" s="74" t="inlineStr">
        <is>
          <t>Nro Cuenta</t>
        </is>
      </c>
      <c r="F600" s="74" t="inlineStr">
        <is>
          <t>Tipo Ingreso</t>
        </is>
      </c>
      <c r="G600" s="75" t="n"/>
      <c r="H600" s="76" t="n"/>
      <c r="I600" s="74" t="inlineStr">
        <is>
          <t>TIPO DE INGRESO</t>
        </is>
      </c>
      <c r="J600" s="74" t="inlineStr">
        <is>
          <t>Cobrador</t>
        </is>
      </c>
    </row>
    <row r="601">
      <c r="A601" s="77" t="n"/>
      <c r="B601" s="77" t="n"/>
      <c r="C601" s="77" t="n"/>
      <c r="D601" s="77" t="n"/>
      <c r="E601" s="77" t="n"/>
      <c r="F601" s="4" t="inlineStr">
        <is>
          <t>EFECTIVO</t>
        </is>
      </c>
      <c r="G601" s="4" t="inlineStr">
        <is>
          <t>CHEQUE</t>
        </is>
      </c>
      <c r="H601" s="4" t="inlineStr">
        <is>
          <t>TRANSFERENCIA</t>
        </is>
      </c>
      <c r="I601" s="77" t="n"/>
      <c r="J601" s="77" t="n"/>
    </row>
    <row r="602">
      <c r="A602" s="5" t="inlineStr">
        <is>
          <t>CCAJ-SC39/66/2023</t>
        </is>
      </c>
      <c r="B602" s="6" t="n">
        <v>44967.40311581019</v>
      </c>
      <c r="C602" s="5" t="inlineStr">
        <is>
          <t>1386 EINAR CHOQUETIJLLA - COBRADOR</t>
        </is>
      </c>
      <c r="D602" s="10" t="n"/>
      <c r="E602" s="8" t="n"/>
      <c r="F602" s="9" t="n">
        <v>22429.5</v>
      </c>
      <c r="I602" s="10" t="inlineStr">
        <is>
          <t>EFECTIVO</t>
        </is>
      </c>
      <c r="J602" s="5" t="inlineStr">
        <is>
          <t>2552 ALVARO JAVIER LOAYZA CACERES</t>
        </is>
      </c>
    </row>
    <row r="603">
      <c r="A603" s="5" t="inlineStr">
        <is>
          <t>CCAJ-SC39/66/2023</t>
        </is>
      </c>
      <c r="B603" s="6" t="n">
        <v>44967.40311581019</v>
      </c>
      <c r="C603" s="5" t="inlineStr">
        <is>
          <t>1386 EINAR CHOQUETIJLLA - COBRADOR</t>
        </is>
      </c>
      <c r="D603" s="10" t="n"/>
      <c r="E603" s="8" t="n"/>
      <c r="F603" s="9" t="n">
        <v>5002.2</v>
      </c>
      <c r="I603" s="10" t="inlineStr">
        <is>
          <t>EFECTIVO</t>
        </is>
      </c>
      <c r="J603" s="5" t="inlineStr">
        <is>
          <t>2917 MILAN HUANCOLLO JUCUMARI</t>
        </is>
      </c>
    </row>
    <row r="604">
      <c r="A604" s="5" t="inlineStr">
        <is>
          <t>CCAJ-SC39/66/2023</t>
        </is>
      </c>
      <c r="B604" s="6" t="n">
        <v>44967.40311581019</v>
      </c>
      <c r="C604" s="5" t="inlineStr">
        <is>
          <t>1386 EINAR CHOQUETIJLLA - COBRADOR</t>
        </is>
      </c>
      <c r="D604" s="10" t="n"/>
      <c r="E604" s="8" t="n"/>
      <c r="F604" s="9" t="n">
        <v>12944.2</v>
      </c>
      <c r="I604" s="10" t="inlineStr">
        <is>
          <t>EFECTIVO</t>
        </is>
      </c>
      <c r="J604" s="8" t="inlineStr">
        <is>
          <t>4309 RODRIGO RAMOS - T10</t>
        </is>
      </c>
    </row>
    <row r="605">
      <c r="A605" s="5" t="inlineStr">
        <is>
          <t>CCAJ-SC39/66/2023</t>
        </is>
      </c>
      <c r="B605" s="6" t="n">
        <v>44967.40311581019</v>
      </c>
      <c r="C605" s="5" t="inlineStr">
        <is>
          <t>1386 EINAR CHOQUETIJLLA - COBRADOR</t>
        </is>
      </c>
      <c r="D605" s="10" t="n"/>
      <c r="E605" s="8" t="n"/>
      <c r="F605" s="9" t="n">
        <v>6354.3</v>
      </c>
      <c r="I605" s="10" t="inlineStr">
        <is>
          <t>EFECTIVO</t>
        </is>
      </c>
      <c r="J605" s="8" t="inlineStr">
        <is>
          <t>4309 RODRIGO RAMOS - T15</t>
        </is>
      </c>
    </row>
    <row r="606">
      <c r="A606" s="11" t="inlineStr">
        <is>
          <t>SAP</t>
        </is>
      </c>
      <c r="B606" s="3" t="n"/>
      <c r="C606" s="3" t="n"/>
      <c r="D606" s="17">
        <f>46034.2+696</f>
        <v/>
      </c>
      <c r="E606" s="8" t="n"/>
      <c r="F606" s="31">
        <f>SUM(F602:G605)</f>
        <v/>
      </c>
      <c r="H606" s="9" t="n"/>
      <c r="I606" s="10" t="n"/>
      <c r="J606" s="5" t="n"/>
    </row>
    <row r="607">
      <c r="A607" s="13" t="inlineStr">
        <is>
          <t>FECHA</t>
        </is>
      </c>
      <c r="B607" s="13" t="inlineStr">
        <is>
          <t>CIERRE DE CAJA</t>
        </is>
      </c>
      <c r="C607" s="13" t="inlineStr">
        <is>
          <t>IMPORTE</t>
        </is>
      </c>
      <c r="E607" s="8" t="n"/>
      <c r="H607" s="9" t="n"/>
      <c r="I607" s="10" t="n"/>
      <c r="J607" s="5" t="n"/>
    </row>
    <row r="608" ht="15.75" customHeight="1">
      <c r="A608" s="5" t="n"/>
      <c r="B608" s="6" t="n"/>
      <c r="C608" s="5" t="n"/>
      <c r="D608" s="14" t="n">
        <v>112736367</v>
      </c>
      <c r="E608" s="8" t="n"/>
      <c r="H608" s="9" t="n"/>
      <c r="I608" s="10" t="n"/>
      <c r="J608" s="5" t="n"/>
    </row>
    <row r="609" ht="15.75" customHeight="1">
      <c r="A609" s="5" t="n"/>
      <c r="B609" s="6" t="n"/>
      <c r="C609" s="5" t="n"/>
      <c r="D609" s="14" t="n">
        <v>112736419</v>
      </c>
      <c r="E609" s="8" t="n"/>
      <c r="H609" s="9" t="n"/>
      <c r="I609" s="10" t="n"/>
      <c r="J609" s="5" t="n"/>
    </row>
    <row r="610">
      <c r="A610" s="5" t="n"/>
      <c r="B610" s="6" t="n"/>
      <c r="C610" s="5" t="n"/>
      <c r="D610" s="7" t="n"/>
      <c r="E610" s="8" t="n"/>
      <c r="H610" s="9" t="n"/>
      <c r="I610" s="10" t="n"/>
      <c r="J610" s="5" t="n"/>
    </row>
    <row r="611">
      <c r="A611" s="5" t="inlineStr">
        <is>
          <t>CCAJ-SC39/67/2023</t>
        </is>
      </c>
      <c r="B611" s="6" t="n">
        <v>44967.84753358796</v>
      </c>
      <c r="C611" s="5" t="inlineStr">
        <is>
          <t>1386 EINAR CHOQUETIJLLA - COBRADOR</t>
        </is>
      </c>
      <c r="D611" s="7" t="n"/>
      <c r="E611" s="8" t="n"/>
      <c r="F611" s="9" t="n">
        <v>34979.18</v>
      </c>
      <c r="I611" s="10" t="inlineStr">
        <is>
          <t>CHEQUE</t>
        </is>
      </c>
      <c r="J611" s="5" t="inlineStr">
        <is>
          <t>4307 PEDRO GALARZA TERCEROS</t>
        </is>
      </c>
    </row>
    <row r="612">
      <c r="A612" s="5" t="inlineStr">
        <is>
          <t>CCAJ-SC39/67/2023</t>
        </is>
      </c>
      <c r="B612" s="6" t="n">
        <v>44967.84753358796</v>
      </c>
      <c r="C612" s="5" t="inlineStr">
        <is>
          <t>1386 EINAR CHOQUETIJLLA - COBRADOR</t>
        </is>
      </c>
      <c r="D612" s="7" t="n"/>
      <c r="E612" s="8" t="n"/>
      <c r="F612" s="9" t="n">
        <v>547.64</v>
      </c>
      <c r="I612" s="10" t="inlineStr">
        <is>
          <t>CHEQUE</t>
        </is>
      </c>
      <c r="J612" s="8" t="inlineStr">
        <is>
          <t>4309 RODRIGO RAMOS - T03</t>
        </is>
      </c>
    </row>
    <row r="613">
      <c r="A613" s="5" t="inlineStr">
        <is>
          <t>CCAJ-SC39/67/202</t>
        </is>
      </c>
      <c r="B613" s="6" t="n">
        <v>44967.84753358796</v>
      </c>
      <c r="C613" s="5" t="inlineStr">
        <is>
          <t xml:space="preserve">1386 EINAR CHOQUETIJLLA - </t>
        </is>
      </c>
      <c r="D613" s="15" t="n">
        <v>45163256725</v>
      </c>
      <c r="E613" s="5" t="inlineStr">
        <is>
          <t>BANCO INDUSTRIAL-100070049</t>
        </is>
      </c>
      <c r="H613" s="9" t="n">
        <v>9583.6</v>
      </c>
      <c r="I613" s="5" t="inlineStr">
        <is>
          <t>DEPÓSITO BANCARIO</t>
        </is>
      </c>
      <c r="J613" s="5" t="inlineStr">
        <is>
          <t>4307 PEDRO GALARZA TERCEROS</t>
        </is>
      </c>
    </row>
    <row r="614">
      <c r="A614" s="5" t="inlineStr">
        <is>
          <t>CCAJ-SC39/67/2023</t>
        </is>
      </c>
      <c r="B614" s="6" t="n">
        <v>44967.84753358796</v>
      </c>
      <c r="C614" s="5" t="inlineStr">
        <is>
          <t>1386 EINAR CHOQUETIJLLA - COBRADOR</t>
        </is>
      </c>
      <c r="D614" s="15" t="n">
        <v>52316834526</v>
      </c>
      <c r="E614" s="5" t="inlineStr">
        <is>
          <t>BANCO INDUSTRIAL-100070049</t>
        </is>
      </c>
      <c r="H614" s="9" t="n">
        <v>99.06</v>
      </c>
      <c r="I614" s="5" t="inlineStr">
        <is>
          <t>DEPÓSITO BANCARIO</t>
        </is>
      </c>
      <c r="J614" s="5" t="inlineStr">
        <is>
          <t>4307 PEDRO GALARZA TERCEROS</t>
        </is>
      </c>
    </row>
    <row r="615">
      <c r="A615" s="5" t="inlineStr">
        <is>
          <t>CCAJ-SC39/67/2023</t>
        </is>
      </c>
      <c r="B615" s="6" t="n">
        <v>44967.84753358796</v>
      </c>
      <c r="C615" s="5" t="inlineStr">
        <is>
          <t>1386 EINAR CHOQUETIJLLA - COBRADOR</t>
        </is>
      </c>
      <c r="D615" s="7" t="n">
        <v>128700</v>
      </c>
      <c r="E615" s="5" t="inlineStr">
        <is>
          <t>BANCO DE CREDITO-7015054675359</t>
        </is>
      </c>
      <c r="H615" s="9" t="n">
        <v>4800</v>
      </c>
      <c r="I615" s="5" t="inlineStr">
        <is>
          <t>DEPÓSITO BANCARIO</t>
        </is>
      </c>
      <c r="J615" s="5" t="inlineStr">
        <is>
          <t>1271 SANDRA SALAZAR ESCOBAR</t>
        </is>
      </c>
    </row>
    <row r="616">
      <c r="A616" s="5" t="inlineStr">
        <is>
          <t>CCAJ-SC39/67/2023</t>
        </is>
      </c>
      <c r="B616" s="6" t="n">
        <v>44967.84753358796</v>
      </c>
      <c r="C616" s="5" t="inlineStr">
        <is>
          <t>1386 EINAR CHOQUETIJLLA - COBRADOR</t>
        </is>
      </c>
      <c r="D616" s="7" t="n">
        <v>178806</v>
      </c>
      <c r="E616" s="5" t="inlineStr">
        <is>
          <t>BANCO DE CREDITO-7015054675359</t>
        </is>
      </c>
      <c r="H616" s="9" t="n">
        <v>1745.5</v>
      </c>
      <c r="I616" s="5" t="inlineStr">
        <is>
          <t>DEPÓSITO BANCARIO</t>
        </is>
      </c>
      <c r="J616" s="5" t="inlineStr">
        <is>
          <t>1271 SANDRA SALAZAR ESCOBAR</t>
        </is>
      </c>
    </row>
    <row r="617">
      <c r="A617" s="5" t="inlineStr">
        <is>
          <t>CCAJ-SC39/67/2023</t>
        </is>
      </c>
      <c r="B617" s="6" t="n">
        <v>44967.84753358796</v>
      </c>
      <c r="C617" s="5" t="inlineStr">
        <is>
          <t>1386 EINAR CHOQUETIJLLA - COBRADOR</t>
        </is>
      </c>
      <c r="D617" s="7" t="n">
        <v>505265</v>
      </c>
      <c r="E617" s="5" t="inlineStr">
        <is>
          <t>BANCO DE CREDITO-7015054675359</t>
        </is>
      </c>
      <c r="H617" s="9" t="n">
        <v>141.53</v>
      </c>
      <c r="I617" s="5" t="inlineStr">
        <is>
          <t>DEPÓSITO BANCARIO</t>
        </is>
      </c>
      <c r="J617" s="5" t="inlineStr">
        <is>
          <t>1271 SANDRA SALAZAR ESCOBAR</t>
        </is>
      </c>
    </row>
    <row r="618">
      <c r="A618" s="5" t="inlineStr">
        <is>
          <t>CCAJ-SC39/67/2023</t>
        </is>
      </c>
      <c r="B618" s="6" t="n">
        <v>44967.84753358796</v>
      </c>
      <c r="C618" s="5" t="inlineStr">
        <is>
          <t>1386 EINAR CHOQUETIJLLA - COBRADOR</t>
        </is>
      </c>
      <c r="D618" s="15" t="n">
        <v>45143529030</v>
      </c>
      <c r="E618" s="5" t="inlineStr">
        <is>
          <t>BANCO INDUSTRIAL-100070049</t>
        </is>
      </c>
      <c r="H618" s="9" t="n">
        <v>593.58</v>
      </c>
      <c r="I618" s="5" t="inlineStr">
        <is>
          <t>DEPÓSITO BANCARIO</t>
        </is>
      </c>
      <c r="J618" s="5" t="inlineStr">
        <is>
          <t>1271 SANDRA SALAZAR ESCOBAR</t>
        </is>
      </c>
    </row>
    <row r="619">
      <c r="A619" s="5" t="inlineStr">
        <is>
          <t>CCAJ-SC39/67/2023</t>
        </is>
      </c>
      <c r="B619" s="6" t="n">
        <v>44967.84753358796</v>
      </c>
      <c r="C619" s="5" t="inlineStr">
        <is>
          <t>1386 EINAR CHOQUETIJLLA - COBRADOR</t>
        </is>
      </c>
      <c r="D619" s="15" t="n">
        <v>45153156288</v>
      </c>
      <c r="E619" s="5" t="inlineStr">
        <is>
          <t>BANCO INDUSTRIAL-100070049</t>
        </is>
      </c>
      <c r="H619" s="9" t="n">
        <v>149.04</v>
      </c>
      <c r="I619" s="5" t="inlineStr">
        <is>
          <t>DEPÓSITO BANCARIO</t>
        </is>
      </c>
      <c r="J619" s="5" t="inlineStr">
        <is>
          <t>1271 SANDRA SALAZAR ESCOBAR</t>
        </is>
      </c>
    </row>
    <row r="620">
      <c r="A620" s="5" t="inlineStr">
        <is>
          <t>CCAJ-SC39/67/2023</t>
        </is>
      </c>
      <c r="B620" s="6" t="n">
        <v>44967.84753358796</v>
      </c>
      <c r="C620" s="5" t="inlineStr">
        <is>
          <t>1386 EINAR CHOQUETIJLLA - COBRADOR</t>
        </is>
      </c>
      <c r="D620" s="15" t="n">
        <v>45133165654</v>
      </c>
      <c r="E620" s="5" t="inlineStr">
        <is>
          <t>BANCO INDUSTRIAL-100070049</t>
        </is>
      </c>
      <c r="H620" s="9" t="n">
        <v>20040</v>
      </c>
      <c r="I620" s="5" t="inlineStr">
        <is>
          <t>DEPÓSITO BANCARIO</t>
        </is>
      </c>
      <c r="J620" s="5" t="inlineStr">
        <is>
          <t>1271 SANDRA SALAZAR ESCOBAR</t>
        </is>
      </c>
    </row>
    <row r="621">
      <c r="A621" s="5" t="inlineStr">
        <is>
          <t>CCAJ-SC39/67/2023</t>
        </is>
      </c>
      <c r="B621" s="6" t="n">
        <v>44967.84753358796</v>
      </c>
      <c r="C621" s="5" t="inlineStr">
        <is>
          <t>1386 EINAR CHOQUETIJLLA - COBRADOR</t>
        </is>
      </c>
      <c r="D621" s="15" t="n">
        <v>45143532350</v>
      </c>
      <c r="E621" s="5" t="inlineStr">
        <is>
          <t>BANCO INDUSTRIAL-100070049</t>
        </is>
      </c>
      <c r="H621" s="9" t="n">
        <v>1980</v>
      </c>
      <c r="I621" s="5" t="inlineStr">
        <is>
          <t>DEPÓSITO BANCARIO</t>
        </is>
      </c>
      <c r="J621" s="5" t="inlineStr">
        <is>
          <t>1271 SANDRA SALAZAR ESCOBAR</t>
        </is>
      </c>
    </row>
    <row r="622">
      <c r="A622" s="5" t="inlineStr">
        <is>
          <t>CCAJ-SC39/67/2023</t>
        </is>
      </c>
      <c r="B622" s="6" t="n">
        <v>44967.84753358796</v>
      </c>
      <c r="C622" s="5" t="inlineStr">
        <is>
          <t>1386 EINAR CHOQUETIJLLA - COBRADOR</t>
        </is>
      </c>
      <c r="D622" s="15" t="n">
        <v>45173226227</v>
      </c>
      <c r="E622" s="5" t="inlineStr">
        <is>
          <t>BANCO INDUSTRIAL-100070049</t>
        </is>
      </c>
      <c r="H622" s="9" t="n">
        <v>657.1</v>
      </c>
      <c r="I622" s="5" t="inlineStr">
        <is>
          <t>DEPÓSITO BANCARIO</t>
        </is>
      </c>
      <c r="J622" s="5" t="inlineStr">
        <is>
          <t>1271 SANDRA SALAZAR ESCOBAR</t>
        </is>
      </c>
    </row>
    <row r="623">
      <c r="A623" s="5" t="inlineStr">
        <is>
          <t>CCAJ-SC39/67/2023</t>
        </is>
      </c>
      <c r="B623" s="6" t="n">
        <v>44967.84753358796</v>
      </c>
      <c r="C623" s="5" t="inlineStr">
        <is>
          <t>1386 EINAR CHOQUETIJLLA - COBRADOR</t>
        </is>
      </c>
      <c r="D623" s="15" t="n">
        <v>45123298655</v>
      </c>
      <c r="E623" s="5" t="inlineStr">
        <is>
          <t>BANCO INDUSTRIAL-100070049</t>
        </is>
      </c>
      <c r="H623" s="9" t="n">
        <v>148.5</v>
      </c>
      <c r="I623" s="5" t="inlineStr">
        <is>
          <t>DEPÓSITO BANCARIO</t>
        </is>
      </c>
      <c r="J623" s="5" t="inlineStr">
        <is>
          <t>1271 SANDRA SALAZAR ESCOBAR</t>
        </is>
      </c>
    </row>
    <row r="624">
      <c r="A624" s="5" t="inlineStr">
        <is>
          <t>CCAJ-SC39/67/2023</t>
        </is>
      </c>
      <c r="B624" s="6" t="n">
        <v>44967.84753358796</v>
      </c>
      <c r="C624" s="5" t="inlineStr">
        <is>
          <t>1386 EINAR CHOQUETIJLLA - COBRADOR</t>
        </is>
      </c>
      <c r="D624" s="15" t="n">
        <v>45113315125</v>
      </c>
      <c r="E624" s="5" t="inlineStr">
        <is>
          <t>BANCO INDUSTRIAL-100070049</t>
        </is>
      </c>
      <c r="H624" s="9" t="n">
        <v>1374.55</v>
      </c>
      <c r="I624" s="5" t="inlineStr">
        <is>
          <t>DEPÓSITO BANCARIO</t>
        </is>
      </c>
      <c r="J624" s="5" t="inlineStr">
        <is>
          <t>1271 SANDRA SALAZAR ESCOBAR</t>
        </is>
      </c>
    </row>
    <row r="625">
      <c r="A625" s="5" t="inlineStr">
        <is>
          <t>CCAJ-SC39/67/2023</t>
        </is>
      </c>
      <c r="B625" s="6" t="n">
        <v>44967.84753358796</v>
      </c>
      <c r="C625" s="5" t="inlineStr">
        <is>
          <t>1386 EINAR CHOQUETIJLLA - COBRADOR</t>
        </is>
      </c>
      <c r="D625" s="15" t="n">
        <v>52516826994</v>
      </c>
      <c r="E625" s="5" t="inlineStr">
        <is>
          <t>BANCO INDUSTRIAL-100070049</t>
        </is>
      </c>
      <c r="H625" s="9" t="n">
        <v>4398</v>
      </c>
      <c r="I625" s="5" t="inlineStr">
        <is>
          <t>DEPÓSITO BANCARIO</t>
        </is>
      </c>
      <c r="J625" s="5" t="inlineStr">
        <is>
          <t>1271 SANDRA SALAZAR ESCOBAR</t>
        </is>
      </c>
    </row>
    <row r="626">
      <c r="A626" s="5" t="inlineStr">
        <is>
          <t>CCAJ-SC39/67/2023</t>
        </is>
      </c>
      <c r="B626" s="6" t="n">
        <v>44967.84753358796</v>
      </c>
      <c r="C626" s="5" t="inlineStr">
        <is>
          <t>1386 EINAR CHOQUETIJLLA - COBRADOR</t>
        </is>
      </c>
      <c r="D626" s="7" t="n">
        <v>273686</v>
      </c>
      <c r="E626" s="5" t="inlineStr">
        <is>
          <t>BANCO DE CREDITO-7015054675359</t>
        </is>
      </c>
      <c r="H626" s="9" t="n">
        <v>861.13</v>
      </c>
      <c r="I626" s="5" t="inlineStr">
        <is>
          <t>DEPÓSITO BANCARIO</t>
        </is>
      </c>
      <c r="J626" s="5" t="inlineStr">
        <is>
          <t>4863 MOISES MENACHO MONTAÑO</t>
        </is>
      </c>
    </row>
    <row r="627">
      <c r="A627" s="5" t="inlineStr">
        <is>
          <t>CCAJ-SC39/67/2023</t>
        </is>
      </c>
      <c r="B627" s="6" t="n">
        <v>44967.84753358796</v>
      </c>
      <c r="C627" s="5" t="inlineStr">
        <is>
          <t>1386 EINAR CHOQUETIJLLA - COBRADOR</t>
        </is>
      </c>
      <c r="D627" s="7" t="n">
        <v>275326</v>
      </c>
      <c r="E627" s="5" t="inlineStr">
        <is>
          <t>BANCO DE CREDITO-7015054675359</t>
        </is>
      </c>
      <c r="H627" s="9" t="n">
        <v>450</v>
      </c>
      <c r="I627" s="5" t="inlineStr">
        <is>
          <t>DEPÓSITO BANCARIO</t>
        </is>
      </c>
      <c r="J627" s="8" t="inlineStr">
        <is>
          <t>1972 FLAVIA GALEAN MALLON</t>
        </is>
      </c>
    </row>
    <row r="628">
      <c r="A628" s="5" t="inlineStr">
        <is>
          <t>CCAJ-SC39/67/2023</t>
        </is>
      </c>
      <c r="B628" s="6" t="n">
        <v>44967.84753358796</v>
      </c>
      <c r="C628" s="5" t="inlineStr">
        <is>
          <t>1386 EINAR CHOQUETIJLLA - COBRADOR</t>
        </is>
      </c>
      <c r="D628" s="7" t="n">
        <v>294146</v>
      </c>
      <c r="E628" s="5" t="inlineStr">
        <is>
          <t>BANCO DE CREDITO-7015054675359</t>
        </is>
      </c>
      <c r="H628" s="9" t="n">
        <v>10000</v>
      </c>
      <c r="I628" s="5" t="inlineStr">
        <is>
          <t>DEPÓSITO BANCARIO</t>
        </is>
      </c>
      <c r="J628" s="8" t="inlineStr">
        <is>
          <t>1972 FLAVIA GALEAN MALLON</t>
        </is>
      </c>
    </row>
    <row r="629">
      <c r="A629" s="5" t="inlineStr">
        <is>
          <t>CCAJ-SC39/67/2023</t>
        </is>
      </c>
      <c r="B629" s="6" t="n">
        <v>44967.84753358796</v>
      </c>
      <c r="C629" s="5" t="inlineStr">
        <is>
          <t>1386 EINAR CHOQUETIJLLA - COBRADOR</t>
        </is>
      </c>
      <c r="D629" s="7" t="n">
        <v>310395</v>
      </c>
      <c r="E629" s="5" t="inlineStr">
        <is>
          <t>BANCO DE CREDITO-7015054675359</t>
        </is>
      </c>
      <c r="H629" s="9" t="n">
        <v>400</v>
      </c>
      <c r="I629" s="5" t="inlineStr">
        <is>
          <t>DEPÓSITO BANCARIO</t>
        </is>
      </c>
      <c r="J629" s="8" t="inlineStr">
        <is>
          <t>1972 FLAVIA GALEAN MALLON</t>
        </is>
      </c>
    </row>
    <row r="630">
      <c r="A630" s="5" t="inlineStr">
        <is>
          <t>CCAJ-SC39/67/2023</t>
        </is>
      </c>
      <c r="B630" s="6" t="n">
        <v>44967.84753358796</v>
      </c>
      <c r="C630" s="5" t="inlineStr">
        <is>
          <t>1386 EINAR CHOQUETIJLLA - COBRADOR</t>
        </is>
      </c>
      <c r="D630" s="7" t="n">
        <v>338385</v>
      </c>
      <c r="E630" s="5" t="inlineStr">
        <is>
          <t>BANCO DE CREDITO-7015054675359</t>
        </is>
      </c>
      <c r="H630" s="9" t="n">
        <v>570</v>
      </c>
      <c r="I630" s="5" t="inlineStr">
        <is>
          <t>DEPÓSITO BANCARIO</t>
        </is>
      </c>
      <c r="J630" s="5" t="inlineStr">
        <is>
          <t>4863 MOISES MENACHO MONTAÑO</t>
        </is>
      </c>
    </row>
    <row r="631">
      <c r="A631" s="5" t="inlineStr">
        <is>
          <t>CCAJ-SC39/67/2023</t>
        </is>
      </c>
      <c r="B631" s="6" t="n">
        <v>44967.84753358796</v>
      </c>
      <c r="C631" s="5" t="inlineStr">
        <is>
          <t>1386 EINAR CHOQUETIJLLA - COBRADOR</t>
        </is>
      </c>
      <c r="D631" s="15" t="n">
        <v>45163257463</v>
      </c>
      <c r="E631" s="5" t="inlineStr">
        <is>
          <t>BANCO INDUSTRIAL-100070049</t>
        </is>
      </c>
      <c r="H631" s="9" t="n">
        <v>12960</v>
      </c>
      <c r="I631" s="5" t="inlineStr">
        <is>
          <t>DEPÓSITO BANCARIO</t>
        </is>
      </c>
      <c r="J631" s="5" t="inlineStr">
        <is>
          <t>4307 PEDRO GALARZA TERCEROS</t>
        </is>
      </c>
    </row>
    <row r="632">
      <c r="A632" s="5" t="inlineStr">
        <is>
          <t>CCAJ-SC39/67/2023</t>
        </is>
      </c>
      <c r="B632" s="6" t="n">
        <v>44967.84753358796</v>
      </c>
      <c r="C632" s="5" t="inlineStr">
        <is>
          <t>1386 EINAR CHOQUETIJLLA - COBRADOR</t>
        </is>
      </c>
      <c r="D632" s="15" t="n">
        <v>45163257523</v>
      </c>
      <c r="E632" s="5" t="inlineStr">
        <is>
          <t>BANCO INDUSTRIAL-100070049</t>
        </is>
      </c>
      <c r="H632" s="9" t="n">
        <v>7000</v>
      </c>
      <c r="I632" s="5" t="inlineStr">
        <is>
          <t>DEPÓSITO BANCARIO</t>
        </is>
      </c>
      <c r="J632" s="5" t="inlineStr">
        <is>
          <t>4307 PEDRO GALARZA TERCEROS</t>
        </is>
      </c>
    </row>
    <row r="633">
      <c r="A633" s="5" t="inlineStr">
        <is>
          <t>CCAJ-SC39/67/2023</t>
        </is>
      </c>
      <c r="B633" s="6" t="n">
        <v>44967.84753358796</v>
      </c>
      <c r="C633" s="5" t="inlineStr">
        <is>
          <t>1386 EINAR CHOQUETIJLLA - COBRADOR</t>
        </is>
      </c>
      <c r="D633" s="7" t="n">
        <v>297187</v>
      </c>
      <c r="E633" s="5" t="inlineStr">
        <is>
          <t>BANCO DE CREDITO-7015054675359</t>
        </is>
      </c>
      <c r="H633" s="9" t="n">
        <v>51.04</v>
      </c>
      <c r="I633" s="5" t="inlineStr">
        <is>
          <t>DEPÓSITO BANCARIO</t>
        </is>
      </c>
      <c r="J633" s="5" t="inlineStr">
        <is>
          <t>1271 SANDRA SALAZAR ESCOBAR</t>
        </is>
      </c>
    </row>
    <row r="634">
      <c r="A634" s="5" t="inlineStr">
        <is>
          <t>CCAJ-SC39/67/2023</t>
        </is>
      </c>
      <c r="B634" s="6" t="n">
        <v>44967.84753358796</v>
      </c>
      <c r="C634" s="5" t="inlineStr">
        <is>
          <t>1386 EINAR CHOQUETIJLLA - COBRADOR</t>
        </is>
      </c>
      <c r="D634" s="15" t="n">
        <v>45113317418</v>
      </c>
      <c r="E634" s="5" t="inlineStr">
        <is>
          <t>BANCO INDUSTRIAL-100070049</t>
        </is>
      </c>
      <c r="H634" s="9" t="n">
        <v>3670</v>
      </c>
      <c r="I634" s="5" t="inlineStr">
        <is>
          <t>DEPÓSITO BANCARIO</t>
        </is>
      </c>
      <c r="J634" s="5" t="inlineStr">
        <is>
          <t>1271 SANDRA SALAZAR ESCOBAR</t>
        </is>
      </c>
    </row>
    <row r="635">
      <c r="A635" s="5" t="inlineStr">
        <is>
          <t>CCAJ-SC39/67/2023</t>
        </is>
      </c>
      <c r="B635" s="6" t="n">
        <v>44967.84753358796</v>
      </c>
      <c r="C635" s="5" t="inlineStr">
        <is>
          <t>1386 EINAR CHOQUETIJLLA - COBRADOR</t>
        </is>
      </c>
      <c r="D635" s="15" t="n">
        <v>45133169167</v>
      </c>
      <c r="E635" s="5" t="inlineStr">
        <is>
          <t>BANCO INDUSTRIAL-100070049</t>
        </is>
      </c>
      <c r="H635" s="9" t="n">
        <v>985.88</v>
      </c>
      <c r="I635" s="5" t="inlineStr">
        <is>
          <t>DEPÓSITO BANCARIO</t>
        </is>
      </c>
      <c r="J635" s="5" t="inlineStr">
        <is>
          <t>1271 SANDRA SALAZAR ESCOBAR</t>
        </is>
      </c>
    </row>
    <row r="636">
      <c r="A636" s="5" t="inlineStr">
        <is>
          <t>CCAJ-SC39/67/2023</t>
        </is>
      </c>
      <c r="B636" s="6" t="n">
        <v>44967.84753358796</v>
      </c>
      <c r="C636" s="5" t="inlineStr">
        <is>
          <t>1386 EINAR CHOQUETIJLLA - COBRADOR</t>
        </is>
      </c>
      <c r="D636" s="15" t="n">
        <v>45143535994</v>
      </c>
      <c r="E636" s="5" t="inlineStr">
        <is>
          <t>BANCO INDUSTRIAL-100070049</t>
        </is>
      </c>
      <c r="H636" s="9" t="n">
        <v>1659.5</v>
      </c>
      <c r="I636" s="5" t="inlineStr">
        <is>
          <t>DEPÓSITO BANCARIO</t>
        </is>
      </c>
      <c r="J636" s="5" t="inlineStr">
        <is>
          <t>1271 SANDRA SALAZAR ESCOBAR</t>
        </is>
      </c>
    </row>
    <row r="637">
      <c r="A637" s="5" t="inlineStr">
        <is>
          <t>CCAJ-SC39/67/2023</t>
        </is>
      </c>
      <c r="B637" s="6" t="n">
        <v>44967.84753358796</v>
      </c>
      <c r="C637" s="5" t="inlineStr">
        <is>
          <t>1386 EINAR CHOQUETIJLLA - COBRADOR</t>
        </is>
      </c>
      <c r="D637" s="15" t="n">
        <v>45163257151</v>
      </c>
      <c r="E637" s="5" t="inlineStr">
        <is>
          <t>BANCO INDUSTRIAL-100070049</t>
        </is>
      </c>
      <c r="H637" s="9" t="n">
        <v>1057.69</v>
      </c>
      <c r="I637" s="5" t="inlineStr">
        <is>
          <t>DEPÓSITO BANCARIO</t>
        </is>
      </c>
      <c r="J637" s="5" t="inlineStr">
        <is>
          <t>1271 SANDRA SALAZAR ESCOBAR</t>
        </is>
      </c>
    </row>
    <row r="638">
      <c r="A638" s="5" t="inlineStr">
        <is>
          <t>CCAJ-SC39/67/2023</t>
        </is>
      </c>
      <c r="B638" s="6" t="n">
        <v>44967.84753358796</v>
      </c>
      <c r="C638" s="5" t="inlineStr">
        <is>
          <t>1386 EINAR CHOQUETIJLLA - COBRADOR</t>
        </is>
      </c>
      <c r="D638" s="15" t="n">
        <v>45133169375</v>
      </c>
      <c r="E638" s="5" t="inlineStr">
        <is>
          <t>BANCO INDUSTRIAL-100070049</t>
        </is>
      </c>
      <c r="H638" s="9" t="n">
        <v>455.22</v>
      </c>
      <c r="I638" s="5" t="inlineStr">
        <is>
          <t>DEPÓSITO BANCARIO</t>
        </is>
      </c>
      <c r="J638" s="5" t="inlineStr">
        <is>
          <t>1271 SANDRA SALAZAR ESCOBAR</t>
        </is>
      </c>
    </row>
    <row r="639">
      <c r="A639" s="5" t="inlineStr">
        <is>
          <t>CCAJ-SC39/67/2023</t>
        </is>
      </c>
      <c r="B639" s="6" t="n">
        <v>44967.84753358796</v>
      </c>
      <c r="C639" s="5" t="inlineStr">
        <is>
          <t>1386 EINAR CHOQUETIJLLA - COBRADOR</t>
        </is>
      </c>
      <c r="D639" s="15" t="n">
        <v>45133169381</v>
      </c>
      <c r="E639" s="5" t="inlineStr">
        <is>
          <t>BANCO INDUSTRIAL-100070049</t>
        </is>
      </c>
      <c r="H639" s="9" t="n">
        <v>866.4</v>
      </c>
      <c r="I639" s="5" t="inlineStr">
        <is>
          <t>DEPÓSITO BANCARIO</t>
        </is>
      </c>
      <c r="J639" s="5" t="inlineStr">
        <is>
          <t>1271 SANDRA SALAZAR ESCOBAR</t>
        </is>
      </c>
    </row>
    <row r="640">
      <c r="A640" s="5" t="inlineStr">
        <is>
          <t>CCAJ-SC39/67/2023</t>
        </is>
      </c>
      <c r="B640" s="6" t="n">
        <v>44967.84753358796</v>
      </c>
      <c r="C640" s="5" t="inlineStr">
        <is>
          <t>1386 EINAR CHOQUETIJLLA - COBRADOR</t>
        </is>
      </c>
      <c r="D640" s="15" t="n">
        <v>45133169586</v>
      </c>
      <c r="E640" s="5" t="inlineStr">
        <is>
          <t>BANCO INDUSTRIAL-100070049</t>
        </is>
      </c>
      <c r="H640" s="9" t="n">
        <v>525.28</v>
      </c>
      <c r="I640" s="5" t="inlineStr">
        <is>
          <t>DEPÓSITO BANCARIO</t>
        </is>
      </c>
      <c r="J640" s="5" t="inlineStr">
        <is>
          <t>1271 SANDRA SALAZAR ESCOBAR</t>
        </is>
      </c>
    </row>
    <row r="641">
      <c r="A641" s="5" t="inlineStr">
        <is>
          <t>CCAJ-SC39/67/2023</t>
        </is>
      </c>
      <c r="B641" s="6" t="n">
        <v>44967.84753358796</v>
      </c>
      <c r="C641" s="5" t="inlineStr">
        <is>
          <t>1386 EINAR CHOQUETIJLLA - COBRADOR</t>
        </is>
      </c>
      <c r="D641" s="15" t="n">
        <v>45123301320</v>
      </c>
      <c r="E641" s="5" t="inlineStr">
        <is>
          <t>BANCO INDUSTRIAL-100070049</t>
        </is>
      </c>
      <c r="H641" s="9" t="n">
        <v>16364.06</v>
      </c>
      <c r="I641" s="5" t="inlineStr">
        <is>
          <t>DEPÓSITO BANCARIO</t>
        </is>
      </c>
      <c r="J641" s="5" t="inlineStr">
        <is>
          <t>4307 PEDRO GALARZA TERCEROS</t>
        </is>
      </c>
    </row>
    <row r="642">
      <c r="A642" s="5" t="inlineStr">
        <is>
          <t>CCAJ-SC39/67/2023</t>
        </is>
      </c>
      <c r="B642" s="6" t="n">
        <v>44967.84753358796</v>
      </c>
      <c r="C642" s="5" t="inlineStr">
        <is>
          <t>1386 EINAR CHOQUETIJLLA - COBRADOR</t>
        </is>
      </c>
      <c r="D642" s="15" t="n">
        <v>45133169994</v>
      </c>
      <c r="E642" s="5" t="inlineStr">
        <is>
          <t>BANCO INDUSTRIAL-100070049</t>
        </is>
      </c>
      <c r="H642" s="9" t="n">
        <v>939.08</v>
      </c>
      <c r="I642" s="5" t="inlineStr">
        <is>
          <t>DEPÓSITO BANCARIO</t>
        </is>
      </c>
      <c r="J642" s="5" t="inlineStr">
        <is>
          <t>1271 SANDRA SALAZAR ESCOBAR</t>
        </is>
      </c>
    </row>
    <row r="643">
      <c r="A643" s="5" t="inlineStr">
        <is>
          <t>CCAJ-SC39/67/2023</t>
        </is>
      </c>
      <c r="B643" s="6" t="n">
        <v>44967.84753358796</v>
      </c>
      <c r="C643" s="5" t="inlineStr">
        <is>
          <t>1386 EINAR CHOQUETIJLLA - COBRADOR</t>
        </is>
      </c>
      <c r="D643" s="15" t="n">
        <v>45133169492</v>
      </c>
      <c r="E643" s="5" t="inlineStr">
        <is>
          <t>BANCO INDUSTRIAL-100070049</t>
        </is>
      </c>
      <c r="H643" s="9" t="n">
        <v>814.5</v>
      </c>
      <c r="I643" s="5" t="inlineStr">
        <is>
          <t>DEPÓSITO BANCARIO</t>
        </is>
      </c>
      <c r="J643" s="5" t="inlineStr">
        <is>
          <t>4307 PEDRO GALARZA TERCEROS</t>
        </is>
      </c>
    </row>
    <row r="644">
      <c r="A644" s="5" t="inlineStr">
        <is>
          <t>CCAJ-SC39/67/2023</t>
        </is>
      </c>
      <c r="B644" s="6" t="n">
        <v>44967.84753358796</v>
      </c>
      <c r="C644" s="5" t="inlineStr">
        <is>
          <t>1386 EINAR CHOQUETIJLLA - COBRADOR</t>
        </is>
      </c>
      <c r="D644" s="15" t="n">
        <v>45113318503</v>
      </c>
      <c r="E644" s="5" t="inlineStr">
        <is>
          <t>BANCO INDUSTRIAL-100070049</t>
        </is>
      </c>
      <c r="H644" s="9" t="n">
        <v>3169.6</v>
      </c>
      <c r="I644" s="5" t="inlineStr">
        <is>
          <t>DEPÓSITO BANCARIO</t>
        </is>
      </c>
      <c r="J644" s="5" t="inlineStr">
        <is>
          <t>1271 SANDRA SALAZAR ESCOBAR</t>
        </is>
      </c>
    </row>
    <row r="645">
      <c r="A645" s="5" t="inlineStr">
        <is>
          <t>CCAJ-SC39/67/2023</t>
        </is>
      </c>
      <c r="B645" s="6" t="n">
        <v>44967.84753358796</v>
      </c>
      <c r="C645" s="5" t="inlineStr">
        <is>
          <t>1386 EINAR CHOQUETIJLLA - COBRADOR</t>
        </is>
      </c>
      <c r="D645" s="15" t="n">
        <v>45133169348</v>
      </c>
      <c r="E645" s="5" t="inlineStr">
        <is>
          <t>BANCO INDUSTRIAL-100070049</t>
        </is>
      </c>
      <c r="H645" s="9" t="n">
        <v>6219</v>
      </c>
      <c r="I645" s="5" t="inlineStr">
        <is>
          <t>DEPÓSITO BANCARIO</t>
        </is>
      </c>
      <c r="J645" s="5" t="inlineStr">
        <is>
          <t>4307 PEDRO GALARZA TERCEROS</t>
        </is>
      </c>
    </row>
    <row r="646">
      <c r="A646" s="5" t="inlineStr">
        <is>
          <t>CCAJ-SC39/67/2023</t>
        </is>
      </c>
      <c r="B646" s="6" t="n">
        <v>44967.84753358796</v>
      </c>
      <c r="C646" s="5" t="inlineStr">
        <is>
          <t>1386 EINAR CHOQUETIJLLA - COBRADOR</t>
        </is>
      </c>
      <c r="D646" s="7" t="n">
        <v>486838</v>
      </c>
      <c r="E646" s="5" t="inlineStr">
        <is>
          <t>BANCO INDUSTRIAL-100070049</t>
        </is>
      </c>
      <c r="H646" s="9" t="n">
        <v>50054.2</v>
      </c>
      <c r="I646" s="5" t="inlineStr">
        <is>
          <t>DEPÓSITO BANCARIO</t>
        </is>
      </c>
      <c r="J646" s="8" t="inlineStr">
        <is>
          <t>1972 FLAVIA GALEAN MALLON</t>
        </is>
      </c>
    </row>
    <row r="647">
      <c r="A647" s="5" t="inlineStr">
        <is>
          <t>CCAJ-SC39/67/2023</t>
        </is>
      </c>
      <c r="B647" s="6" t="n">
        <v>44967.84753358796</v>
      </c>
      <c r="C647" s="5" t="inlineStr">
        <is>
          <t>1386 EINAR CHOQUETIJLLA - COBRADOR</t>
        </is>
      </c>
      <c r="D647" s="7" t="n">
        <v>486839</v>
      </c>
      <c r="E647" s="8" t="inlineStr">
        <is>
          <t>BISA-100072017</t>
        </is>
      </c>
      <c r="H647" s="9" t="n">
        <v>696</v>
      </c>
      <c r="I647" s="5" t="inlineStr">
        <is>
          <t>DEPÓSITO BANCARIO</t>
        </is>
      </c>
      <c r="J647" s="8" t="inlineStr">
        <is>
          <t>1972 FLAVIA GALEAN MALLON</t>
        </is>
      </c>
    </row>
    <row r="648">
      <c r="A648" s="5" t="inlineStr">
        <is>
          <t>CCAJ-SC39/67/2023</t>
        </is>
      </c>
      <c r="B648" s="6" t="n">
        <v>44967.84753358796</v>
      </c>
      <c r="C648" s="5" t="inlineStr">
        <is>
          <t>1386 EINAR CHOQUETIJLLA - COBRADOR</t>
        </is>
      </c>
      <c r="D648" s="7" t="n">
        <v>175102</v>
      </c>
      <c r="E648" s="5" t="inlineStr">
        <is>
          <t>MERCANTIL SANTA CRUZ-4010678183</t>
        </is>
      </c>
      <c r="H648" s="9" t="n">
        <v>30757</v>
      </c>
      <c r="I648" s="5" t="inlineStr">
        <is>
          <t>DEPÓSITO BANCARIO</t>
        </is>
      </c>
      <c r="J648" s="5" t="inlineStr">
        <is>
          <t>4863 MOISES MENACHO MONTAÑO</t>
        </is>
      </c>
    </row>
    <row r="649">
      <c r="A649" s="5" t="inlineStr">
        <is>
          <t>CCAJ-SC39/67/2023</t>
        </is>
      </c>
      <c r="B649" s="6" t="n">
        <v>44967.84753358796</v>
      </c>
      <c r="C649" s="5" t="inlineStr">
        <is>
          <t>1386 EINAR CHOQUETIJLLA - COBRADOR</t>
        </is>
      </c>
      <c r="D649" s="7" t="n">
        <v>180401</v>
      </c>
      <c r="E649" s="5" t="inlineStr">
        <is>
          <t>MERCANTIL SANTA CRUZ-4010678183</t>
        </is>
      </c>
      <c r="H649" s="9" t="n">
        <v>73642.8</v>
      </c>
      <c r="I649" s="5" t="inlineStr">
        <is>
          <t>DEPÓSITO BANCARIO</t>
        </is>
      </c>
      <c r="J649" s="5" t="inlineStr">
        <is>
          <t>3046 CLAUDIA ELEN CASTRO DELGADILLO</t>
        </is>
      </c>
    </row>
    <row r="650">
      <c r="A650" s="5" t="inlineStr">
        <is>
          <t>CCAJ-SC39/67/2023</t>
        </is>
      </c>
      <c r="B650" s="6" t="n">
        <v>44967.84753358796</v>
      </c>
      <c r="C650" s="5" t="inlineStr">
        <is>
          <t>1386 EINAR CHOQUETIJLLA - COBRADOR</t>
        </is>
      </c>
      <c r="D650" s="7" t="n">
        <v>180330</v>
      </c>
      <c r="E650" s="5" t="inlineStr">
        <is>
          <t>MERCANTIL SANTA CRUZ-4010640108</t>
        </is>
      </c>
      <c r="H650" s="9" t="n">
        <v>11832</v>
      </c>
      <c r="I650" s="5" t="inlineStr">
        <is>
          <t>DEPÓSITO BANCARIO</t>
        </is>
      </c>
      <c r="J650" s="5" t="inlineStr">
        <is>
          <t>3046 CLAUDIA ELEN CASTRO DELGADILLO</t>
        </is>
      </c>
    </row>
    <row r="651">
      <c r="A651" s="5" t="inlineStr">
        <is>
          <t>CCAJ-SC39/67/2023</t>
        </is>
      </c>
      <c r="B651" s="6" t="n">
        <v>44967.84753358796</v>
      </c>
      <c r="C651" s="5" t="inlineStr">
        <is>
          <t>1386 EINAR CHOQUETIJLLA - COBRADOR</t>
        </is>
      </c>
      <c r="D651" s="15" t="n">
        <v>45153155738</v>
      </c>
      <c r="E651" s="8" t="inlineStr">
        <is>
          <t>BISA-100070022</t>
        </is>
      </c>
      <c r="H651" s="9" t="n">
        <v>171</v>
      </c>
      <c r="I651" s="5" t="inlineStr">
        <is>
          <t>DEPÓSITO BANCARIO</t>
        </is>
      </c>
      <c r="J651" s="5" t="inlineStr">
        <is>
          <t>4307 PEDRO GALARZA TERCEROS</t>
        </is>
      </c>
    </row>
    <row r="652">
      <c r="A652" s="5" t="inlineStr">
        <is>
          <t>CCAJ-SC39/67/2023</t>
        </is>
      </c>
      <c r="B652" s="6" t="n">
        <v>44967.84753358796</v>
      </c>
      <c r="C652" s="5" t="inlineStr">
        <is>
          <t>1386 EINAR CHOQUETIJLLA - COBRADOR</t>
        </is>
      </c>
      <c r="D652" s="7" t="n"/>
      <c r="E652" s="8" t="n"/>
      <c r="F652" s="9" t="n">
        <v>6569.1</v>
      </c>
      <c r="I652" s="10" t="inlineStr">
        <is>
          <t>EFECTIVO</t>
        </is>
      </c>
      <c r="J652" s="8" t="inlineStr">
        <is>
          <t>1970 CARLOS CAMPOS ORTIZ</t>
        </is>
      </c>
    </row>
    <row r="653">
      <c r="A653" s="5" t="inlineStr">
        <is>
          <t>CCAJ-SC39/67/2023</t>
        </is>
      </c>
      <c r="B653" s="6" t="n">
        <v>44967.84753358796</v>
      </c>
      <c r="C653" s="5" t="inlineStr">
        <is>
          <t>1386 EINAR CHOQUETIJLLA - COBRADOR</t>
        </is>
      </c>
      <c r="D653" s="7" t="n"/>
      <c r="E653" s="8" t="n"/>
      <c r="F653" s="9" t="n">
        <v>11689.1</v>
      </c>
      <c r="I653" s="10" t="inlineStr">
        <is>
          <t>EFECTIVO</t>
        </is>
      </c>
      <c r="J653" s="8" t="inlineStr">
        <is>
          <t>2551 EDMUNDO CAYANI M.</t>
        </is>
      </c>
    </row>
    <row r="654">
      <c r="A654" s="5" t="inlineStr">
        <is>
          <t>CCAJ-SC39/67/2023</t>
        </is>
      </c>
      <c r="B654" s="6" t="n">
        <v>44967.84753358796</v>
      </c>
      <c r="C654" s="5" t="inlineStr">
        <is>
          <t>1386 EINAR CHOQUETIJLLA - COBRADOR</t>
        </is>
      </c>
      <c r="D654" s="7" t="n"/>
      <c r="E654" s="8" t="n"/>
      <c r="F654" s="9" t="n">
        <v>6953.7</v>
      </c>
      <c r="I654" s="10" t="inlineStr">
        <is>
          <t>EFECTIVO</t>
        </is>
      </c>
      <c r="J654" s="5" t="inlineStr">
        <is>
          <t>2917 MILAN HUANCOLLO JUCUMARI</t>
        </is>
      </c>
    </row>
    <row r="655">
      <c r="A655" s="5" t="inlineStr">
        <is>
          <t>CCAJ-SC39/67/2023</t>
        </is>
      </c>
      <c r="B655" s="6" t="n">
        <v>44967.84753358796</v>
      </c>
      <c r="C655" s="5" t="inlineStr">
        <is>
          <t>1386 EINAR CHOQUETIJLLA - COBRADOR</t>
        </is>
      </c>
      <c r="D655" s="7" t="n"/>
      <c r="E655" s="8" t="n"/>
      <c r="F655" s="9" t="n">
        <v>21737.3</v>
      </c>
      <c r="I655" s="10" t="inlineStr">
        <is>
          <t>EFECTIVO</t>
        </is>
      </c>
      <c r="J655" s="8" t="inlineStr">
        <is>
          <t>2932 EUGENIO LOPEZ CESPEDES</t>
        </is>
      </c>
    </row>
    <row r="656">
      <c r="A656" s="5" t="inlineStr">
        <is>
          <t>CCAJ-SC39/67/2023</t>
        </is>
      </c>
      <c r="B656" s="6" t="n">
        <v>44967.84753358796</v>
      </c>
      <c r="C656" s="5" t="inlineStr">
        <is>
          <t>1386 EINAR CHOQUETIJLLA - COBRADOR</t>
        </is>
      </c>
      <c r="D656" s="7" t="n"/>
      <c r="E656" s="8" t="n"/>
      <c r="F656" s="9" t="n">
        <v>22132</v>
      </c>
      <c r="I656" s="10" t="inlineStr">
        <is>
          <t>EFECTIVO</t>
        </is>
      </c>
      <c r="J656" s="8" t="inlineStr">
        <is>
          <t>3211 PEDRO CAYALO COCA</t>
        </is>
      </c>
    </row>
    <row r="657">
      <c r="A657" s="5" t="inlineStr">
        <is>
          <t>CCAJ-SC39/67/2023</t>
        </is>
      </c>
      <c r="B657" s="6" t="n">
        <v>44967.84753358796</v>
      </c>
      <c r="C657" s="5" t="inlineStr">
        <is>
          <t>1386 EINAR CHOQUETIJLLA - COBRADOR</t>
        </is>
      </c>
      <c r="D657" s="7" t="n"/>
      <c r="E657" s="8" t="n"/>
      <c r="F657" s="9" t="n">
        <v>1440</v>
      </c>
      <c r="I657" s="10" t="inlineStr">
        <is>
          <t>EFECTIVO</t>
        </is>
      </c>
      <c r="J657" s="8" t="inlineStr">
        <is>
          <t>4309 RODRIGO RAMOS - T02</t>
        </is>
      </c>
    </row>
    <row r="658">
      <c r="A658" s="5" t="inlineStr">
        <is>
          <t>CCAJ-SC39/67/2023</t>
        </is>
      </c>
      <c r="B658" s="6" t="n">
        <v>44967.84753358796</v>
      </c>
      <c r="C658" s="5" t="inlineStr">
        <is>
          <t>1386 EINAR CHOQUETIJLLA - COBRADOR</t>
        </is>
      </c>
      <c r="D658" s="7" t="n"/>
      <c r="E658" s="8" t="n"/>
      <c r="F658" s="9" t="n">
        <v>152</v>
      </c>
      <c r="I658" s="10" t="inlineStr">
        <is>
          <t>EFECTIVO</t>
        </is>
      </c>
      <c r="J658" s="8" t="inlineStr">
        <is>
          <t>4309 RODRIGO RAMOS - T03</t>
        </is>
      </c>
    </row>
    <row r="659">
      <c r="A659" s="5" t="inlineStr">
        <is>
          <t>CCAJ-SC39/67/2023</t>
        </is>
      </c>
      <c r="B659" s="6" t="n">
        <v>44967.84753358796</v>
      </c>
      <c r="C659" s="5" t="inlineStr">
        <is>
          <t>1386 EINAR CHOQUETIJLLA - COBRADOR</t>
        </is>
      </c>
      <c r="D659" s="7" t="n"/>
      <c r="E659" s="8" t="n"/>
      <c r="F659" s="9" t="n">
        <v>3815.7</v>
      </c>
      <c r="I659" s="10" t="inlineStr">
        <is>
          <t>EFECTIVO</t>
        </is>
      </c>
      <c r="J659" s="8" t="inlineStr">
        <is>
          <t>4309 RODRIGO RAMOS - T05</t>
        </is>
      </c>
    </row>
    <row r="660">
      <c r="A660" s="5" t="inlineStr">
        <is>
          <t>CCAJ-SC39/67/2023</t>
        </is>
      </c>
      <c r="B660" s="6" t="n">
        <v>44967.84753358796</v>
      </c>
      <c r="C660" s="5" t="inlineStr">
        <is>
          <t>1386 EINAR CHOQUETIJLLA - COBRADOR</t>
        </is>
      </c>
      <c r="D660" s="7" t="n"/>
      <c r="E660" s="8" t="n"/>
      <c r="F660" s="9" t="n">
        <v>9866.700000000001</v>
      </c>
      <c r="I660" s="10" t="inlineStr">
        <is>
          <t>EFECTIVO</t>
        </is>
      </c>
      <c r="J660" s="8" t="inlineStr">
        <is>
          <t>4309 RODRIGO RAMOS - T06</t>
        </is>
      </c>
    </row>
    <row r="661">
      <c r="A661" s="5" t="inlineStr">
        <is>
          <t>CCAJ-SC39/67/2023</t>
        </is>
      </c>
      <c r="B661" s="6" t="n">
        <v>44967.84753358796</v>
      </c>
      <c r="C661" s="5" t="inlineStr">
        <is>
          <t>1386 EINAR CHOQUETIJLLA - COBRADOR</t>
        </is>
      </c>
      <c r="D661" s="7" t="n"/>
      <c r="E661" s="8" t="n"/>
      <c r="F661" s="9" t="n">
        <v>9834.6</v>
      </c>
      <c r="I661" s="10" t="inlineStr">
        <is>
          <t>EFECTIVO</t>
        </is>
      </c>
      <c r="J661" s="8" t="inlineStr">
        <is>
          <t>4309 RODRIGO RAMOS - T07</t>
        </is>
      </c>
    </row>
    <row r="662">
      <c r="A662" s="5" t="inlineStr">
        <is>
          <t>CCAJ-SC39/67/2023</t>
        </is>
      </c>
      <c r="B662" s="6" t="n">
        <v>44967.84753358796</v>
      </c>
      <c r="C662" s="5" t="inlineStr">
        <is>
          <t>1386 EINAR CHOQUETIJLLA - COBRADOR</t>
        </is>
      </c>
      <c r="D662" s="7" t="n"/>
      <c r="E662" s="8" t="n"/>
      <c r="F662" s="9" t="n">
        <v>3545</v>
      </c>
      <c r="I662" s="10" t="inlineStr">
        <is>
          <t>EFECTIVO</t>
        </is>
      </c>
      <c r="J662" s="8" t="inlineStr">
        <is>
          <t>4309 RODRIGO RAMOS - T10</t>
        </is>
      </c>
    </row>
    <row r="663">
      <c r="A663" s="5" t="inlineStr">
        <is>
          <t>CCAJ-SC39/67/2023</t>
        </is>
      </c>
      <c r="B663" s="6" t="n">
        <v>44967.84753358796</v>
      </c>
      <c r="C663" s="5" t="inlineStr">
        <is>
          <t>1386 EINAR CHOQUETIJLLA - COBRADOR</t>
        </is>
      </c>
      <c r="D663" s="7" t="n"/>
      <c r="E663" s="8" t="n"/>
      <c r="F663" s="9" t="n">
        <v>7244.8</v>
      </c>
      <c r="I663" s="10" t="inlineStr">
        <is>
          <t>EFECTIVO</t>
        </is>
      </c>
      <c r="J663" s="8" t="inlineStr">
        <is>
          <t>4309 RODRIGO RAMOS - T14</t>
        </is>
      </c>
    </row>
    <row r="664">
      <c r="A664" s="5" t="inlineStr">
        <is>
          <t>CCAJ-SC39/67/2023</t>
        </is>
      </c>
      <c r="B664" s="6" t="n">
        <v>44967.84753358796</v>
      </c>
      <c r="C664" s="5" t="inlineStr">
        <is>
          <t>1386 EINAR CHOQUETIJLLA - COBRADOR</t>
        </is>
      </c>
      <c r="D664" s="7" t="n"/>
      <c r="E664" s="8" t="n"/>
      <c r="F664" s="9" t="n">
        <v>5343.6</v>
      </c>
      <c r="I664" s="10" t="inlineStr">
        <is>
          <t>EFECTIVO</t>
        </is>
      </c>
      <c r="J664" s="8" t="inlineStr">
        <is>
          <t>4309 RODRIGO RAMOS - T15</t>
        </is>
      </c>
    </row>
    <row r="665">
      <c r="A665" s="5" t="inlineStr">
        <is>
          <t>CCAJ-SC39/67/2023</t>
        </is>
      </c>
      <c r="B665" s="6" t="n">
        <v>44967.84753358796</v>
      </c>
      <c r="C665" s="5" t="inlineStr">
        <is>
          <t>1386 EINAR CHOQUETIJLLA - COBRADOR</t>
        </is>
      </c>
      <c r="D665" s="7" t="n"/>
      <c r="E665" s="8" t="n"/>
      <c r="F665" s="9" t="n">
        <v>3486.4</v>
      </c>
      <c r="I665" s="10" t="inlineStr">
        <is>
          <t>EFECTIVO</t>
        </is>
      </c>
      <c r="J665" s="8" t="inlineStr">
        <is>
          <t>4309 RODRIGO RAMOS - T16</t>
        </is>
      </c>
    </row>
    <row r="666">
      <c r="A666" s="5" t="inlineStr">
        <is>
          <t>CCAJ-SC39/67/2023</t>
        </is>
      </c>
      <c r="B666" s="6" t="n">
        <v>44967.84753358796</v>
      </c>
      <c r="C666" s="5" t="inlineStr">
        <is>
          <t>1386 EINAR CHOQUETIJLLA - COBRADOR</t>
        </is>
      </c>
      <c r="D666" s="7" t="n"/>
      <c r="E666" s="8" t="n"/>
      <c r="F666" s="9" t="n">
        <v>3250.5</v>
      </c>
      <c r="I666" s="10" t="inlineStr">
        <is>
          <t>EFECTIVO</t>
        </is>
      </c>
      <c r="J666" s="8" t="inlineStr">
        <is>
          <t>4309 RODRIGO RAMOS - T21</t>
        </is>
      </c>
    </row>
    <row r="667">
      <c r="A667" s="5" t="inlineStr">
        <is>
          <t>CCAJ-SC39/67/2023</t>
        </is>
      </c>
      <c r="B667" s="6" t="n">
        <v>44967.84753358796</v>
      </c>
      <c r="C667" s="5" t="inlineStr">
        <is>
          <t>1386 EINAR CHOQUETIJLLA - COBRADOR</t>
        </is>
      </c>
      <c r="D667" s="7" t="n"/>
      <c r="E667" s="8" t="n"/>
      <c r="F667" s="9" t="n">
        <v>30163.4</v>
      </c>
      <c r="I667" s="10" t="inlineStr">
        <is>
          <t>EFECTIVO</t>
        </is>
      </c>
      <c r="J667" s="8" t="inlineStr">
        <is>
          <t>4309 RODRIGO RAMOS - T24</t>
        </is>
      </c>
    </row>
    <row r="668">
      <c r="A668" s="11" t="inlineStr">
        <is>
          <t>SAP</t>
        </is>
      </c>
      <c r="B668" s="3" t="n"/>
      <c r="C668" s="3" t="n"/>
      <c r="D668" s="17">
        <f>181706.72+1044</f>
        <v/>
      </c>
      <c r="E668" s="8" t="n"/>
      <c r="F668" s="31">
        <f>SUM(F611:G667)</f>
        <v/>
      </c>
      <c r="H668" s="9" t="n"/>
      <c r="I668" s="10" t="n"/>
      <c r="J668" s="5" t="n"/>
    </row>
    <row r="669">
      <c r="A669" s="13" t="inlineStr">
        <is>
          <t>FECHA</t>
        </is>
      </c>
      <c r="B669" s="13" t="inlineStr">
        <is>
          <t>CIERRE DE CAJA</t>
        </is>
      </c>
      <c r="C669" s="13" t="inlineStr">
        <is>
          <t>IMPORTE</t>
        </is>
      </c>
      <c r="D669" s="7" t="n"/>
      <c r="E669" s="8" t="n"/>
      <c r="H669" s="9" t="n"/>
      <c r="I669" s="10" t="n"/>
      <c r="J669" s="5" t="n"/>
    </row>
    <row r="670" ht="15.75" customHeight="1">
      <c r="A670" s="5" t="n"/>
      <c r="B670" s="6" t="n"/>
      <c r="C670" s="5" t="n"/>
      <c r="D670" s="14" t="n">
        <v>112761106</v>
      </c>
      <c r="E670" s="8" t="n"/>
      <c r="H670" s="9" t="n"/>
      <c r="I670" s="10" t="n"/>
      <c r="J670" s="5" t="n"/>
    </row>
    <row r="671" ht="15.75" customHeight="1">
      <c r="A671" s="5" t="n"/>
      <c r="B671" s="6" t="n"/>
      <c r="C671" s="5" t="n"/>
      <c r="D671" s="14" t="n">
        <v>112761197</v>
      </c>
      <c r="E671" s="8" t="n"/>
      <c r="H671" s="9" t="n"/>
      <c r="I671" s="10" t="n"/>
      <c r="J671" s="5" t="n"/>
    </row>
    <row r="672"/>
    <row r="673">
      <c r="A673" s="1" t="inlineStr">
        <is>
          <t>Cierre Caja</t>
        </is>
      </c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</row>
    <row r="674">
      <c r="A674" s="3" t="inlineStr">
        <is>
          <t>Del 11/02/2023</t>
        </is>
      </c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</row>
    <row r="675">
      <c r="A675" s="74" t="inlineStr">
        <is>
          <t>Cierre Caja</t>
        </is>
      </c>
      <c r="B675" s="74" t="inlineStr">
        <is>
          <t>Fecha</t>
        </is>
      </c>
      <c r="C675" s="74" t="inlineStr">
        <is>
          <t>Cajero</t>
        </is>
      </c>
      <c r="D675" s="74" t="inlineStr">
        <is>
          <t>Nro Voucher</t>
        </is>
      </c>
      <c r="E675" s="74" t="inlineStr">
        <is>
          <t>Nro Cuenta</t>
        </is>
      </c>
      <c r="F675" s="74" t="inlineStr">
        <is>
          <t>Tipo Ingreso</t>
        </is>
      </c>
      <c r="G675" s="75" t="n"/>
      <c r="H675" s="76" t="n"/>
      <c r="I675" s="74" t="inlineStr">
        <is>
          <t>TIPO DE INGRESO</t>
        </is>
      </c>
      <c r="J675" s="74" t="inlineStr">
        <is>
          <t>Cobrador</t>
        </is>
      </c>
    </row>
    <row r="676">
      <c r="A676" s="77" t="n"/>
      <c r="B676" s="77" t="n"/>
      <c r="C676" s="77" t="n"/>
      <c r="D676" s="77" t="n"/>
      <c r="E676" s="77" t="n"/>
      <c r="F676" s="4" t="inlineStr">
        <is>
          <t>EFECTIVO</t>
        </is>
      </c>
      <c r="G676" s="4" t="inlineStr">
        <is>
          <t>CHEQUE</t>
        </is>
      </c>
      <c r="H676" s="4" t="inlineStr">
        <is>
          <t>TRANSFERENCIA</t>
        </is>
      </c>
      <c r="I676" s="77" t="n"/>
      <c r="J676" s="77" t="n"/>
    </row>
    <row r="677">
      <c r="A677" s="5" t="inlineStr">
        <is>
          <t>CCAJ-SC39/68/202</t>
        </is>
      </c>
      <c r="B677" s="6" t="n">
        <v>44968.41610505787</v>
      </c>
      <c r="C677" s="5" t="inlineStr">
        <is>
          <t xml:space="preserve">1386 EINAR CHOQUETIJLLA - </t>
        </is>
      </c>
      <c r="D677" s="7" t="n"/>
      <c r="E677" s="8" t="n"/>
      <c r="F677" s="9" t="n">
        <v>31216.5</v>
      </c>
      <c r="I677" s="10" t="inlineStr">
        <is>
          <t>EFECTIVO</t>
        </is>
      </c>
      <c r="J677" s="5" t="inlineStr">
        <is>
          <t>2552 ALVARO JAVIER LOAYZA CACERES</t>
        </is>
      </c>
    </row>
    <row r="678">
      <c r="A678" s="5" t="inlineStr">
        <is>
          <t>CCAJ-SC39/68/2023</t>
        </is>
      </c>
      <c r="B678" s="6" t="n">
        <v>44968.41610505787</v>
      </c>
      <c r="C678" s="5" t="inlineStr">
        <is>
          <t>1386 EINAR CHOQUETIJLLA - COBRADOR</t>
        </is>
      </c>
      <c r="D678" s="7" t="n"/>
      <c r="E678" s="8" t="n"/>
      <c r="F678" s="9" t="n">
        <v>23307.7</v>
      </c>
      <c r="I678" s="10" t="inlineStr">
        <is>
          <t>EFECTIVO</t>
        </is>
      </c>
      <c r="J678" s="8" t="inlineStr">
        <is>
          <t>2913 MARSOLINI APURANI VACA</t>
        </is>
      </c>
    </row>
    <row r="679">
      <c r="A679" s="5" t="inlineStr">
        <is>
          <t>CCAJ-SC39/68/2023</t>
        </is>
      </c>
      <c r="B679" s="6" t="n">
        <v>44968.41610505787</v>
      </c>
      <c r="C679" s="5" t="inlineStr">
        <is>
          <t>1386 EINAR CHOQUETIJLLA - COBRADOR</t>
        </is>
      </c>
      <c r="D679" s="7" t="n"/>
      <c r="E679" s="8" t="n"/>
      <c r="F679" s="9" t="n">
        <v>4813.9</v>
      </c>
      <c r="I679" s="10" t="inlineStr">
        <is>
          <t>EFECTIVO</t>
        </is>
      </c>
      <c r="J679" s="5" t="inlineStr">
        <is>
          <t>2994 CRISTIAN DEIBY PARDO VILLEGAS</t>
        </is>
      </c>
    </row>
    <row r="680">
      <c r="A680" s="5" t="inlineStr">
        <is>
          <t>CCAJ-SC39/68/2023</t>
        </is>
      </c>
      <c r="B680" s="6" t="n">
        <v>44968.41610505787</v>
      </c>
      <c r="C680" s="5" t="inlineStr">
        <is>
          <t>1386 EINAR CHOQUETIJLLA - COBRADOR</t>
        </is>
      </c>
      <c r="D680" s="7" t="n"/>
      <c r="E680" s="8" t="n"/>
      <c r="F680" s="9" t="n">
        <v>11899.4</v>
      </c>
      <c r="I680" s="10" t="inlineStr">
        <is>
          <t>EFECTIVO</t>
        </is>
      </c>
      <c r="J680" s="8" t="inlineStr">
        <is>
          <t>4309 RODRIGO RAMOS - T04</t>
        </is>
      </c>
    </row>
    <row r="681">
      <c r="A681" s="5" t="inlineStr">
        <is>
          <t>CCAJ-SC39/68/2023</t>
        </is>
      </c>
      <c r="B681" s="6" t="n">
        <v>44968.41610505787</v>
      </c>
      <c r="C681" s="5" t="inlineStr">
        <is>
          <t>1386 EINAR CHOQUETIJLLA - COBRADOR</t>
        </is>
      </c>
      <c r="D681" s="7" t="n"/>
      <c r="E681" s="8" t="n"/>
      <c r="F681" s="9" t="n">
        <v>22968.2</v>
      </c>
      <c r="I681" s="10" t="inlineStr">
        <is>
          <t>EFECTIVO</t>
        </is>
      </c>
      <c r="J681" s="8" t="inlineStr">
        <is>
          <t>4309 RODRIGO RAMOS - T09</t>
        </is>
      </c>
    </row>
    <row r="682">
      <c r="A682" s="5" t="inlineStr">
        <is>
          <t>CCAJ-SC39/68/2023</t>
        </is>
      </c>
      <c r="B682" s="6" t="n">
        <v>44968.41610505787</v>
      </c>
      <c r="C682" s="5" t="inlineStr">
        <is>
          <t>1386 EINAR CHOQUETIJLLA - COBRADOR</t>
        </is>
      </c>
      <c r="D682" s="7" t="n"/>
      <c r="E682" s="8" t="n"/>
      <c r="F682" s="9" t="n">
        <v>5447.5</v>
      </c>
      <c r="I682" s="10" t="inlineStr">
        <is>
          <t>EFECTIVO</t>
        </is>
      </c>
      <c r="J682" s="8" t="inlineStr">
        <is>
          <t>4309 RODRIGO RAMOS - T11</t>
        </is>
      </c>
    </row>
    <row r="683">
      <c r="A683" s="5" t="inlineStr">
        <is>
          <t>CCAJ-SC39/68/2023</t>
        </is>
      </c>
      <c r="B683" s="6" t="n">
        <v>44968.41610505787</v>
      </c>
      <c r="C683" s="5" t="inlineStr">
        <is>
          <t>1386 EINAR CHOQUETIJLLA - COBRADOR</t>
        </is>
      </c>
      <c r="D683" s="7" t="n"/>
      <c r="E683" s="8" t="n"/>
      <c r="F683" s="9" t="n">
        <v>20380</v>
      </c>
      <c r="I683" s="10" t="inlineStr">
        <is>
          <t>EFECTIVO</t>
        </is>
      </c>
      <c r="J683" s="8" t="inlineStr">
        <is>
          <t>4309 RODRIGO RAMOS - T18</t>
        </is>
      </c>
    </row>
    <row r="684">
      <c r="A684" s="11" t="inlineStr">
        <is>
          <t>SAP</t>
        </is>
      </c>
      <c r="B684" s="3" t="n"/>
      <c r="C684" s="3" t="n"/>
      <c r="D684" s="17">
        <f>112516.4+7516.8</f>
        <v/>
      </c>
      <c r="E684" s="8" t="n"/>
      <c r="F684" s="18">
        <f>SUM(F677:G683)</f>
        <v/>
      </c>
      <c r="H684" s="9" t="n"/>
      <c r="I684" s="10" t="n"/>
      <c r="J684" s="5" t="n"/>
    </row>
    <row r="685">
      <c r="A685" s="13" t="inlineStr">
        <is>
          <t>FECHA</t>
        </is>
      </c>
      <c r="B685" s="13" t="inlineStr">
        <is>
          <t>CIERRE DE CAJA</t>
        </is>
      </c>
      <c r="C685" s="13" t="inlineStr">
        <is>
          <t>IMPORTE</t>
        </is>
      </c>
      <c r="D685" s="7" t="n"/>
      <c r="E685" s="8" t="n"/>
      <c r="H685" s="9" t="n"/>
      <c r="I685" s="10" t="n"/>
      <c r="J685" s="5" t="n"/>
    </row>
    <row r="686" ht="15.75" customHeight="1">
      <c r="A686" s="5" t="n"/>
      <c r="B686" s="6" t="n"/>
      <c r="C686" s="5" t="n"/>
      <c r="D686" s="14" t="n">
        <v>112761107</v>
      </c>
      <c r="E686" s="8" t="n"/>
      <c r="H686" s="9" t="n"/>
      <c r="I686" s="10" t="n"/>
      <c r="J686" s="5" t="n"/>
    </row>
    <row r="687" ht="15.75" customHeight="1">
      <c r="A687" s="5" t="n"/>
      <c r="B687" s="6" t="n"/>
      <c r="C687" s="5" t="n"/>
      <c r="D687" s="14" t="n">
        <v>112761198</v>
      </c>
      <c r="E687" s="8" t="n"/>
      <c r="H687" s="9" t="n"/>
      <c r="I687" s="10" t="n"/>
      <c r="J687" s="5" t="n"/>
    </row>
    <row r="688">
      <c r="A688" s="5" t="n"/>
      <c r="B688" s="6" t="n"/>
      <c r="C688" s="5" t="n"/>
      <c r="D688" s="7" t="n"/>
      <c r="E688" s="8" t="n"/>
      <c r="H688" s="9" t="n"/>
      <c r="I688" s="10" t="n"/>
      <c r="J688" s="5" t="n"/>
    </row>
    <row r="689">
      <c r="A689" s="5" t="inlineStr">
        <is>
          <t>CCAJ-SC39/69/2023</t>
        </is>
      </c>
      <c r="B689" s="6" t="n">
        <v>44968.67315295139</v>
      </c>
      <c r="C689" s="5" t="inlineStr">
        <is>
          <t>1386 EINAR CHOQUETIJLLA - COBRADOR</t>
        </is>
      </c>
      <c r="D689" s="7" t="n"/>
      <c r="E689" s="8" t="n"/>
      <c r="G689" s="9" t="n">
        <v>30057.76</v>
      </c>
      <c r="I689" s="10" t="inlineStr">
        <is>
          <t>CHEQUE</t>
        </is>
      </c>
      <c r="J689" s="8" t="inlineStr">
        <is>
          <t>1973 BASILIA CRUZ AJARACHI</t>
        </is>
      </c>
    </row>
    <row r="690">
      <c r="A690" s="5" t="inlineStr">
        <is>
          <t>CCAJ-SC39/69/202</t>
        </is>
      </c>
      <c r="B690" s="6" t="n">
        <v>44968.67315295139</v>
      </c>
      <c r="C690" s="5" t="inlineStr">
        <is>
          <t xml:space="preserve">1386 EINAR CHOQUETIJLLA - </t>
        </is>
      </c>
      <c r="D690" s="15" t="n">
        <v>45133171085</v>
      </c>
      <c r="E690" s="5" t="inlineStr">
        <is>
          <t>BANCO INDUSTRIAL-100070049</t>
        </is>
      </c>
      <c r="H690" s="9" t="n">
        <v>1681.2</v>
      </c>
      <c r="I690" s="5" t="inlineStr">
        <is>
          <t>DEPÓSITO BANCARIO</t>
        </is>
      </c>
      <c r="J690" s="5" t="inlineStr">
        <is>
          <t>4307 PEDRO GALARZA TERCEROS</t>
        </is>
      </c>
    </row>
    <row r="691">
      <c r="A691" s="5" t="inlineStr">
        <is>
          <t>CCAJ-SC39/69/2023</t>
        </is>
      </c>
      <c r="B691" s="6" t="n">
        <v>44968.67315295139</v>
      </c>
      <c r="C691" s="5" t="inlineStr">
        <is>
          <t>1386 EINAR CHOQUETIJLLA - COBRADOR</t>
        </is>
      </c>
      <c r="D691" s="7" t="n">
        <v>401704</v>
      </c>
      <c r="E691" s="5" t="inlineStr">
        <is>
          <t>BANCO DE CREDITO-7015054675359</t>
        </is>
      </c>
      <c r="H691" s="9" t="n">
        <v>15891</v>
      </c>
      <c r="I691" s="5" t="inlineStr">
        <is>
          <t>DEPÓSITO BANCARIO</t>
        </is>
      </c>
      <c r="J691" s="5" t="inlineStr">
        <is>
          <t>1271 SANDRA SALAZAR ESCOBAR</t>
        </is>
      </c>
    </row>
    <row r="692">
      <c r="A692" s="5" t="inlineStr">
        <is>
          <t>CCAJ-SC39/69/2023</t>
        </is>
      </c>
      <c r="B692" s="6" t="n">
        <v>44968.67315295139</v>
      </c>
      <c r="C692" s="5" t="inlineStr">
        <is>
          <t>1386 EINAR CHOQUETIJLLA - COBRADOR</t>
        </is>
      </c>
      <c r="D692" s="7" t="n">
        <v>430894</v>
      </c>
      <c r="E692" s="5" t="inlineStr">
        <is>
          <t>BANCO DE CREDITO-7015054675359</t>
        </is>
      </c>
      <c r="H692" s="9" t="n">
        <v>235.2</v>
      </c>
      <c r="I692" s="5" t="inlineStr">
        <is>
          <t>DEPÓSITO BANCARIO</t>
        </is>
      </c>
      <c r="J692" s="5" t="inlineStr">
        <is>
          <t>1271 SANDRA SALAZAR ESCOBAR</t>
        </is>
      </c>
    </row>
    <row r="693">
      <c r="A693" s="5" t="inlineStr">
        <is>
          <t>CCAJ-SC39/69/2023</t>
        </is>
      </c>
      <c r="B693" s="6" t="n">
        <v>44968.67315295139</v>
      </c>
      <c r="C693" s="5" t="inlineStr">
        <is>
          <t>1386 EINAR CHOQUETIJLLA - COBRADOR</t>
        </is>
      </c>
      <c r="D693" s="7" t="n">
        <v>588196</v>
      </c>
      <c r="E693" s="5" t="inlineStr">
        <is>
          <t>BANCO DE CREDITO-7015054675359</t>
        </is>
      </c>
      <c r="H693" s="9" t="n">
        <v>920.35</v>
      </c>
      <c r="I693" s="5" t="inlineStr">
        <is>
          <t>DEPÓSITO BANCARIO</t>
        </is>
      </c>
      <c r="J693" s="5" t="inlineStr">
        <is>
          <t>1271 SANDRA SALAZAR ESCOBAR</t>
        </is>
      </c>
    </row>
    <row r="694">
      <c r="A694" s="5" t="inlineStr">
        <is>
          <t>CCAJ-SC39/69/2023</t>
        </is>
      </c>
      <c r="B694" s="6" t="n">
        <v>44968.67315295139</v>
      </c>
      <c r="C694" s="5" t="inlineStr">
        <is>
          <t>1386 EINAR CHOQUETIJLLA - COBRADOR</t>
        </is>
      </c>
      <c r="D694" s="15" t="n">
        <v>45143536060</v>
      </c>
      <c r="E694" s="5" t="inlineStr">
        <is>
          <t>BANCO INDUSTRIAL-100070049</t>
        </is>
      </c>
      <c r="H694" s="9" t="n">
        <v>2918</v>
      </c>
      <c r="I694" s="5" t="inlineStr">
        <is>
          <t>DEPÓSITO BANCARIO</t>
        </is>
      </c>
      <c r="J694" s="5" t="inlineStr">
        <is>
          <t>1271 SANDRA SALAZAR ESCOBAR</t>
        </is>
      </c>
    </row>
    <row r="695">
      <c r="A695" s="5" t="inlineStr">
        <is>
          <t>CCAJ-SC39/69/2023</t>
        </is>
      </c>
      <c r="B695" s="6" t="n">
        <v>44968.67315295139</v>
      </c>
      <c r="C695" s="5" t="inlineStr">
        <is>
          <t>1386 EINAR CHOQUETIJLLA - COBRADOR</t>
        </is>
      </c>
      <c r="D695" s="15" t="n">
        <v>45143535710</v>
      </c>
      <c r="E695" s="5" t="inlineStr">
        <is>
          <t>BANCO INDUSTRIAL-100070049</t>
        </is>
      </c>
      <c r="H695" s="9" t="n">
        <v>480</v>
      </c>
      <c r="I695" s="5" t="inlineStr">
        <is>
          <t>DEPÓSITO BANCARIO</t>
        </is>
      </c>
      <c r="J695" s="5" t="inlineStr">
        <is>
          <t>1271 SANDRA SALAZAR ESCOBAR</t>
        </is>
      </c>
    </row>
    <row r="696">
      <c r="A696" s="5" t="inlineStr">
        <is>
          <t>CCAJ-SC39/69/2023</t>
        </is>
      </c>
      <c r="B696" s="6" t="n">
        <v>44968.67315295139</v>
      </c>
      <c r="C696" s="5" t="inlineStr">
        <is>
          <t>1386 EINAR CHOQUETIJLLA - COBRADOR</t>
        </is>
      </c>
      <c r="D696" s="15" t="n">
        <v>45143536601</v>
      </c>
      <c r="E696" s="5" t="inlineStr">
        <is>
          <t>BANCO INDUSTRIAL-100070049</t>
        </is>
      </c>
      <c r="H696" s="9" t="n">
        <v>1576</v>
      </c>
      <c r="I696" s="5" t="inlineStr">
        <is>
          <t>DEPÓSITO BANCARIO</t>
        </is>
      </c>
      <c r="J696" s="5" t="inlineStr">
        <is>
          <t>1271 SANDRA SALAZAR ESCOBAR</t>
        </is>
      </c>
    </row>
    <row r="697">
      <c r="A697" s="5" t="inlineStr">
        <is>
          <t>CCAJ-SC39/69/2023</t>
        </is>
      </c>
      <c r="B697" s="6" t="n">
        <v>44968.67315295139</v>
      </c>
      <c r="C697" s="5" t="inlineStr">
        <is>
          <t>1386 EINAR CHOQUETIJLLA - COBRADOR</t>
        </is>
      </c>
      <c r="D697" s="15" t="n">
        <v>45173230369</v>
      </c>
      <c r="E697" s="5" t="inlineStr">
        <is>
          <t>BANCO INDUSTRIAL-100070049</t>
        </is>
      </c>
      <c r="H697" s="9" t="n">
        <v>244.8</v>
      </c>
      <c r="I697" s="5" t="inlineStr">
        <is>
          <t>DEPÓSITO BANCARIO</t>
        </is>
      </c>
      <c r="J697" s="5" t="inlineStr">
        <is>
          <t>1271 SANDRA SALAZAR ESCOBAR</t>
        </is>
      </c>
    </row>
    <row r="698">
      <c r="A698" s="5" t="inlineStr">
        <is>
          <t>CCAJ-SC39/69/2023</t>
        </is>
      </c>
      <c r="B698" s="6" t="n">
        <v>44968.67315295139</v>
      </c>
      <c r="C698" s="5" t="inlineStr">
        <is>
          <t>1386 EINAR CHOQUETIJLLA - COBRADOR</t>
        </is>
      </c>
      <c r="D698" s="15" t="n">
        <v>45133164796</v>
      </c>
      <c r="E698" s="5" t="inlineStr">
        <is>
          <t>BANCO INDUSTRIAL-100070049</t>
        </is>
      </c>
      <c r="H698" s="9" t="n">
        <v>2651.36</v>
      </c>
      <c r="I698" s="5" t="inlineStr">
        <is>
          <t>DEPÓSITO BANCARIO</t>
        </is>
      </c>
      <c r="J698" s="5" t="inlineStr">
        <is>
          <t>4307 PEDRO GALARZA TERCEROS</t>
        </is>
      </c>
    </row>
    <row r="699">
      <c r="A699" s="5" t="inlineStr">
        <is>
          <t>CCAJ-SC39/69/2023</t>
        </is>
      </c>
      <c r="B699" s="6" t="n">
        <v>44968.67315295139</v>
      </c>
      <c r="C699" s="5" t="inlineStr">
        <is>
          <t>1386 EINAR CHOQUETIJLLA - COBRADOR</t>
        </is>
      </c>
      <c r="D699" s="15" t="n">
        <v>45133169124</v>
      </c>
      <c r="E699" s="5" t="inlineStr">
        <is>
          <t>BANCO INDUSTRIAL-100070049</t>
        </is>
      </c>
      <c r="H699" s="9" t="n">
        <v>6195</v>
      </c>
      <c r="I699" s="5" t="inlineStr">
        <is>
          <t>DEPÓSITO BANCARIO</t>
        </is>
      </c>
      <c r="J699" s="5" t="inlineStr">
        <is>
          <t>4307 PEDRO GALARZA TERCEROS</t>
        </is>
      </c>
    </row>
    <row r="700">
      <c r="A700" s="5" t="inlineStr">
        <is>
          <t>CCAJ-SC39/69/2023</t>
        </is>
      </c>
      <c r="B700" s="6" t="n">
        <v>44968.67315295139</v>
      </c>
      <c r="C700" s="5" t="inlineStr">
        <is>
          <t>1386 EINAR CHOQUETIJLLA - COBRADOR</t>
        </is>
      </c>
      <c r="D700" s="15" t="n">
        <v>45123300756</v>
      </c>
      <c r="E700" s="5" t="inlineStr">
        <is>
          <t>BANCO INDUSTRIAL-100070049</t>
        </is>
      </c>
      <c r="H700" s="9" t="n">
        <v>15200</v>
      </c>
      <c r="I700" s="5" t="inlineStr">
        <is>
          <t>DEPÓSITO BANCARIO</t>
        </is>
      </c>
      <c r="J700" s="5" t="inlineStr">
        <is>
          <t>4307 PEDRO GALARZA TERCEROS</t>
        </is>
      </c>
    </row>
    <row r="701">
      <c r="A701" s="5" t="inlineStr">
        <is>
          <t>CCAJ-SC39/69/2023</t>
        </is>
      </c>
      <c r="B701" s="6" t="n">
        <v>44968.67315295139</v>
      </c>
      <c r="C701" s="5" t="inlineStr">
        <is>
          <t>1386 EINAR CHOQUETIJLLA - COBRADOR</t>
        </is>
      </c>
      <c r="D701" s="15" t="n">
        <v>52716792720</v>
      </c>
      <c r="E701" s="5" t="inlineStr">
        <is>
          <t>BANCO INDUSTRIAL-100070049</t>
        </is>
      </c>
      <c r="H701" s="9" t="n">
        <v>456.19</v>
      </c>
      <c r="I701" s="5" t="inlineStr">
        <is>
          <t>DEPÓSITO BANCARIO</t>
        </is>
      </c>
      <c r="J701" s="5" t="inlineStr">
        <is>
          <t>4307 PEDRO GALARZA TERCEROS</t>
        </is>
      </c>
    </row>
    <row r="702">
      <c r="A702" s="5" t="inlineStr">
        <is>
          <t>CCAJ-SC39/69/2023</t>
        </is>
      </c>
      <c r="B702" s="6" t="n">
        <v>44968.67315295139</v>
      </c>
      <c r="C702" s="5" t="inlineStr">
        <is>
          <t>1386 EINAR CHOQUETIJLLA - COBRADOR</t>
        </is>
      </c>
      <c r="D702" s="15" t="n">
        <v>52716792720</v>
      </c>
      <c r="E702" s="5" t="inlineStr">
        <is>
          <t>BANCO INDUSTRIAL-100070049</t>
        </is>
      </c>
      <c r="H702" s="9" t="n">
        <v>412.09</v>
      </c>
      <c r="I702" s="5" t="inlineStr">
        <is>
          <t>DEPÓSITO BANCARIO</t>
        </is>
      </c>
      <c r="J702" s="5" t="inlineStr">
        <is>
          <t>4307 PEDRO GALARZA TERCEROS</t>
        </is>
      </c>
    </row>
    <row r="703">
      <c r="A703" s="5" t="inlineStr">
        <is>
          <t>CCAJ-SC39/69/2023</t>
        </is>
      </c>
      <c r="B703" s="6" t="n">
        <v>44968.67315295139</v>
      </c>
      <c r="C703" s="5" t="inlineStr">
        <is>
          <t>1386 EINAR CHOQUETIJLLA - COBRADOR</t>
        </is>
      </c>
      <c r="D703" s="15" t="n">
        <v>52716792720</v>
      </c>
      <c r="E703" s="5" t="inlineStr">
        <is>
          <t>BANCO INDUSTRIAL-100070049</t>
        </is>
      </c>
      <c r="H703" s="9" t="n">
        <v>638.96</v>
      </c>
      <c r="I703" s="5" t="inlineStr">
        <is>
          <t>DEPÓSITO BANCARIO</t>
        </is>
      </c>
      <c r="J703" s="5" t="inlineStr">
        <is>
          <t>4307 PEDRO GALARZA TERCEROS</t>
        </is>
      </c>
    </row>
    <row r="704">
      <c r="A704" s="5" t="inlineStr">
        <is>
          <t>CCAJ-SC39/69/2023</t>
        </is>
      </c>
      <c r="B704" s="6" t="n">
        <v>44968.67315295139</v>
      </c>
      <c r="C704" s="5" t="inlineStr">
        <is>
          <t>1386 EINAR CHOQUETIJLLA - COBRADOR</t>
        </is>
      </c>
      <c r="D704" s="15" t="n">
        <v>52716792720</v>
      </c>
      <c r="E704" s="5" t="inlineStr">
        <is>
          <t>BANCO INDUSTRIAL-100070049</t>
        </is>
      </c>
      <c r="H704" s="9" t="n">
        <v>196.98</v>
      </c>
      <c r="I704" s="5" t="inlineStr">
        <is>
          <t>DEPÓSITO BANCARIO</t>
        </is>
      </c>
      <c r="J704" s="5" t="inlineStr">
        <is>
          <t>4307 PEDRO GALARZA TERCEROS</t>
        </is>
      </c>
    </row>
    <row r="705">
      <c r="A705" s="5" t="inlineStr">
        <is>
          <t>CCAJ-SC39/69/2023</t>
        </is>
      </c>
      <c r="B705" s="6" t="n">
        <v>44968.67315295139</v>
      </c>
      <c r="C705" s="5" t="inlineStr">
        <is>
          <t>1386 EINAR CHOQUETIJLLA - COBRADOR</t>
        </is>
      </c>
      <c r="D705" s="15" t="n">
        <v>52716792720</v>
      </c>
      <c r="E705" s="5" t="inlineStr">
        <is>
          <t>BANCO INDUSTRIAL-100070049</t>
        </is>
      </c>
      <c r="H705" s="9" t="n">
        <v>1290.66</v>
      </c>
      <c r="I705" s="5" t="inlineStr">
        <is>
          <t>DEPÓSITO BANCARIO</t>
        </is>
      </c>
      <c r="J705" s="5" t="inlineStr">
        <is>
          <t>4307 PEDRO GALARZA TERCEROS</t>
        </is>
      </c>
    </row>
    <row r="706">
      <c r="A706" s="5" t="inlineStr">
        <is>
          <t>CCAJ-SC39/69/2023</t>
        </is>
      </c>
      <c r="B706" s="6" t="n">
        <v>44968.67315295139</v>
      </c>
      <c r="C706" s="5" t="inlineStr">
        <is>
          <t>1386 EINAR CHOQUETIJLLA - COBRADOR</t>
        </is>
      </c>
      <c r="D706" s="15" t="n">
        <v>52716792720</v>
      </c>
      <c r="E706" s="5" t="inlineStr">
        <is>
          <t>BANCO INDUSTRIAL-100070049</t>
        </is>
      </c>
      <c r="H706" s="9" t="n">
        <v>1771.84</v>
      </c>
      <c r="I706" s="5" t="inlineStr">
        <is>
          <t>DEPÓSITO BANCARIO</t>
        </is>
      </c>
      <c r="J706" s="5" t="inlineStr">
        <is>
          <t>4307 PEDRO GALARZA TERCEROS</t>
        </is>
      </c>
    </row>
    <row r="707">
      <c r="A707" s="5" t="inlineStr">
        <is>
          <t>CCAJ-SC39/69/2023</t>
        </is>
      </c>
      <c r="B707" s="6" t="n">
        <v>44968.67315295139</v>
      </c>
      <c r="C707" s="5" t="inlineStr">
        <is>
          <t>1386 EINAR CHOQUETIJLLA - COBRADOR</t>
        </is>
      </c>
      <c r="D707" s="15" t="n">
        <v>45143535975</v>
      </c>
      <c r="E707" s="5" t="inlineStr">
        <is>
          <t>BANCO INDUSTRIAL-100070049</t>
        </is>
      </c>
      <c r="H707" s="9" t="n">
        <v>30578.4</v>
      </c>
      <c r="I707" s="5" t="inlineStr">
        <is>
          <t>DEPÓSITO BANCARIO</t>
        </is>
      </c>
      <c r="J707" s="5" t="inlineStr">
        <is>
          <t>4307 PEDRO GALARZA TERCEROS</t>
        </is>
      </c>
    </row>
    <row r="708">
      <c r="A708" s="5" t="inlineStr">
        <is>
          <t>CCAJ-SC39/69/2023</t>
        </is>
      </c>
      <c r="B708" s="6" t="n">
        <v>44968.67315295139</v>
      </c>
      <c r="C708" s="5" t="inlineStr">
        <is>
          <t>1386 EINAR CHOQUETIJLLA - COBRADOR</t>
        </is>
      </c>
      <c r="D708" s="7" t="n">
        <v>148750</v>
      </c>
      <c r="E708" s="5" t="inlineStr">
        <is>
          <t>MERCANTIL SANTA CRUZ-4010678183</t>
        </is>
      </c>
      <c r="H708" s="9" t="n">
        <v>7327.44</v>
      </c>
      <c r="I708" s="5" t="inlineStr">
        <is>
          <t>DEPÓSITO BANCARIO</t>
        </is>
      </c>
      <c r="J708" s="5" t="inlineStr">
        <is>
          <t>4307 PEDRO GALARZA TERCEROS</t>
        </is>
      </c>
    </row>
    <row r="709">
      <c r="A709" s="5" t="inlineStr">
        <is>
          <t>CCAJ-SC39/69/2023</t>
        </is>
      </c>
      <c r="B709" s="6" t="n">
        <v>44968.67315295139</v>
      </c>
      <c r="C709" s="5" t="inlineStr">
        <is>
          <t>1386 EINAR CHOQUETIJLLA - COBRADOR</t>
        </is>
      </c>
      <c r="D709" s="15" t="n">
        <v>45153162067</v>
      </c>
      <c r="E709" s="5" t="inlineStr">
        <is>
          <t>BANCO INDUSTRIAL-100070049</t>
        </is>
      </c>
      <c r="H709" s="9" t="n">
        <v>23245.6</v>
      </c>
      <c r="I709" s="5" t="inlineStr">
        <is>
          <t>DEPÓSITO BANCARIO</t>
        </is>
      </c>
      <c r="J709" s="5" t="inlineStr">
        <is>
          <t>4307 PEDRO GALARZA TERCEROS</t>
        </is>
      </c>
    </row>
    <row r="710">
      <c r="A710" s="5" t="inlineStr">
        <is>
          <t>CCAJ-SC39/69/2023</t>
        </is>
      </c>
      <c r="B710" s="6" t="n">
        <v>44968.67315295139</v>
      </c>
      <c r="C710" s="5" t="inlineStr">
        <is>
          <t>1386 EINAR CHOQUETIJLLA - COBRADOR</t>
        </is>
      </c>
      <c r="D710" s="15" t="n">
        <v>45113318884</v>
      </c>
      <c r="E710" s="5" t="inlineStr">
        <is>
          <t>BANCO INDUSTRIAL-100070049</t>
        </is>
      </c>
      <c r="H710" s="9" t="n">
        <v>7200</v>
      </c>
      <c r="I710" s="5" t="inlineStr">
        <is>
          <t>DEPÓSITO BANCARIO</t>
        </is>
      </c>
      <c r="J710" s="5" t="inlineStr">
        <is>
          <t>4307 PEDRO GALARZA TERCEROS</t>
        </is>
      </c>
    </row>
    <row r="711">
      <c r="A711" s="5" t="inlineStr">
        <is>
          <t>CCAJ-SC39/69/2023</t>
        </is>
      </c>
      <c r="B711" s="6" t="n">
        <v>44968.67315295139</v>
      </c>
      <c r="C711" s="5" t="inlineStr">
        <is>
          <t>1386 EINAR CHOQUETIJLLA - COBRADOR</t>
        </is>
      </c>
      <c r="D711" s="15" t="n">
        <v>45163258023</v>
      </c>
      <c r="E711" s="5" t="inlineStr">
        <is>
          <t>BANCO INDUSTRIAL-100070049</t>
        </is>
      </c>
      <c r="H711" s="9" t="n">
        <v>39782.7</v>
      </c>
      <c r="I711" s="5" t="inlineStr">
        <is>
          <t>DEPÓSITO BANCARIO</t>
        </is>
      </c>
      <c r="J711" s="5" t="inlineStr">
        <is>
          <t>4307 PEDRO GALARZA TERCEROS</t>
        </is>
      </c>
    </row>
    <row r="712">
      <c r="A712" s="5" t="inlineStr">
        <is>
          <t>CCAJ-SC39/69/2023</t>
        </is>
      </c>
      <c r="B712" s="6" t="n">
        <v>44968.67315295139</v>
      </c>
      <c r="C712" s="5" t="inlineStr">
        <is>
          <t>1386 EINAR CHOQUETIJLLA - COBRADOR</t>
        </is>
      </c>
      <c r="D712" s="15" t="n">
        <v>45133169278</v>
      </c>
      <c r="E712" s="5" t="inlineStr">
        <is>
          <t>BANCO INDUSTRIAL-100070049</t>
        </is>
      </c>
      <c r="H712" s="9" t="n">
        <v>2990.1</v>
      </c>
      <c r="I712" s="5" t="inlineStr">
        <is>
          <t>DEPÓSITO BANCARIO</t>
        </is>
      </c>
      <c r="J712" s="8" t="inlineStr">
        <is>
          <t>1973 BASILIA CRUZ AJARACHI</t>
        </is>
      </c>
    </row>
    <row r="713">
      <c r="A713" s="5" t="inlineStr">
        <is>
          <t>CCAJ-SC39/69/2023</t>
        </is>
      </c>
      <c r="B713" s="6" t="n">
        <v>44968.67315295139</v>
      </c>
      <c r="C713" s="5" t="inlineStr">
        <is>
          <t>1386 EINAR CHOQUETIJLLA - COBRADOR</t>
        </is>
      </c>
      <c r="D713" s="15" t="n">
        <v>45133169278</v>
      </c>
      <c r="E713" s="5" t="inlineStr">
        <is>
          <t>BANCO INDUSTRIAL-100070049</t>
        </is>
      </c>
      <c r="H713" s="9" t="n">
        <v>3999.8</v>
      </c>
      <c r="I713" s="5" t="inlineStr">
        <is>
          <t>DEPÓSITO BANCARIO</t>
        </is>
      </c>
      <c r="J713" s="8" t="inlineStr">
        <is>
          <t>1973 BASILIA CRUZ AJARACHI</t>
        </is>
      </c>
    </row>
    <row r="714">
      <c r="A714" s="5" t="inlineStr">
        <is>
          <t>CCAJ-SC39/69/2023</t>
        </is>
      </c>
      <c r="B714" s="6" t="n">
        <v>44968.67315295139</v>
      </c>
      <c r="C714" s="5" t="inlineStr">
        <is>
          <t>1386 EINAR CHOQUETIJLLA - COBRADOR</t>
        </is>
      </c>
      <c r="D714" s="15" t="n">
        <v>45133169278</v>
      </c>
      <c r="E714" s="5" t="inlineStr">
        <is>
          <t>BANCO INDUSTRIAL-100070049</t>
        </is>
      </c>
      <c r="H714" s="9" t="n">
        <v>2892.6</v>
      </c>
      <c r="I714" s="5" t="inlineStr">
        <is>
          <t>DEPÓSITO BANCARIO</t>
        </is>
      </c>
      <c r="J714" s="8" t="inlineStr">
        <is>
          <t>1973 BASILIA CRUZ AJARACHI</t>
        </is>
      </c>
    </row>
    <row r="715">
      <c r="A715" s="5" t="inlineStr">
        <is>
          <t>CCAJ-SC39/69/2023</t>
        </is>
      </c>
      <c r="B715" s="6" t="n">
        <v>44968.67315295139</v>
      </c>
      <c r="C715" s="5" t="inlineStr">
        <is>
          <t>1386 EINAR CHOQUETIJLLA - COBRADOR</t>
        </is>
      </c>
      <c r="D715" s="15" t="n">
        <v>45133169278</v>
      </c>
      <c r="E715" s="5" t="inlineStr">
        <is>
          <t>BANCO INDUSTRIAL-100070049</t>
        </is>
      </c>
      <c r="H715" s="9" t="n">
        <v>3120.8</v>
      </c>
      <c r="I715" s="5" t="inlineStr">
        <is>
          <t>DEPÓSITO BANCARIO</t>
        </is>
      </c>
      <c r="J715" s="8" t="inlineStr">
        <is>
          <t>1973 BASILIA CRUZ AJARACHI</t>
        </is>
      </c>
    </row>
    <row r="716">
      <c r="A716" s="5" t="inlineStr">
        <is>
          <t>CCAJ-SC39/69/2023</t>
        </is>
      </c>
      <c r="B716" s="6" t="n">
        <v>44968.67315295139</v>
      </c>
      <c r="C716" s="5" t="inlineStr">
        <is>
          <t>1386 EINAR CHOQUETIJLLA - COBRADOR</t>
        </is>
      </c>
      <c r="D716" s="7" t="n">
        <v>649256</v>
      </c>
      <c r="E716" s="5" t="inlineStr">
        <is>
          <t>BANCO INDUSTRIAL-100070049</t>
        </is>
      </c>
      <c r="H716" s="9" t="n">
        <v>30506</v>
      </c>
      <c r="I716" s="5" t="inlineStr">
        <is>
          <t>DEPÓSITO BANCARIO</t>
        </is>
      </c>
      <c r="J716" s="8" t="inlineStr">
        <is>
          <t>1972 FLAVIA GALEAN MALLON</t>
        </is>
      </c>
    </row>
    <row r="717">
      <c r="A717" s="5" t="inlineStr">
        <is>
          <t>CCAJ-SC39/69/2023</t>
        </is>
      </c>
      <c r="B717" s="6" t="n">
        <v>44968.67315295139</v>
      </c>
      <c r="C717" s="5" t="inlineStr">
        <is>
          <t>1386 EINAR CHOQUETIJLLA - COBRADOR</t>
        </is>
      </c>
      <c r="D717" s="7" t="n">
        <v>415523</v>
      </c>
      <c r="E717" s="8" t="inlineStr">
        <is>
          <t>BISA-100072017</t>
        </is>
      </c>
      <c r="H717" s="9" t="n">
        <v>4176</v>
      </c>
      <c r="I717" s="5" t="inlineStr">
        <is>
          <t>DEPÓSITO BANCARIO</t>
        </is>
      </c>
      <c r="J717" s="5" t="inlineStr">
        <is>
          <t>3046 CLAUDIA ELEN CASTRO DELGADILLO</t>
        </is>
      </c>
    </row>
    <row r="718">
      <c r="A718" s="5" t="inlineStr">
        <is>
          <t>CCAJ-SC39/69/2023</t>
        </is>
      </c>
      <c r="B718" s="6" t="n">
        <v>44968.67315295139</v>
      </c>
      <c r="C718" s="5" t="inlineStr">
        <is>
          <t>1386 EINAR CHOQUETIJLLA - COBRADOR</t>
        </is>
      </c>
      <c r="D718" s="7" t="n">
        <v>415522</v>
      </c>
      <c r="E718" s="5" t="inlineStr">
        <is>
          <t>BANCO INDUSTRIAL-100070049</t>
        </is>
      </c>
      <c r="H718" s="9" t="n">
        <v>75520</v>
      </c>
      <c r="I718" s="5" t="inlineStr">
        <is>
          <t>DEPÓSITO BANCARIO</t>
        </is>
      </c>
      <c r="J718" s="5" t="inlineStr">
        <is>
          <t>3046 CLAUDIA ELEN CASTRO DELGADILLO</t>
        </is>
      </c>
    </row>
    <row r="719">
      <c r="A719" s="5" t="inlineStr">
        <is>
          <t>CCAJ-SC39/69/2023</t>
        </is>
      </c>
      <c r="B719" s="6" t="n">
        <v>44968.67315295139</v>
      </c>
      <c r="C719" s="5" t="inlineStr">
        <is>
          <t>1386 EINAR CHOQUETIJLLA - COBRADOR</t>
        </is>
      </c>
      <c r="D719" s="7" t="n">
        <v>132326</v>
      </c>
      <c r="E719" s="5" t="inlineStr">
        <is>
          <t>MERCANTIL SANTA CRUZ-4010678183</t>
        </is>
      </c>
      <c r="H719" s="9" t="n">
        <v>6543.2</v>
      </c>
      <c r="I719" s="5" t="inlineStr">
        <is>
          <t>DEPÓSITO BANCARIO</t>
        </is>
      </c>
      <c r="J719" s="5" t="inlineStr">
        <is>
          <t>4863 MOISES MENACHO MONTAÑO</t>
        </is>
      </c>
    </row>
    <row r="720">
      <c r="A720" s="5" t="inlineStr">
        <is>
          <t>CCAJ-SC39/69/2023</t>
        </is>
      </c>
      <c r="B720" s="6" t="n">
        <v>44968.67315295139</v>
      </c>
      <c r="C720" s="5" t="inlineStr">
        <is>
          <t>1386 EINAR CHOQUETIJLLA - COBRADOR</t>
        </is>
      </c>
      <c r="D720" s="7" t="n"/>
      <c r="E720" s="8" t="n"/>
      <c r="F720" s="9" t="n">
        <v>35590</v>
      </c>
      <c r="I720" s="10" t="inlineStr">
        <is>
          <t>EFECTIVO</t>
        </is>
      </c>
      <c r="J720" s="8" t="inlineStr">
        <is>
          <t>901 FELIX GARCIA ROCHA</t>
        </is>
      </c>
    </row>
    <row r="721">
      <c r="A721" s="5" t="inlineStr">
        <is>
          <t>CCAJ-SC39/69/2023</t>
        </is>
      </c>
      <c r="B721" s="6" t="n">
        <v>44968.67315295139</v>
      </c>
      <c r="C721" s="5" t="inlineStr">
        <is>
          <t>1386 EINAR CHOQUETIJLLA - COBRADOR</t>
        </is>
      </c>
      <c r="D721" s="7" t="n"/>
      <c r="E721" s="8" t="n"/>
      <c r="F721" s="9" t="n">
        <v>3177.8</v>
      </c>
      <c r="I721" s="10" t="inlineStr">
        <is>
          <t>EFECTIVO</t>
        </is>
      </c>
      <c r="J721" s="5" t="inlineStr">
        <is>
          <t>2994 CRISTIAN DEIBY PARDO VILLEGAS</t>
        </is>
      </c>
    </row>
    <row r="722">
      <c r="A722" s="5" t="inlineStr">
        <is>
          <t>CCAJ-SC39/69/2023</t>
        </is>
      </c>
      <c r="B722" s="6" t="n">
        <v>44968.67315295139</v>
      </c>
      <c r="C722" s="5" t="inlineStr">
        <is>
          <t>1386 EINAR CHOQUETIJLLA - COBRADOR</t>
        </is>
      </c>
      <c r="D722" s="7" t="n"/>
      <c r="E722" s="8" t="n"/>
      <c r="F722" s="9" t="n">
        <v>44886.9</v>
      </c>
      <c r="I722" s="10" t="inlineStr">
        <is>
          <t>EFECTIVO</t>
        </is>
      </c>
      <c r="J722" s="5" t="inlineStr">
        <is>
          <t>4307 PEDRO GALARZA TERCEROS</t>
        </is>
      </c>
    </row>
    <row r="723">
      <c r="A723" s="5" t="inlineStr">
        <is>
          <t>CCAJ-SC39/69/2023</t>
        </is>
      </c>
      <c r="B723" s="6" t="n">
        <v>44968.67315295139</v>
      </c>
      <c r="C723" s="5" t="inlineStr">
        <is>
          <t>1386 EINAR CHOQUETIJLLA - COBRADOR</t>
        </is>
      </c>
      <c r="D723" s="7" t="n"/>
      <c r="E723" s="8" t="n"/>
      <c r="F723" s="9" t="n">
        <v>1699.6</v>
      </c>
      <c r="I723" s="10" t="inlineStr">
        <is>
          <t>EFECTIVO</t>
        </is>
      </c>
      <c r="J723" s="8" t="inlineStr">
        <is>
          <t>4309 RODRIGO RAMOS - T03</t>
        </is>
      </c>
    </row>
    <row r="724">
      <c r="A724" s="5" t="inlineStr">
        <is>
          <t>CCAJ-SC39/69/2023</t>
        </is>
      </c>
      <c r="B724" s="6" t="n">
        <v>44968.67315295139</v>
      </c>
      <c r="C724" s="5" t="inlineStr">
        <is>
          <t>1386 EINAR CHOQUETIJLLA - COBRADOR</t>
        </is>
      </c>
      <c r="D724" s="7" t="n"/>
      <c r="E724" s="8" t="n"/>
      <c r="F724" s="9" t="n">
        <v>6801.6</v>
      </c>
      <c r="I724" s="10" t="inlineStr">
        <is>
          <t>EFECTIVO</t>
        </is>
      </c>
      <c r="J724" s="8" t="inlineStr">
        <is>
          <t>4309 RODRIGO RAMOS - T05</t>
        </is>
      </c>
    </row>
    <row r="725">
      <c r="A725" s="5" t="inlineStr">
        <is>
          <t>CCAJ-SC39/69/2023</t>
        </is>
      </c>
      <c r="B725" s="6" t="n">
        <v>44968.67315295139</v>
      </c>
      <c r="C725" s="5" t="inlineStr">
        <is>
          <t>1386 EINAR CHOQUETIJLLA - COBRADOR</t>
        </is>
      </c>
      <c r="D725" s="7" t="n"/>
      <c r="E725" s="8" t="n"/>
      <c r="F725" s="9" t="n">
        <v>15180.7</v>
      </c>
      <c r="I725" s="10" t="inlineStr">
        <is>
          <t>EFECTIVO</t>
        </is>
      </c>
      <c r="J725" s="8" t="inlineStr">
        <is>
          <t>4309 RODRIGO RAMOS - T06</t>
        </is>
      </c>
    </row>
    <row r="726">
      <c r="A726" s="5" t="inlineStr">
        <is>
          <t>CCAJ-SC39/69/2023</t>
        </is>
      </c>
      <c r="B726" s="6" t="n">
        <v>44968.67315295139</v>
      </c>
      <c r="C726" s="5" t="inlineStr">
        <is>
          <t>1386 EINAR CHOQUETIJLLA - COBRADOR</t>
        </is>
      </c>
      <c r="D726" s="7" t="n"/>
      <c r="E726" s="8" t="n"/>
      <c r="F726" s="9" t="n">
        <v>4649.7</v>
      </c>
      <c r="I726" s="10" t="inlineStr">
        <is>
          <t>EFECTIVO</t>
        </is>
      </c>
      <c r="J726" s="8" t="inlineStr">
        <is>
          <t>4309 RODRIGO RAMOS - T10</t>
        </is>
      </c>
    </row>
    <row r="727">
      <c r="A727" s="5" t="inlineStr">
        <is>
          <t>CCAJ-SC39/69/2023</t>
        </is>
      </c>
      <c r="B727" s="6" t="n">
        <v>44968.67315295139</v>
      </c>
      <c r="C727" s="5" t="inlineStr">
        <is>
          <t>1386 EINAR CHOQUETIJLLA - COBRADOR</t>
        </is>
      </c>
      <c r="D727" s="7" t="n"/>
      <c r="E727" s="8" t="n"/>
      <c r="F727" s="9" t="n">
        <v>5100.6</v>
      </c>
      <c r="I727" s="10" t="inlineStr">
        <is>
          <t>EFECTIVO</t>
        </is>
      </c>
      <c r="J727" s="8" t="inlineStr">
        <is>
          <t>4309 RODRIGO RAMOS - T16</t>
        </is>
      </c>
    </row>
    <row r="728">
      <c r="A728" s="5" t="inlineStr">
        <is>
          <t>CCAJ-SC39/69/2023</t>
        </is>
      </c>
      <c r="B728" s="6" t="n">
        <v>44968.67315295139</v>
      </c>
      <c r="C728" s="5" t="inlineStr">
        <is>
          <t>1386 EINAR CHOQUETIJLLA - COBRADOR</t>
        </is>
      </c>
      <c r="D728" s="7" t="n"/>
      <c r="E728" s="8" t="n"/>
      <c r="F728" s="9" t="n">
        <v>631.7</v>
      </c>
      <c r="I728" s="10" t="inlineStr">
        <is>
          <t>EFECTIVO</t>
        </is>
      </c>
      <c r="J728" s="8" t="inlineStr">
        <is>
          <t>4309 RODRIGO RAMOS - T20</t>
        </is>
      </c>
    </row>
    <row r="729">
      <c r="A729" s="5" t="inlineStr">
        <is>
          <t>CCAJ-SC39/69/2023</t>
        </is>
      </c>
      <c r="B729" s="6" t="n">
        <v>44968.67315295139</v>
      </c>
      <c r="C729" s="5" t="inlineStr">
        <is>
          <t>1386 EINAR CHOQUETIJLLA - COBRADOR</t>
        </is>
      </c>
      <c r="D729" s="7" t="n"/>
      <c r="E729" s="8" t="n"/>
      <c r="F729" s="9" t="n">
        <v>5347.9</v>
      </c>
      <c r="I729" s="10" t="inlineStr">
        <is>
          <t>EFECTIVO</t>
        </is>
      </c>
      <c r="J729" s="8" t="inlineStr">
        <is>
          <t>4309 RODRIGO RAMOS - T21</t>
        </is>
      </c>
    </row>
    <row r="730">
      <c r="A730" s="5" t="inlineStr">
        <is>
          <t>CCAJ-SC39/69/2023</t>
        </is>
      </c>
      <c r="B730" s="6" t="n">
        <v>44968.67315295139</v>
      </c>
      <c r="C730" s="5" t="inlineStr">
        <is>
          <t>1386 EINAR CHOQUETIJLLA - COBRADOR</t>
        </is>
      </c>
      <c r="D730" s="7" t="n"/>
      <c r="E730" s="8" t="n"/>
      <c r="F730" s="9" t="n">
        <v>27887</v>
      </c>
      <c r="I730" s="10" t="inlineStr">
        <is>
          <t>EFECTIVO</t>
        </is>
      </c>
      <c r="J730" s="8" t="inlineStr">
        <is>
          <t>4309 RODRIGO RAMOS - T25</t>
        </is>
      </c>
    </row>
    <row r="731">
      <c r="A731" s="11" t="inlineStr">
        <is>
          <t>SAP</t>
        </is>
      </c>
      <c r="B731" s="3" t="n"/>
      <c r="C731" s="3" t="n"/>
      <c r="D731" s="17">
        <f>178853.66+2157.6</f>
        <v/>
      </c>
      <c r="E731" s="8" t="n"/>
      <c r="F731" s="18">
        <f>SUM(F689:G730)</f>
        <v/>
      </c>
      <c r="H731" s="9" t="n"/>
      <c r="I731" s="10" t="n"/>
      <c r="J731" s="5" t="n"/>
    </row>
    <row r="732">
      <c r="A732" s="13" t="inlineStr">
        <is>
          <t>FECHA</t>
        </is>
      </c>
      <c r="B732" s="13" t="inlineStr">
        <is>
          <t>CIERRE DE CAJA</t>
        </is>
      </c>
      <c r="C732" s="13" t="inlineStr">
        <is>
          <t>IMPORTE</t>
        </is>
      </c>
      <c r="D732" s="7" t="n"/>
      <c r="E732" s="8" t="n"/>
      <c r="H732" s="9" t="n"/>
      <c r="I732" s="10" t="n"/>
      <c r="J732" s="5" t="n"/>
    </row>
    <row r="733" ht="15.75" customHeight="1">
      <c r="A733" s="5" t="n"/>
      <c r="B733" s="6" t="n"/>
      <c r="C733" s="5" t="n"/>
      <c r="D733" s="14" t="n">
        <v>112761108</v>
      </c>
      <c r="E733" s="8" t="n"/>
      <c r="H733" s="9" t="n"/>
      <c r="I733" s="10" t="n"/>
      <c r="J733" s="5" t="n"/>
    </row>
    <row r="734" ht="15.75" customHeight="1">
      <c r="D734" s="14" t="n">
        <v>112761199</v>
      </c>
    </row>
    <row r="735"/>
    <row r="736">
      <c r="A736" s="1" t="inlineStr">
        <is>
          <t>Cierre Caja</t>
        </is>
      </c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</row>
    <row r="737">
      <c r="A737" s="3" t="inlineStr">
        <is>
          <t>Del 13/02/2023</t>
        </is>
      </c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</row>
    <row r="738">
      <c r="A738" s="74" t="inlineStr">
        <is>
          <t>Cierre Caja</t>
        </is>
      </c>
      <c r="B738" s="74" t="inlineStr">
        <is>
          <t>Fecha</t>
        </is>
      </c>
      <c r="C738" s="74" t="inlineStr">
        <is>
          <t>Cajero</t>
        </is>
      </c>
      <c r="D738" s="74" t="inlineStr">
        <is>
          <t>Nro Voucher</t>
        </is>
      </c>
      <c r="E738" s="74" t="inlineStr">
        <is>
          <t>Nro Cuenta</t>
        </is>
      </c>
      <c r="F738" s="74" t="inlineStr">
        <is>
          <t>Tipo Ingreso</t>
        </is>
      </c>
      <c r="G738" s="75" t="n"/>
      <c r="H738" s="76" t="n"/>
      <c r="I738" s="74" t="inlineStr">
        <is>
          <t>TIPO DE INGRESO</t>
        </is>
      </c>
      <c r="J738" s="74" t="inlineStr">
        <is>
          <t>Cobrador</t>
        </is>
      </c>
    </row>
    <row r="739">
      <c r="A739" s="77" t="n"/>
      <c r="B739" s="77" t="n"/>
      <c r="C739" s="77" t="n"/>
      <c r="D739" s="77" t="n"/>
      <c r="E739" s="77" t="n"/>
      <c r="F739" s="4" t="inlineStr">
        <is>
          <t>EFECTIVO</t>
        </is>
      </c>
      <c r="G739" s="4" t="inlineStr">
        <is>
          <t>CHEQUE</t>
        </is>
      </c>
      <c r="H739" s="4" t="inlineStr">
        <is>
          <t>TRANSFERENCIA</t>
        </is>
      </c>
      <c r="I739" s="77" t="n"/>
      <c r="J739" s="77" t="n"/>
    </row>
    <row r="740">
      <c r="A740" s="5" t="inlineStr">
        <is>
          <t>CCAJ-SC39/70/2023</t>
        </is>
      </c>
      <c r="B740" s="6" t="n">
        <v>44970.41599931713</v>
      </c>
      <c r="C740" s="5" t="inlineStr">
        <is>
          <t>1386 EINAR CHOQUETIJLLA - COBRADOR</t>
        </is>
      </c>
      <c r="D740" s="10" t="n"/>
      <c r="E740" s="8" t="n"/>
      <c r="F740" s="9" t="n">
        <v>7769.4</v>
      </c>
      <c r="I740" s="10" t="inlineStr">
        <is>
          <t>EFECTIVO</t>
        </is>
      </c>
      <c r="J740" s="8" t="inlineStr">
        <is>
          <t>1970 CARLOS CAMPOS ORTIZ</t>
        </is>
      </c>
    </row>
    <row r="741">
      <c r="A741" s="5" t="inlineStr">
        <is>
          <t>CCAJ-SC39/70/2023</t>
        </is>
      </c>
      <c r="B741" s="6" t="n">
        <v>44970.41599931713</v>
      </c>
      <c r="C741" s="5" t="inlineStr">
        <is>
          <t>1386 EINAR CHOQUETIJLLA - COBRADOR</t>
        </is>
      </c>
      <c r="D741" s="10" t="n"/>
      <c r="E741" s="8" t="n"/>
      <c r="F741" s="9" t="n">
        <v>7174.8</v>
      </c>
      <c r="I741" s="10" t="inlineStr">
        <is>
          <t>EFECTIVO</t>
        </is>
      </c>
      <c r="J741" s="8" t="inlineStr">
        <is>
          <t>2551 EDMUNDO CAYANI M.</t>
        </is>
      </c>
    </row>
    <row r="742">
      <c r="A742" s="5" t="inlineStr">
        <is>
          <t>CCAJ-SC39/70/2023</t>
        </is>
      </c>
      <c r="B742" s="6" t="n">
        <v>44970.41599931713</v>
      </c>
      <c r="C742" s="5" t="inlineStr">
        <is>
          <t>1386 EINAR CHOQUETIJLLA - COBRADOR</t>
        </is>
      </c>
      <c r="D742" s="10" t="n"/>
      <c r="E742" s="8" t="n"/>
      <c r="F742" s="9" t="n">
        <v>23464.6</v>
      </c>
      <c r="I742" s="10" t="inlineStr">
        <is>
          <t>EFECTIVO</t>
        </is>
      </c>
      <c r="J742" s="5" t="inlineStr">
        <is>
          <t>2552 ALVARO JAVIER LOAYZA CACERES</t>
        </is>
      </c>
    </row>
    <row r="743">
      <c r="A743" s="5" t="inlineStr">
        <is>
          <t>CCAJ-SC39/70/2023</t>
        </is>
      </c>
      <c r="B743" s="6" t="n">
        <v>44970.41599931713</v>
      </c>
      <c r="C743" s="5" t="inlineStr">
        <is>
          <t>1386 EINAR CHOQUETIJLLA - COBRADOR</t>
        </is>
      </c>
      <c r="D743" s="10" t="n"/>
      <c r="E743" s="8" t="n"/>
      <c r="F743" s="9" t="n">
        <v>9212.5</v>
      </c>
      <c r="I743" s="10" t="inlineStr">
        <is>
          <t>EFECTIVO</t>
        </is>
      </c>
      <c r="J743" s="8" t="inlineStr">
        <is>
          <t>2932 EUGENIO LOPEZ CESPEDES</t>
        </is>
      </c>
    </row>
    <row r="744">
      <c r="A744" s="5" t="inlineStr">
        <is>
          <t>CCAJ-SC39/70/2023</t>
        </is>
      </c>
      <c r="B744" s="6" t="n">
        <v>44970.41599931713</v>
      </c>
      <c r="C744" s="5" t="inlineStr">
        <is>
          <t>1386 EINAR CHOQUETIJLLA - COBRADOR</t>
        </is>
      </c>
      <c r="D744" s="10" t="n"/>
      <c r="E744" s="8" t="n"/>
      <c r="F744" s="9" t="n">
        <v>4145.2</v>
      </c>
      <c r="I744" s="10" t="inlineStr">
        <is>
          <t>EFECTIVO</t>
        </is>
      </c>
      <c r="J744" s="8" t="inlineStr">
        <is>
          <t>4309 RODRIGO RAMOS - T04</t>
        </is>
      </c>
    </row>
    <row r="745">
      <c r="A745" s="5" t="inlineStr">
        <is>
          <t>CCAJ-SC39/70/2023</t>
        </is>
      </c>
      <c r="B745" s="6" t="n">
        <v>44970.41599931713</v>
      </c>
      <c r="C745" s="5" t="inlineStr">
        <is>
          <t>1386 EINAR CHOQUETIJLLA - COBRADOR</t>
        </is>
      </c>
      <c r="D745" s="10" t="n"/>
      <c r="E745" s="8" t="n"/>
      <c r="F745" s="9" t="n">
        <v>10471.6</v>
      </c>
      <c r="I745" s="10" t="inlineStr">
        <is>
          <t>EFECTIVO</t>
        </is>
      </c>
      <c r="J745" s="8" t="inlineStr">
        <is>
          <t>4309 RODRIGO RAMOS - T07</t>
        </is>
      </c>
    </row>
    <row r="746">
      <c r="A746" s="5" t="inlineStr">
        <is>
          <t>CCAJ-SC39/70/2023</t>
        </is>
      </c>
      <c r="B746" s="6" t="n">
        <v>44970.41599931713</v>
      </c>
      <c r="C746" s="5" t="inlineStr">
        <is>
          <t>1386 EINAR CHOQUETIJLLA - COBRADOR</t>
        </is>
      </c>
      <c r="D746" s="10" t="n"/>
      <c r="E746" s="8" t="n"/>
      <c r="F746" s="9" t="n">
        <v>23567.5</v>
      </c>
      <c r="I746" s="10" t="inlineStr">
        <is>
          <t>EFECTIVO</t>
        </is>
      </c>
      <c r="J746" s="8" t="inlineStr">
        <is>
          <t>4309 RODRIGO RAMOS - T09</t>
        </is>
      </c>
    </row>
    <row r="747">
      <c r="A747" s="5" t="inlineStr">
        <is>
          <t>CCAJ-SC39/70/2023</t>
        </is>
      </c>
      <c r="B747" s="6" t="n">
        <v>44970.41599931713</v>
      </c>
      <c r="C747" s="5" t="inlineStr">
        <is>
          <t>1386 EINAR CHOQUETIJLLA - COBRADOR</t>
        </is>
      </c>
      <c r="D747" s="10" t="n"/>
      <c r="E747" s="8" t="n"/>
      <c r="F747" s="9" t="n">
        <v>4947.8</v>
      </c>
      <c r="I747" s="10" t="inlineStr">
        <is>
          <t>EFECTIVO</t>
        </is>
      </c>
      <c r="J747" s="8" t="inlineStr">
        <is>
          <t>4309 RODRIGO RAMOS - T11</t>
        </is>
      </c>
    </row>
    <row r="748">
      <c r="A748" s="5" t="inlineStr">
        <is>
          <t>CCAJ-SC39/70/2023</t>
        </is>
      </c>
      <c r="B748" s="6" t="n">
        <v>44970.41599931713</v>
      </c>
      <c r="C748" s="5" t="inlineStr">
        <is>
          <t>1386 EINAR CHOQUETIJLLA - COBRADOR</t>
        </is>
      </c>
      <c r="D748" s="10" t="n"/>
      <c r="E748" s="8" t="n"/>
      <c r="F748" s="9" t="n">
        <v>5529</v>
      </c>
      <c r="I748" s="10" t="inlineStr">
        <is>
          <t>EFECTIVO</t>
        </is>
      </c>
      <c r="J748" s="8" t="inlineStr">
        <is>
          <t>4309 RODRIGO RAMOS - T14</t>
        </is>
      </c>
    </row>
    <row r="749">
      <c r="A749" s="5" t="inlineStr">
        <is>
          <t>CCAJ-SC39/70/2023</t>
        </is>
      </c>
      <c r="B749" s="6" t="n">
        <v>44970.41599931713</v>
      </c>
      <c r="C749" s="5" t="inlineStr">
        <is>
          <t>1386 EINAR CHOQUETIJLLA - COBRADOR</t>
        </is>
      </c>
      <c r="D749" s="10" t="n"/>
      <c r="E749" s="8" t="n"/>
      <c r="F749" s="9" t="n">
        <v>5501.3</v>
      </c>
      <c r="I749" s="10" t="inlineStr">
        <is>
          <t>EFECTIVO</t>
        </is>
      </c>
      <c r="J749" s="8" t="inlineStr">
        <is>
          <t>4309 RODRIGO RAMOS - T15</t>
        </is>
      </c>
    </row>
    <row r="750">
      <c r="A750" s="5" t="inlineStr">
        <is>
          <t>CCAJ-SC39/70/2023</t>
        </is>
      </c>
      <c r="B750" s="6" t="n">
        <v>44970.41599931713</v>
      </c>
      <c r="C750" s="5" t="inlineStr">
        <is>
          <t>1386 EINAR CHOQUETIJLLA - COBRADOR</t>
        </is>
      </c>
      <c r="D750" s="10" t="n"/>
      <c r="E750" s="8" t="n"/>
      <c r="F750" s="9" t="n">
        <v>2300.1</v>
      </c>
      <c r="I750" s="10" t="inlineStr">
        <is>
          <t>EFECTIVO</t>
        </is>
      </c>
      <c r="J750" s="8" t="inlineStr">
        <is>
          <t>4309 RODRIGO RAMOS - T17</t>
        </is>
      </c>
    </row>
    <row r="751">
      <c r="A751" s="5" t="inlineStr">
        <is>
          <t>CCAJ-SC39/70/2023</t>
        </is>
      </c>
      <c r="B751" s="6" t="n">
        <v>44970.41599931713</v>
      </c>
      <c r="C751" s="5" t="inlineStr">
        <is>
          <t>1386 EINAR CHOQUETIJLLA - COBRADOR</t>
        </is>
      </c>
      <c r="D751" s="10" t="n"/>
      <c r="E751" s="8" t="n"/>
      <c r="F751" s="9" t="n">
        <v>10633</v>
      </c>
      <c r="I751" s="10" t="inlineStr">
        <is>
          <t>EFECTIVO</t>
        </is>
      </c>
      <c r="J751" s="8" t="inlineStr">
        <is>
          <t>4309 RODRIGO RAMOS - T18</t>
        </is>
      </c>
    </row>
    <row r="752">
      <c r="A752" s="5" t="inlineStr">
        <is>
          <t>CCAJ-SC39/70/2023</t>
        </is>
      </c>
      <c r="B752" s="6" t="n">
        <v>44970.41599931713</v>
      </c>
      <c r="C752" s="5" t="inlineStr">
        <is>
          <t>1386 EINAR CHOQUETIJLLA - COBRADOR</t>
        </is>
      </c>
      <c r="D752" s="10" t="n"/>
      <c r="E752" s="8" t="n"/>
      <c r="F752" s="9" t="n">
        <v>12384.4</v>
      </c>
      <c r="I752" s="10" t="inlineStr">
        <is>
          <t>EFECTIVO</t>
        </is>
      </c>
      <c r="J752" s="8" t="inlineStr">
        <is>
          <t>4309 RODRIGO RAMOS - T19</t>
        </is>
      </c>
    </row>
    <row r="753">
      <c r="A753" s="11" t="inlineStr">
        <is>
          <t>SAP</t>
        </is>
      </c>
      <c r="B753" s="3" t="n"/>
      <c r="C753" s="3" t="n"/>
      <c r="D753" s="17">
        <f>126057.2+1044</f>
        <v/>
      </c>
      <c r="E753" s="8" t="n"/>
      <c r="F753" s="31">
        <f>SUM(F740:G752)</f>
        <v/>
      </c>
      <c r="H753" s="9" t="n"/>
      <c r="I753" s="10" t="n"/>
      <c r="J753" s="5" t="n"/>
    </row>
    <row r="754">
      <c r="A754" s="13" t="inlineStr">
        <is>
          <t>FECHA</t>
        </is>
      </c>
      <c r="B754" s="13" t="inlineStr">
        <is>
          <t>CIERRE DE CAJA</t>
        </is>
      </c>
      <c r="C754" s="13" t="inlineStr">
        <is>
          <t>IMPORTE</t>
        </is>
      </c>
      <c r="D754" s="7" t="n"/>
      <c r="E754" s="8" t="n"/>
      <c r="H754" s="9" t="n"/>
      <c r="I754" s="10" t="n"/>
      <c r="J754" s="5" t="n"/>
    </row>
    <row r="755" ht="15.75" customHeight="1">
      <c r="A755" s="5" t="n"/>
      <c r="B755" s="6" t="n"/>
      <c r="C755" s="5" t="n"/>
      <c r="D755" s="14" t="n">
        <v>112761110</v>
      </c>
      <c r="E755" s="8" t="n"/>
      <c r="H755" s="9" t="n"/>
      <c r="I755" s="10" t="n"/>
      <c r="J755" s="5" t="n"/>
    </row>
    <row r="756" ht="15.75" customHeight="1">
      <c r="A756" s="5" t="n"/>
      <c r="B756" s="6" t="n"/>
      <c r="C756" s="5" t="n"/>
      <c r="D756" s="14" t="n">
        <v>112761200</v>
      </c>
      <c r="E756" s="8" t="n"/>
      <c r="H756" s="9" t="n"/>
      <c r="I756" s="10" t="n"/>
      <c r="J756" s="5" t="n"/>
    </row>
    <row r="757">
      <c r="A757" s="5" t="n"/>
      <c r="B757" s="6" t="n"/>
      <c r="C757" s="5" t="n"/>
      <c r="D757" s="7" t="n"/>
      <c r="E757" s="8" t="n"/>
      <c r="H757" s="9" t="n"/>
      <c r="I757" s="10" t="n"/>
      <c r="J757" s="5" t="n"/>
    </row>
    <row r="758">
      <c r="A758" s="5" t="inlineStr">
        <is>
          <t>CCAJ-SC39/71/2023</t>
        </is>
      </c>
      <c r="B758" s="6" t="n">
        <v>44970.82913575231</v>
      </c>
      <c r="C758" s="5" t="inlineStr">
        <is>
          <t>1386 EINAR CHOQUETIJLLA - COBRADOR</t>
        </is>
      </c>
      <c r="D758" s="7" t="n"/>
      <c r="E758" s="8" t="n"/>
      <c r="G758" s="9" t="n">
        <v>2055.62</v>
      </c>
      <c r="I758" s="10" t="inlineStr">
        <is>
          <t>CHEQUE</t>
        </is>
      </c>
      <c r="J758" s="8" t="inlineStr">
        <is>
          <t>2551 EDMUNDO CAYANI M.</t>
        </is>
      </c>
    </row>
    <row r="759">
      <c r="A759" s="5" t="inlineStr">
        <is>
          <t>CCAJ-SC39/71/2023</t>
        </is>
      </c>
      <c r="B759" s="6" t="n">
        <v>44970.82913575231</v>
      </c>
      <c r="C759" s="5" t="inlineStr">
        <is>
          <t>1386 EINAR CHOQUETIJLLA - COBRADOR</t>
        </is>
      </c>
      <c r="D759" s="7" t="n"/>
      <c r="E759" s="8" t="n"/>
      <c r="G759" s="9" t="n">
        <v>4226.8</v>
      </c>
      <c r="I759" s="10" t="inlineStr">
        <is>
          <t>CHEQUE</t>
        </is>
      </c>
      <c r="J759" s="5" t="inlineStr">
        <is>
          <t>4307 PEDRO GALARZA TERCEROS</t>
        </is>
      </c>
    </row>
    <row r="760">
      <c r="A760" s="5" t="inlineStr">
        <is>
          <t>CCAJ-SC39/71/202</t>
        </is>
      </c>
      <c r="B760" s="6" t="n">
        <v>44970.82913575231</v>
      </c>
      <c r="C760" s="5" t="inlineStr">
        <is>
          <t xml:space="preserve">1386 EINAR CHOQUETIJLLA - </t>
        </is>
      </c>
      <c r="D760" s="7" t="n">
        <v>330520</v>
      </c>
      <c r="E760" s="5" t="inlineStr">
        <is>
          <t>BANCO DE CREDITO-7015054675359</t>
        </is>
      </c>
      <c r="H760" s="9" t="n">
        <v>565</v>
      </c>
      <c r="I760" s="5" t="inlineStr">
        <is>
          <t>DEPÓSITO BANCARIO</t>
        </is>
      </c>
      <c r="J760" s="5" t="inlineStr">
        <is>
          <t>3046 CLAUDIA ELEN CASTRO DELGADILLO</t>
        </is>
      </c>
    </row>
    <row r="761">
      <c r="A761" s="5" t="inlineStr">
        <is>
          <t>CCAJ-SC39/71/2023</t>
        </is>
      </c>
      <c r="B761" s="6" t="n">
        <v>44970.82913575231</v>
      </c>
      <c r="C761" s="5" t="inlineStr">
        <is>
          <t>1386 EINAR CHOQUETIJLLA - COBRADOR</t>
        </is>
      </c>
      <c r="D761" s="7" t="n">
        <v>37593</v>
      </c>
      <c r="E761" s="5" t="inlineStr">
        <is>
          <t>BANCO DE CREDITO-7015054675359</t>
        </is>
      </c>
      <c r="H761" s="9" t="n">
        <v>1504</v>
      </c>
      <c r="I761" s="5" t="inlineStr">
        <is>
          <t>DEPÓSITO BANCARIO</t>
        </is>
      </c>
      <c r="J761" s="5" t="inlineStr">
        <is>
          <t>1271 SANDRA SALAZAR ESCOBAR</t>
        </is>
      </c>
    </row>
    <row r="762">
      <c r="A762" s="5" t="inlineStr">
        <is>
          <t>CCAJ-SC39/71/2023</t>
        </is>
      </c>
      <c r="B762" s="6" t="n">
        <v>44970.82913575231</v>
      </c>
      <c r="C762" s="5" t="inlineStr">
        <is>
          <t>1386 EINAR CHOQUETIJLLA - COBRADOR</t>
        </is>
      </c>
      <c r="D762" s="7" t="n">
        <v>415858</v>
      </c>
      <c r="E762" s="5" t="inlineStr">
        <is>
          <t>BANCO DE CREDITO-7015054675359</t>
        </is>
      </c>
      <c r="H762" s="9" t="n">
        <v>36</v>
      </c>
      <c r="I762" s="5" t="inlineStr">
        <is>
          <t>DEPÓSITO BANCARIO</t>
        </is>
      </c>
      <c r="J762" s="5" t="inlineStr">
        <is>
          <t>1271 SANDRA SALAZAR ESCOBAR</t>
        </is>
      </c>
    </row>
    <row r="763">
      <c r="A763" s="5" t="inlineStr">
        <is>
          <t>CCAJ-SC39/71/2023</t>
        </is>
      </c>
      <c r="B763" s="6" t="n">
        <v>44970.82913575231</v>
      </c>
      <c r="C763" s="5" t="inlineStr">
        <is>
          <t>1386 EINAR CHOQUETIJLLA - COBRADOR</t>
        </is>
      </c>
      <c r="D763" s="15" t="n">
        <v>45163259369</v>
      </c>
      <c r="E763" s="5" t="inlineStr">
        <is>
          <t>BANCO INDUSTRIAL-100070049</t>
        </is>
      </c>
      <c r="H763" s="9" t="n">
        <v>759.6</v>
      </c>
      <c r="I763" s="5" t="inlineStr">
        <is>
          <t>DEPÓSITO BANCARIO</t>
        </is>
      </c>
      <c r="J763" s="5" t="inlineStr">
        <is>
          <t>1271 SANDRA SALAZAR ESCOBAR</t>
        </is>
      </c>
    </row>
    <row r="764">
      <c r="A764" s="5" t="inlineStr">
        <is>
          <t>CCAJ-SC39/71/2023</t>
        </is>
      </c>
      <c r="B764" s="6" t="n">
        <v>44970.82913575231</v>
      </c>
      <c r="C764" s="5" t="inlineStr">
        <is>
          <t>1386 EINAR CHOQUETIJLLA - COBRADOR</t>
        </is>
      </c>
      <c r="D764" s="15" t="n">
        <v>45163259376</v>
      </c>
      <c r="E764" s="5" t="inlineStr">
        <is>
          <t>BANCO INDUSTRIAL-100070049</t>
        </is>
      </c>
      <c r="H764" s="9" t="n">
        <v>150</v>
      </c>
      <c r="I764" s="5" t="inlineStr">
        <is>
          <t>DEPÓSITO BANCARIO</t>
        </is>
      </c>
      <c r="J764" s="5" t="inlineStr">
        <is>
          <t>1271 SANDRA SALAZAR ESCOBAR</t>
        </is>
      </c>
    </row>
    <row r="765">
      <c r="A765" s="5" t="inlineStr">
        <is>
          <t>CCAJ-SC39/71/2023</t>
        </is>
      </c>
      <c r="B765" s="6" t="n">
        <v>44970.82913575231</v>
      </c>
      <c r="C765" s="5" t="inlineStr">
        <is>
          <t>1386 EINAR CHOQUETIJLLA - COBRADOR</t>
        </is>
      </c>
      <c r="D765" s="15" t="n">
        <v>45173231736</v>
      </c>
      <c r="E765" s="5" t="inlineStr">
        <is>
          <t>BANCO INDUSTRIAL-100070049</t>
        </is>
      </c>
      <c r="H765" s="9" t="n">
        <v>1212.6</v>
      </c>
      <c r="I765" s="5" t="inlineStr">
        <is>
          <t>DEPÓSITO BANCARIO</t>
        </is>
      </c>
      <c r="J765" s="5" t="inlineStr">
        <is>
          <t>1271 SANDRA SALAZAR ESCOBAR</t>
        </is>
      </c>
    </row>
    <row r="766">
      <c r="A766" s="5" t="inlineStr">
        <is>
          <t>CCAJ-SC39/71/2023</t>
        </is>
      </c>
      <c r="B766" s="6" t="n">
        <v>44970.82913575231</v>
      </c>
      <c r="C766" s="5" t="inlineStr">
        <is>
          <t>1386 EINAR CHOQUETIJLLA - COBRADOR</t>
        </is>
      </c>
      <c r="D766" s="7" t="n">
        <v>50255</v>
      </c>
      <c r="E766" s="5" t="inlineStr">
        <is>
          <t>BANCO DE CREDITO-7015054675359</t>
        </is>
      </c>
      <c r="H766" s="9" t="n">
        <v>796.8</v>
      </c>
      <c r="I766" s="5" t="inlineStr">
        <is>
          <t>DEPÓSITO BANCARIO</t>
        </is>
      </c>
      <c r="J766" s="5" t="inlineStr">
        <is>
          <t>4307 PEDRO GALARZA TERCEROS</t>
        </is>
      </c>
    </row>
    <row r="767">
      <c r="A767" s="5" t="inlineStr">
        <is>
          <t>CCAJ-SC39/71/2023</t>
        </is>
      </c>
      <c r="B767" s="6" t="n">
        <v>44970.82913575231</v>
      </c>
      <c r="C767" s="5" t="inlineStr">
        <is>
          <t>1386 EINAR CHOQUETIJLLA - COBRADOR</t>
        </is>
      </c>
      <c r="D767" s="15" t="n">
        <v>45173231741</v>
      </c>
      <c r="E767" s="5" t="inlineStr">
        <is>
          <t>BANCO INDUSTRIAL-100070049</t>
        </is>
      </c>
      <c r="H767" s="9" t="n">
        <v>153</v>
      </c>
      <c r="I767" s="5" t="inlineStr">
        <is>
          <t>DEPÓSITO BANCARIO</t>
        </is>
      </c>
      <c r="J767" s="5" t="inlineStr">
        <is>
          <t>1271 SANDRA SALAZAR ESCOBAR</t>
        </is>
      </c>
    </row>
    <row r="768">
      <c r="A768" s="5" t="inlineStr">
        <is>
          <t>CCAJ-SC39/71/2023</t>
        </is>
      </c>
      <c r="B768" s="6" t="n">
        <v>44970.82913575231</v>
      </c>
      <c r="C768" s="5" t="inlineStr">
        <is>
          <t>1386 EINAR CHOQUETIJLLA - COBRADOR</t>
        </is>
      </c>
      <c r="D768" s="7" t="n">
        <v>50285</v>
      </c>
      <c r="E768" s="5" t="inlineStr">
        <is>
          <t>BANCO DE CREDITO-7015054675359</t>
        </is>
      </c>
      <c r="H768" s="9" t="n">
        <v>34575.73</v>
      </c>
      <c r="I768" s="5" t="inlineStr">
        <is>
          <t>DEPÓSITO BANCARIO</t>
        </is>
      </c>
      <c r="J768" s="5" t="inlineStr">
        <is>
          <t>4307 PEDRO GALARZA TERCEROS</t>
        </is>
      </c>
    </row>
    <row r="769">
      <c r="A769" s="5" t="inlineStr">
        <is>
          <t>CCAJ-SC39/71/2023</t>
        </is>
      </c>
      <c r="B769" s="6" t="n">
        <v>44970.82913575231</v>
      </c>
      <c r="C769" s="5" t="inlineStr">
        <is>
          <t>1386 EINAR CHOQUETIJLLA - COBRADOR</t>
        </is>
      </c>
      <c r="D769" s="15" t="n">
        <v>45113320355</v>
      </c>
      <c r="E769" s="5" t="inlineStr">
        <is>
          <t>BANCO INDUSTRIAL-100070049</t>
        </is>
      </c>
      <c r="H769" s="9" t="n">
        <v>924.96</v>
      </c>
      <c r="I769" s="5" t="inlineStr">
        <is>
          <t>DEPÓSITO BANCARIO</t>
        </is>
      </c>
      <c r="J769" s="5" t="inlineStr">
        <is>
          <t>1271 SANDRA SALAZAR ESCOBAR</t>
        </is>
      </c>
    </row>
    <row r="770">
      <c r="A770" s="5" t="inlineStr">
        <is>
          <t>CCAJ-SC39/71/2023</t>
        </is>
      </c>
      <c r="B770" s="6" t="n">
        <v>44970.82913575231</v>
      </c>
      <c r="C770" s="5" t="inlineStr">
        <is>
          <t>1386 EINAR CHOQUETIJLLA - COBRADOR</t>
        </is>
      </c>
      <c r="D770" s="15" t="n">
        <v>45163259782</v>
      </c>
      <c r="E770" s="5" t="inlineStr">
        <is>
          <t>BANCO INDUSTRIAL-100070049</t>
        </is>
      </c>
      <c r="H770" s="9" t="n">
        <v>120</v>
      </c>
      <c r="I770" s="5" t="inlineStr">
        <is>
          <t>DEPÓSITO BANCARIO</t>
        </is>
      </c>
      <c r="J770" s="5" t="inlineStr">
        <is>
          <t>1271 SANDRA SALAZAR ESCOBAR</t>
        </is>
      </c>
    </row>
    <row r="771">
      <c r="A771" s="5" t="inlineStr">
        <is>
          <t>CCAJ-SC39/71/2023</t>
        </is>
      </c>
      <c r="B771" s="6" t="n">
        <v>44970.82913575231</v>
      </c>
      <c r="C771" s="5" t="inlineStr">
        <is>
          <t>1386 EINAR CHOQUETIJLLA - COBRADOR</t>
        </is>
      </c>
      <c r="D771" s="7" t="n">
        <v>50315</v>
      </c>
      <c r="E771" s="5" t="inlineStr">
        <is>
          <t>BANCO DE CREDITO-7015054675359</t>
        </is>
      </c>
      <c r="H771" s="9" t="n">
        <v>44203.47</v>
      </c>
      <c r="I771" s="5" t="inlineStr">
        <is>
          <t>DEPÓSITO BANCARIO</t>
        </is>
      </c>
      <c r="J771" s="5" t="inlineStr">
        <is>
          <t>4307 PEDRO GALARZA TERCEROS</t>
        </is>
      </c>
    </row>
    <row r="772">
      <c r="A772" s="5" t="inlineStr">
        <is>
          <t>CCAJ-SC39/71/2023</t>
        </is>
      </c>
      <c r="B772" s="6" t="n">
        <v>44970.82913575231</v>
      </c>
      <c r="C772" s="5" t="inlineStr">
        <is>
          <t>1386 EINAR CHOQUETIJLLA - COBRADOR</t>
        </is>
      </c>
      <c r="D772" s="15" t="n">
        <v>45153165588</v>
      </c>
      <c r="E772" s="5" t="inlineStr">
        <is>
          <t>BANCO INDUSTRIAL-100070049</t>
        </is>
      </c>
      <c r="H772" s="9" t="n">
        <v>395.92</v>
      </c>
      <c r="I772" s="5" t="inlineStr">
        <is>
          <t>DEPÓSITO BANCARIO</t>
        </is>
      </c>
      <c r="J772" s="5" t="inlineStr">
        <is>
          <t>1271 SANDRA SALAZAR ESCOBAR</t>
        </is>
      </c>
    </row>
    <row r="773">
      <c r="A773" s="5" t="inlineStr">
        <is>
          <t>CCAJ-SC39/71/2023</t>
        </is>
      </c>
      <c r="B773" s="6" t="n">
        <v>44970.82913575231</v>
      </c>
      <c r="C773" s="5" t="inlineStr">
        <is>
          <t>1386 EINAR CHOQUETIJLLA - COBRADOR</t>
        </is>
      </c>
      <c r="D773" s="15" t="n">
        <v>52616844727</v>
      </c>
      <c r="E773" s="5" t="inlineStr">
        <is>
          <t>BANCO INDUSTRIAL-100070049</t>
        </is>
      </c>
      <c r="H773" s="9" t="n">
        <v>1143</v>
      </c>
      <c r="I773" s="5" t="inlineStr">
        <is>
          <t>DEPÓSITO BANCARIO</t>
        </is>
      </c>
      <c r="J773" s="5" t="inlineStr">
        <is>
          <t>4307 PEDRO GALARZA TERCEROS</t>
        </is>
      </c>
    </row>
    <row r="774">
      <c r="A774" s="5" t="inlineStr">
        <is>
          <t>CCAJ-SC39/71/2023</t>
        </is>
      </c>
      <c r="B774" s="6" t="n">
        <v>44970.82913575231</v>
      </c>
      <c r="C774" s="5" t="inlineStr">
        <is>
          <t>1386 EINAR CHOQUETIJLLA - COBRADOR</t>
        </is>
      </c>
      <c r="D774" s="15" t="n">
        <v>45143538953</v>
      </c>
      <c r="E774" s="5" t="inlineStr">
        <is>
          <t>BANCO INDUSTRIAL-100070049</t>
        </is>
      </c>
      <c r="H774" s="9" t="n">
        <v>1816.92</v>
      </c>
      <c r="I774" s="5" t="inlineStr">
        <is>
          <t>DEPÓSITO BANCARIO</t>
        </is>
      </c>
      <c r="J774" s="5" t="inlineStr">
        <is>
          <t>1271 SANDRA SALAZAR ESCOBAR</t>
        </is>
      </c>
    </row>
    <row r="775">
      <c r="A775" s="5" t="inlineStr">
        <is>
          <t>CCAJ-SC39/71/2023</t>
        </is>
      </c>
      <c r="B775" s="6" t="n">
        <v>44970.82913575231</v>
      </c>
      <c r="C775" s="5" t="inlineStr">
        <is>
          <t>1386 EINAR CHOQUETIJLLA - COBRADOR</t>
        </is>
      </c>
      <c r="D775" s="15" t="n">
        <v>53512284634</v>
      </c>
      <c r="E775" s="5" t="inlineStr">
        <is>
          <t>BANCO INDUSTRIAL-100070049</t>
        </is>
      </c>
      <c r="H775" s="9" t="n">
        <v>729.5599999999999</v>
      </c>
      <c r="I775" s="5" t="inlineStr">
        <is>
          <t>DEPÓSITO BANCARIO</t>
        </is>
      </c>
      <c r="J775" s="5" t="inlineStr">
        <is>
          <t>1271 SANDRA SALAZAR ESCOBAR</t>
        </is>
      </c>
    </row>
    <row r="776">
      <c r="A776" s="5" t="inlineStr">
        <is>
          <t>CCAJ-SC39/71/2023</t>
        </is>
      </c>
      <c r="B776" s="6" t="n">
        <v>44970.82913575231</v>
      </c>
      <c r="C776" s="5" t="inlineStr">
        <is>
          <t>1386 EINAR CHOQUETIJLLA - COBRADOR</t>
        </is>
      </c>
      <c r="D776" s="15" t="n">
        <v>45163262121</v>
      </c>
      <c r="E776" s="5" t="inlineStr">
        <is>
          <t>BANCO INDUSTRIAL-100070049</t>
        </is>
      </c>
      <c r="H776" s="9" t="n">
        <v>278.85</v>
      </c>
      <c r="I776" s="5" t="inlineStr">
        <is>
          <t>DEPÓSITO BANCARIO</t>
        </is>
      </c>
      <c r="J776" s="5" t="inlineStr">
        <is>
          <t>4307 PEDRO GALARZA TERCEROS</t>
        </is>
      </c>
    </row>
    <row r="777">
      <c r="A777" s="5" t="inlineStr">
        <is>
          <t>CCAJ-SC39/71/2023</t>
        </is>
      </c>
      <c r="B777" s="6" t="n">
        <v>44970.82913575231</v>
      </c>
      <c r="C777" s="5" t="inlineStr">
        <is>
          <t>1386 EINAR CHOQUETIJLLA - COBRADOR</t>
        </is>
      </c>
      <c r="D777" s="15" t="n">
        <v>19050397370</v>
      </c>
      <c r="E777" s="5" t="inlineStr">
        <is>
          <t>BANCO INDUSTRIAL-100070049</t>
        </is>
      </c>
      <c r="H777" s="9" t="n">
        <v>5661.17</v>
      </c>
      <c r="I777" s="5" t="inlineStr">
        <is>
          <t>DEPÓSITO BANCARIO</t>
        </is>
      </c>
      <c r="J777" s="5" t="inlineStr">
        <is>
          <t>1271 SANDRA SALAZAR ESCOBAR</t>
        </is>
      </c>
    </row>
    <row r="778">
      <c r="A778" s="5" t="inlineStr">
        <is>
          <t>CCAJ-SC39/71/2023</t>
        </is>
      </c>
      <c r="B778" s="6" t="n">
        <v>44970.82913575231</v>
      </c>
      <c r="C778" s="5" t="inlineStr">
        <is>
          <t>1386 EINAR CHOQUETIJLLA - COBRADOR</t>
        </is>
      </c>
      <c r="D778" s="15" t="n">
        <v>45133172600</v>
      </c>
      <c r="E778" s="5" t="inlineStr">
        <is>
          <t>BANCO INDUSTRIAL-100070049</t>
        </is>
      </c>
      <c r="H778" s="9" t="n">
        <v>2402</v>
      </c>
      <c r="I778" s="5" t="inlineStr">
        <is>
          <t>DEPÓSITO BANCARIO</t>
        </is>
      </c>
      <c r="J778" s="5" t="inlineStr">
        <is>
          <t>1271 SANDRA SALAZAR ESCOBAR</t>
        </is>
      </c>
    </row>
    <row r="779">
      <c r="A779" s="5" t="inlineStr">
        <is>
          <t>CCAJ-SC39/71/2023</t>
        </is>
      </c>
      <c r="B779" s="6" t="n">
        <v>44970.82913575231</v>
      </c>
      <c r="C779" s="5" t="inlineStr">
        <is>
          <t>1386 EINAR CHOQUETIJLLA - COBRADOR</t>
        </is>
      </c>
      <c r="D779" s="15" t="n">
        <v>45143541349</v>
      </c>
      <c r="E779" s="5" t="inlineStr">
        <is>
          <t>BANCO INDUSTRIAL-100070049</t>
        </is>
      </c>
      <c r="H779" s="9" t="n">
        <v>195</v>
      </c>
      <c r="I779" s="5" t="inlineStr">
        <is>
          <t>DEPÓSITO BANCARIO</t>
        </is>
      </c>
      <c r="J779" s="5" t="inlineStr">
        <is>
          <t>1271 SANDRA SALAZAR ESCOBAR</t>
        </is>
      </c>
    </row>
    <row r="780">
      <c r="A780" s="5" t="inlineStr">
        <is>
          <t>CCAJ-SC39/71/2023</t>
        </is>
      </c>
      <c r="B780" s="6" t="n">
        <v>44970.82913575231</v>
      </c>
      <c r="C780" s="5" t="inlineStr">
        <is>
          <t>1386 EINAR CHOQUETIJLLA - COBRADOR</t>
        </is>
      </c>
      <c r="D780" s="15" t="n">
        <v>45143542271</v>
      </c>
      <c r="E780" s="5" t="inlineStr">
        <is>
          <t>BANCO INDUSTRIAL-100070049</t>
        </is>
      </c>
      <c r="H780" s="9" t="n">
        <v>1187.76</v>
      </c>
      <c r="I780" s="5" t="inlineStr">
        <is>
          <t>DEPÓSITO BANCARIO</t>
        </is>
      </c>
      <c r="J780" s="5" t="inlineStr">
        <is>
          <t>1271 SANDRA SALAZAR ESCOBAR</t>
        </is>
      </c>
    </row>
    <row r="781">
      <c r="A781" s="5" t="inlineStr">
        <is>
          <t>CCAJ-SC39/71/2023</t>
        </is>
      </c>
      <c r="B781" s="6" t="n">
        <v>44970.82913575231</v>
      </c>
      <c r="C781" s="5" t="inlineStr">
        <is>
          <t>1386 EINAR CHOQUETIJLLA - COBRADOR</t>
        </is>
      </c>
      <c r="D781" s="7" t="n">
        <v>35181</v>
      </c>
      <c r="E781" s="5" t="inlineStr">
        <is>
          <t>BANCO DE CREDITO-7015054675359</t>
        </is>
      </c>
      <c r="H781" s="9" t="n">
        <v>9190.02</v>
      </c>
      <c r="I781" s="5" t="inlineStr">
        <is>
          <t>DEPÓSITO BANCARIO</t>
        </is>
      </c>
      <c r="J781" s="8" t="inlineStr">
        <is>
          <t>1972 FLAVIA GALEAN MALLON</t>
        </is>
      </c>
    </row>
    <row r="782">
      <c r="A782" s="5" t="inlineStr">
        <is>
          <t>CCAJ-SC39/71/2023</t>
        </is>
      </c>
      <c r="B782" s="6" t="n">
        <v>44970.82913575231</v>
      </c>
      <c r="C782" s="5" t="inlineStr">
        <is>
          <t>1386 EINAR CHOQUETIJLLA - COBRADOR</t>
        </is>
      </c>
      <c r="D782" s="7" t="n">
        <v>35181</v>
      </c>
      <c r="E782" s="5" t="inlineStr">
        <is>
          <t>BANCO DE CREDITO-7015054675359</t>
        </is>
      </c>
      <c r="H782" s="9" t="n">
        <v>809.98</v>
      </c>
      <c r="I782" s="5" t="inlineStr">
        <is>
          <t>DEPÓSITO BANCARIO</t>
        </is>
      </c>
      <c r="J782" s="8" t="inlineStr">
        <is>
          <t>1972 FLAVIA GALEAN MALLON</t>
        </is>
      </c>
    </row>
    <row r="783">
      <c r="A783" s="5" t="inlineStr">
        <is>
          <t>CCAJ-SC39/71/2023</t>
        </is>
      </c>
      <c r="B783" s="6" t="n">
        <v>44970.82913575231</v>
      </c>
      <c r="C783" s="5" t="inlineStr">
        <is>
          <t>1386 EINAR CHOQUETIJLLA - COBRADOR</t>
        </is>
      </c>
      <c r="D783" s="15" t="n">
        <v>45143542875</v>
      </c>
      <c r="E783" s="5" t="inlineStr">
        <is>
          <t>BANCO INDUSTRIAL-100070049</t>
        </is>
      </c>
      <c r="H783" s="9" t="n">
        <v>4891.24</v>
      </c>
      <c r="I783" s="5" t="inlineStr">
        <is>
          <t>DEPÓSITO BANCARIO</t>
        </is>
      </c>
      <c r="J783" s="5" t="inlineStr">
        <is>
          <t>4307 PEDRO GALARZA TERCEROS</t>
        </is>
      </c>
    </row>
    <row r="784">
      <c r="A784" s="5" t="inlineStr">
        <is>
          <t>CCAJ-SC39/71/2023</t>
        </is>
      </c>
      <c r="B784" s="6" t="n">
        <v>44970.82913575231</v>
      </c>
      <c r="C784" s="5" t="inlineStr">
        <is>
          <t>1386 EINAR CHOQUETIJLLA - COBRADOR</t>
        </is>
      </c>
      <c r="D784" s="7" t="n">
        <v>195140</v>
      </c>
      <c r="E784" s="5" t="inlineStr">
        <is>
          <t>BANCO DE CREDITO-7015054675359</t>
        </is>
      </c>
      <c r="H784" s="9" t="n">
        <v>2000</v>
      </c>
      <c r="I784" s="5" t="inlineStr">
        <is>
          <t>DEPÓSITO BANCARIO</t>
        </is>
      </c>
      <c r="J784" s="5" t="inlineStr">
        <is>
          <t>4863 MOISES MENACHO MONTAÑO</t>
        </is>
      </c>
    </row>
    <row r="785">
      <c r="A785" s="5" t="inlineStr">
        <is>
          <t>CCAJ-SC39/71/2023</t>
        </is>
      </c>
      <c r="B785" s="6" t="n">
        <v>44970.82913575231</v>
      </c>
      <c r="C785" s="5" t="inlineStr">
        <is>
          <t>1386 EINAR CHOQUETIJLLA - COBRADOR</t>
        </is>
      </c>
      <c r="D785" s="15" t="n">
        <v>45173231179</v>
      </c>
      <c r="E785" s="5" t="inlineStr">
        <is>
          <t>BANCO INDUSTRIAL-100070049</t>
        </is>
      </c>
      <c r="H785" s="9" t="n">
        <v>10000</v>
      </c>
      <c r="I785" s="5" t="inlineStr">
        <is>
          <t>DEPÓSITO BANCARIO</t>
        </is>
      </c>
      <c r="J785" s="5" t="inlineStr">
        <is>
          <t>4863 MOISES MENACHO MONTAÑO</t>
        </is>
      </c>
    </row>
    <row r="786">
      <c r="A786" s="5" t="inlineStr">
        <is>
          <t>CCAJ-SC39/71/2023</t>
        </is>
      </c>
      <c r="B786" s="6" t="n">
        <v>44970.82913575231</v>
      </c>
      <c r="C786" s="5" t="inlineStr">
        <is>
          <t>1386 EINAR CHOQUETIJLLA - COBRADOR</t>
        </is>
      </c>
      <c r="D786" s="15" t="n">
        <v>45113327115</v>
      </c>
      <c r="E786" s="5" t="inlineStr">
        <is>
          <t>BANCO INDUSTRIAL-100070049</t>
        </is>
      </c>
      <c r="H786" s="9" t="n">
        <v>6911.85</v>
      </c>
      <c r="I786" s="5" t="inlineStr">
        <is>
          <t>DEPÓSITO BANCARIO</t>
        </is>
      </c>
      <c r="J786" s="5" t="inlineStr">
        <is>
          <t>4307 PEDRO GALARZA TERCEROS</t>
        </is>
      </c>
    </row>
    <row r="787">
      <c r="A787" s="5" t="inlineStr">
        <is>
          <t>CCAJ-SC39/71/2023</t>
        </is>
      </c>
      <c r="B787" s="6" t="n">
        <v>44970.82913575231</v>
      </c>
      <c r="C787" s="5" t="inlineStr">
        <is>
          <t>1386 EINAR CHOQUETIJLLA - COBRADOR</t>
        </is>
      </c>
      <c r="D787" s="15" t="n">
        <v>45123308612</v>
      </c>
      <c r="E787" s="5" t="inlineStr">
        <is>
          <t>BANCO INDUSTRIAL-100070049</t>
        </is>
      </c>
      <c r="H787" s="9" t="n">
        <v>29.3</v>
      </c>
      <c r="I787" s="5" t="inlineStr">
        <is>
          <t>DEPÓSITO BANCARIO</t>
        </is>
      </c>
      <c r="J787" s="5" t="inlineStr">
        <is>
          <t>1271 SANDRA SALAZAR ESCOBAR</t>
        </is>
      </c>
    </row>
    <row r="788">
      <c r="A788" s="5" t="inlineStr">
        <is>
          <t>CCAJ-SC39/71/2023</t>
        </is>
      </c>
      <c r="B788" s="6" t="n">
        <v>44970.82913575231</v>
      </c>
      <c r="C788" s="5" t="inlineStr">
        <is>
          <t>1386 EINAR CHOQUETIJLLA - COBRADOR</t>
        </is>
      </c>
      <c r="D788" s="7" t="n">
        <v>164111</v>
      </c>
      <c r="E788" s="5" t="inlineStr">
        <is>
          <t>MERCANTIL SANTA CRUZ-4010678183</t>
        </is>
      </c>
      <c r="H788" s="9" t="n">
        <v>15581.8</v>
      </c>
      <c r="I788" s="5" t="inlineStr">
        <is>
          <t>DEPÓSITO BANCARIO</t>
        </is>
      </c>
      <c r="J788" s="5" t="inlineStr">
        <is>
          <t>3046 CLAUDIA ELEN CASTRO DELGADILLO</t>
        </is>
      </c>
    </row>
    <row r="789">
      <c r="A789" s="5" t="inlineStr">
        <is>
          <t>CCAJ-SC39/71/2023</t>
        </is>
      </c>
      <c r="B789" s="6" t="n">
        <v>44970.82913575231</v>
      </c>
      <c r="C789" s="5" t="inlineStr">
        <is>
          <t>1386 EINAR CHOQUETIJLLA - COBRADOR</t>
        </is>
      </c>
      <c r="D789" s="7" t="n">
        <v>421715</v>
      </c>
      <c r="E789" s="5" t="inlineStr">
        <is>
          <t>BANCO INDUSTRIAL-100070049</t>
        </is>
      </c>
      <c r="H789" s="9" t="n">
        <v>79799.5</v>
      </c>
      <c r="I789" s="5" t="inlineStr">
        <is>
          <t>DEPÓSITO BANCARIO</t>
        </is>
      </c>
      <c r="J789" s="5" t="inlineStr">
        <is>
          <t>3046 CLAUDIA ELEN CASTRO DELGADILLO</t>
        </is>
      </c>
    </row>
    <row r="790">
      <c r="A790" s="5" t="inlineStr">
        <is>
          <t>CCAJ-SC39/71/2023</t>
        </is>
      </c>
      <c r="B790" s="6" t="n">
        <v>44970.82913575231</v>
      </c>
      <c r="C790" s="5" t="inlineStr">
        <is>
          <t>1386 EINAR CHOQUETIJLLA - COBRADOR</t>
        </is>
      </c>
      <c r="D790" s="15" t="n">
        <v>45123308612</v>
      </c>
      <c r="E790" s="5" t="inlineStr">
        <is>
          <t>BANCO INDUSTRIAL-100070049</t>
        </is>
      </c>
      <c r="H790" s="9" t="n">
        <v>477.47</v>
      </c>
      <c r="I790" s="5" t="inlineStr">
        <is>
          <t>DEPÓSITO BANCARIO</t>
        </is>
      </c>
      <c r="J790" s="5" t="inlineStr">
        <is>
          <t>1271 SANDRA SALAZAR ESCOBAR</t>
        </is>
      </c>
    </row>
    <row r="791">
      <c r="A791" s="5" t="inlineStr">
        <is>
          <t>CCAJ-SC39/71/2023</t>
        </is>
      </c>
      <c r="B791" s="6" t="n">
        <v>44970.82913575231</v>
      </c>
      <c r="C791" s="5" t="inlineStr">
        <is>
          <t>1386 EINAR CHOQUETIJLLA - COBRADOR</t>
        </is>
      </c>
      <c r="D791" s="15" t="n">
        <v>45123308612</v>
      </c>
      <c r="E791" s="5" t="inlineStr">
        <is>
          <t>BANCO INDUSTRIAL-100070049</t>
        </is>
      </c>
      <c r="H791" s="9" t="n">
        <v>14.42</v>
      </c>
      <c r="I791" s="5" t="inlineStr">
        <is>
          <t>DEPÓSITO BANCARIO</t>
        </is>
      </c>
      <c r="J791" s="5" t="inlineStr">
        <is>
          <t>1271 SANDRA SALAZAR ESCOBAR</t>
        </is>
      </c>
    </row>
    <row r="792">
      <c r="A792" s="5" t="inlineStr">
        <is>
          <t>CCAJ-SC39/71/2023</t>
        </is>
      </c>
      <c r="B792" s="6" t="n">
        <v>44970.82913575231</v>
      </c>
      <c r="C792" s="5" t="inlineStr">
        <is>
          <t>1386 EINAR CHOQUETIJLLA - COBRADOR</t>
        </is>
      </c>
      <c r="D792" s="15" t="n">
        <v>45123308612</v>
      </c>
      <c r="E792" s="5" t="inlineStr">
        <is>
          <t>BANCO INDUSTRIAL-100070049</t>
        </is>
      </c>
      <c r="H792" s="9" t="n">
        <v>267.67</v>
      </c>
      <c r="I792" s="5" t="inlineStr">
        <is>
          <t>DEPÓSITO BANCARIO</t>
        </is>
      </c>
      <c r="J792" s="5" t="inlineStr">
        <is>
          <t>1271 SANDRA SALAZAR ESCOBAR</t>
        </is>
      </c>
    </row>
    <row r="793">
      <c r="A793" s="5" t="inlineStr">
        <is>
          <t>CCAJ-SC39/71/2023</t>
        </is>
      </c>
      <c r="B793" s="6" t="n">
        <v>44970.82913575231</v>
      </c>
      <c r="C793" s="5" t="inlineStr">
        <is>
          <t>1386 EINAR CHOQUETIJLLA - COBRADOR</t>
        </is>
      </c>
      <c r="D793" s="15" t="n">
        <v>45123308612</v>
      </c>
      <c r="E793" s="5" t="inlineStr">
        <is>
          <t>BANCO INDUSTRIAL-100070049</t>
        </is>
      </c>
      <c r="H793" s="9" t="n">
        <v>90.59999999999999</v>
      </c>
      <c r="I793" s="5" t="inlineStr">
        <is>
          <t>DEPÓSITO BANCARIO</t>
        </is>
      </c>
      <c r="J793" s="5" t="inlineStr">
        <is>
          <t>1271 SANDRA SALAZAR ESCOBAR</t>
        </is>
      </c>
    </row>
    <row r="794">
      <c r="A794" s="5" t="inlineStr">
        <is>
          <t>CCAJ-SC39/71/2023</t>
        </is>
      </c>
      <c r="B794" s="6" t="n">
        <v>44970.82913575231</v>
      </c>
      <c r="C794" s="5" t="inlineStr">
        <is>
          <t>1386 EINAR CHOQUETIJLLA - COBRADOR</t>
        </is>
      </c>
      <c r="D794" s="15" t="n">
        <v>45123308612</v>
      </c>
      <c r="E794" s="5" t="inlineStr">
        <is>
          <t>BANCO INDUSTRIAL-100070049</t>
        </is>
      </c>
      <c r="H794" s="9" t="n">
        <v>299.28</v>
      </c>
      <c r="I794" s="5" t="inlineStr">
        <is>
          <t>DEPÓSITO BANCARIO</t>
        </is>
      </c>
      <c r="J794" s="5" t="inlineStr">
        <is>
          <t>1271 SANDRA SALAZAR ESCOBAR</t>
        </is>
      </c>
    </row>
    <row r="795">
      <c r="A795" s="5" t="inlineStr">
        <is>
          <t>CCAJ-SC39/71/2023</t>
        </is>
      </c>
      <c r="B795" s="6" t="n">
        <v>44970.82913575231</v>
      </c>
      <c r="C795" s="5" t="inlineStr">
        <is>
          <t>1386 EINAR CHOQUETIJLLA - COBRADOR</t>
        </is>
      </c>
      <c r="D795" s="15" t="n">
        <v>45123308612</v>
      </c>
      <c r="E795" s="5" t="inlineStr">
        <is>
          <t>BANCO INDUSTRIAL-100070049</t>
        </is>
      </c>
      <c r="H795" s="9" t="n">
        <v>100.69</v>
      </c>
      <c r="I795" s="5" t="inlineStr">
        <is>
          <t>DEPÓSITO BANCARIO</t>
        </is>
      </c>
      <c r="J795" s="5" t="inlineStr">
        <is>
          <t>1271 SANDRA SALAZAR ESCOBAR</t>
        </is>
      </c>
    </row>
    <row r="796">
      <c r="A796" s="5" t="inlineStr">
        <is>
          <t>CCAJ-SC39/71/2023</t>
        </is>
      </c>
      <c r="B796" s="6" t="n">
        <v>44970.82913575231</v>
      </c>
      <c r="C796" s="5" t="inlineStr">
        <is>
          <t>1386 EINAR CHOQUETIJLLA - COBRADOR</t>
        </is>
      </c>
      <c r="D796" s="15" t="n">
        <v>45123308612</v>
      </c>
      <c r="E796" s="5" t="inlineStr">
        <is>
          <t>BANCO INDUSTRIAL-100070049</t>
        </is>
      </c>
      <c r="H796" s="9" t="n">
        <v>85.17</v>
      </c>
      <c r="I796" s="5" t="inlineStr">
        <is>
          <t>DEPÓSITO BANCARIO</t>
        </is>
      </c>
      <c r="J796" s="5" t="inlineStr">
        <is>
          <t>1271 SANDRA SALAZAR ESCOBAR</t>
        </is>
      </c>
    </row>
    <row r="797">
      <c r="A797" s="5" t="inlineStr">
        <is>
          <t>CCAJ-SC39/71/2023</t>
        </is>
      </c>
      <c r="B797" s="6" t="n">
        <v>44970.82913575231</v>
      </c>
      <c r="C797" s="5" t="inlineStr">
        <is>
          <t>1386 EINAR CHOQUETIJLLA - COBRADOR</t>
        </is>
      </c>
      <c r="D797" s="7" t="n">
        <v>173609</v>
      </c>
      <c r="E797" s="5" t="inlineStr">
        <is>
          <t>MERCANTIL SANTA CRUZ-4010678183</t>
        </is>
      </c>
      <c r="H797" s="9" t="n">
        <v>87559.2</v>
      </c>
      <c r="I797" s="5" t="inlineStr">
        <is>
          <t>DEPÓSITO BANCARIO</t>
        </is>
      </c>
      <c r="J797" s="5" t="inlineStr">
        <is>
          <t>4863 MOISES MENACHO MONTAÑO</t>
        </is>
      </c>
    </row>
    <row r="798">
      <c r="A798" s="5" t="inlineStr">
        <is>
          <t>CCAJ-SC39/71/2023</t>
        </is>
      </c>
      <c r="B798" s="6" t="n">
        <v>44970.82913575231</v>
      </c>
      <c r="C798" s="5" t="inlineStr">
        <is>
          <t>1386 EINAR CHOQUETIJLLA - COBRADOR</t>
        </is>
      </c>
      <c r="D798" s="7" t="n">
        <v>38138</v>
      </c>
      <c r="E798" s="5" t="inlineStr">
        <is>
          <t>BANCO DE CREDITO-7015054675359</t>
        </is>
      </c>
      <c r="H798" s="9" t="n">
        <v>120</v>
      </c>
      <c r="I798" s="5" t="inlineStr">
        <is>
          <t>DEPÓSITO BANCARIO</t>
        </is>
      </c>
      <c r="J798" s="5" t="inlineStr">
        <is>
          <t>1271 SANDRA SALAZAR ESCOBAR</t>
        </is>
      </c>
    </row>
    <row r="799">
      <c r="A799" s="5" t="inlineStr">
        <is>
          <t>CCAJ-SC39/71/2023</t>
        </is>
      </c>
      <c r="B799" s="6" t="n">
        <v>44970.82913575231</v>
      </c>
      <c r="C799" s="5" t="inlineStr">
        <is>
          <t>1386 EINAR CHOQUETIJLLA - COBRADOR</t>
        </is>
      </c>
      <c r="D799" s="7" t="n">
        <v>224277</v>
      </c>
      <c r="E799" s="5" t="inlineStr">
        <is>
          <t>BANCO DE CREDITO-7015054675359</t>
        </is>
      </c>
      <c r="H799" s="9" t="n">
        <v>2374.12</v>
      </c>
      <c r="I799" s="5" t="inlineStr">
        <is>
          <t>DEPÓSITO BANCARIO</t>
        </is>
      </c>
      <c r="J799" s="5" t="inlineStr">
        <is>
          <t>1271 SANDRA SALAZAR ESCOBAR</t>
        </is>
      </c>
    </row>
    <row r="800">
      <c r="A800" s="5" t="inlineStr">
        <is>
          <t>CCAJ-SC39/71/2023</t>
        </is>
      </c>
      <c r="B800" s="6" t="n">
        <v>44970.82913575231</v>
      </c>
      <c r="C800" s="5" t="inlineStr">
        <is>
          <t>1386 EINAR CHOQUETIJLLA - COBRADOR</t>
        </is>
      </c>
      <c r="D800" s="7" t="n">
        <v>440728</v>
      </c>
      <c r="E800" s="5" t="inlineStr">
        <is>
          <t>BANCO DE CREDITO-7015054675359</t>
        </is>
      </c>
      <c r="H800" s="9" t="n">
        <v>597</v>
      </c>
      <c r="I800" s="5" t="inlineStr">
        <is>
          <t>DEPÓSITO BANCARIO</t>
        </is>
      </c>
      <c r="J800" s="5" t="inlineStr">
        <is>
          <t>1271 SANDRA SALAZAR ESCOBAR</t>
        </is>
      </c>
    </row>
    <row r="801">
      <c r="A801" s="5" t="inlineStr">
        <is>
          <t>CCAJ-SC39/71/2023</t>
        </is>
      </c>
      <c r="B801" s="6" t="n">
        <v>44970.82913575231</v>
      </c>
      <c r="C801" s="5" t="inlineStr">
        <is>
          <t>1386 EINAR CHOQUETIJLLA - COBRADOR</t>
        </is>
      </c>
      <c r="D801" s="15" t="n">
        <v>45143542224</v>
      </c>
      <c r="E801" s="5" t="inlineStr">
        <is>
          <t>BANCO INDUSTRIAL-100070049</t>
        </is>
      </c>
      <c r="H801" s="9" t="n">
        <v>715.2</v>
      </c>
      <c r="I801" s="5" t="inlineStr">
        <is>
          <t>DEPÓSITO BANCARIO</t>
        </is>
      </c>
      <c r="J801" s="5" t="inlineStr">
        <is>
          <t>1271 SANDRA SALAZAR ESCOBAR</t>
        </is>
      </c>
    </row>
    <row r="802">
      <c r="A802" s="5" t="inlineStr">
        <is>
          <t>CCAJ-SC39/71/2023</t>
        </is>
      </c>
      <c r="B802" s="6" t="n">
        <v>44970.82913575231</v>
      </c>
      <c r="C802" s="5" t="inlineStr">
        <is>
          <t>1386 EINAR CHOQUETIJLLA - COBRADOR</t>
        </is>
      </c>
      <c r="D802" s="15" t="n">
        <v>45113324661</v>
      </c>
      <c r="E802" s="5" t="inlineStr">
        <is>
          <t>BANCO INDUSTRIAL-100070049</t>
        </is>
      </c>
      <c r="H802" s="9" t="n">
        <v>14.83</v>
      </c>
      <c r="I802" s="5" t="inlineStr">
        <is>
          <t>DEPÓSITO BANCARIO</t>
        </is>
      </c>
      <c r="J802" s="5" t="inlineStr">
        <is>
          <t>1271 SANDRA SALAZAR ESCOBAR</t>
        </is>
      </c>
    </row>
    <row r="803">
      <c r="A803" s="5" t="inlineStr">
        <is>
          <t>CCAJ-SC39/71/2023</t>
        </is>
      </c>
      <c r="B803" s="6" t="n">
        <v>44970.82913575231</v>
      </c>
      <c r="C803" s="5" t="inlineStr">
        <is>
          <t>1386 EINAR CHOQUETIJLLA - COBRADOR</t>
        </is>
      </c>
      <c r="D803" s="15" t="n">
        <v>12340798220</v>
      </c>
      <c r="E803" s="5" t="inlineStr">
        <is>
          <t>BANCO INDUSTRIAL-100070049</t>
        </is>
      </c>
      <c r="H803" s="9" t="n">
        <v>2134.37</v>
      </c>
      <c r="I803" s="5" t="inlineStr">
        <is>
          <t>DEPÓSITO BANCARIO</t>
        </is>
      </c>
      <c r="J803" s="5" t="inlineStr">
        <is>
          <t>1271 SANDRA SALAZAR ESCOBAR</t>
        </is>
      </c>
    </row>
    <row r="804">
      <c r="A804" s="5" t="inlineStr">
        <is>
          <t>CCAJ-SC39/71/2023</t>
        </is>
      </c>
      <c r="B804" s="6" t="n">
        <v>44970.82913575231</v>
      </c>
      <c r="C804" s="5" t="inlineStr">
        <is>
          <t>1386 EINAR CHOQUETIJLLA - COBRADOR</t>
        </is>
      </c>
      <c r="D804" s="15" t="n">
        <v>45153170072</v>
      </c>
      <c r="E804" s="5" t="inlineStr">
        <is>
          <t>BANCO INDUSTRIAL-100070049</t>
        </is>
      </c>
      <c r="H804" s="9" t="n">
        <v>480</v>
      </c>
      <c r="I804" s="5" t="inlineStr">
        <is>
          <t>DEPÓSITO BANCARIO</t>
        </is>
      </c>
      <c r="J804" s="5" t="inlineStr">
        <is>
          <t>1271 SANDRA SALAZAR ESCOBAR</t>
        </is>
      </c>
    </row>
    <row r="805">
      <c r="A805" s="5" t="inlineStr">
        <is>
          <t>CCAJ-SC39/71/2023</t>
        </is>
      </c>
      <c r="B805" s="6" t="n">
        <v>44970.82913575231</v>
      </c>
      <c r="C805" s="5" t="inlineStr">
        <is>
          <t>1386 EINAR CHOQUETIJLLA - COBRADOR</t>
        </is>
      </c>
      <c r="D805" s="15" t="n">
        <v>45163265451</v>
      </c>
      <c r="E805" s="5" t="inlineStr">
        <is>
          <t>BANCO INDUSTRIAL-100070049</t>
        </is>
      </c>
      <c r="H805" s="9" t="n">
        <v>480</v>
      </c>
      <c r="I805" s="5" t="inlineStr">
        <is>
          <t>DEPÓSITO BANCARIO</t>
        </is>
      </c>
      <c r="J805" s="5" t="inlineStr">
        <is>
          <t>1271 SANDRA SALAZAR ESCOBAR</t>
        </is>
      </c>
    </row>
    <row r="806">
      <c r="A806" s="5" t="inlineStr">
        <is>
          <t>CCAJ-SC39/71/2023</t>
        </is>
      </c>
      <c r="B806" s="6" t="n">
        <v>44970.82913575231</v>
      </c>
      <c r="C806" s="5" t="inlineStr">
        <is>
          <t>1386 EINAR CHOQUETIJLLA - COBRADOR</t>
        </is>
      </c>
      <c r="D806" s="15" t="n">
        <v>45133178364</v>
      </c>
      <c r="E806" s="5" t="inlineStr">
        <is>
          <t>BANCO INDUSTRIAL-100070049</t>
        </is>
      </c>
      <c r="H806" s="9" t="n">
        <v>420.54</v>
      </c>
      <c r="I806" s="5" t="inlineStr">
        <is>
          <t>DEPÓSITO BANCARIO</t>
        </is>
      </c>
      <c r="J806" s="5" t="inlineStr">
        <is>
          <t>1271 SANDRA SALAZAR ESCOBAR</t>
        </is>
      </c>
    </row>
    <row r="807">
      <c r="A807" s="5" t="inlineStr">
        <is>
          <t>CCAJ-SC39/71/2023</t>
        </is>
      </c>
      <c r="B807" s="6" t="n">
        <v>44970.82913575231</v>
      </c>
      <c r="C807" s="5" t="inlineStr">
        <is>
          <t>1386 EINAR CHOQUETIJLLA - COBRADOR</t>
        </is>
      </c>
      <c r="D807" s="15" t="n">
        <v>45133178421</v>
      </c>
      <c r="E807" s="5" t="inlineStr">
        <is>
          <t>BANCO INDUSTRIAL-100070049</t>
        </is>
      </c>
      <c r="H807" s="9" t="n">
        <v>1864</v>
      </c>
      <c r="I807" s="5" t="inlineStr">
        <is>
          <t>DEPÓSITO BANCARIO</t>
        </is>
      </c>
      <c r="J807" s="5" t="inlineStr">
        <is>
          <t>1271 SANDRA SALAZAR ESCOBAR</t>
        </is>
      </c>
    </row>
    <row r="808">
      <c r="A808" s="5" t="inlineStr">
        <is>
          <t>CCAJ-SC39/71/2023</t>
        </is>
      </c>
      <c r="B808" s="6" t="n">
        <v>44970.82913575231</v>
      </c>
      <c r="C808" s="5" t="inlineStr">
        <is>
          <t>1386 EINAR CHOQUETIJLLA - COBRADOR</t>
        </is>
      </c>
      <c r="D808" s="15" t="n">
        <v>52416880997</v>
      </c>
      <c r="E808" s="5" t="inlineStr">
        <is>
          <t>BANCO INDUSTRIAL-100070049</t>
        </is>
      </c>
      <c r="H808" s="9" t="n">
        <v>1950</v>
      </c>
      <c r="I808" s="5" t="inlineStr">
        <is>
          <t>DEPÓSITO BANCARIO</t>
        </is>
      </c>
      <c r="J808" s="5" t="inlineStr">
        <is>
          <t>1271 SANDRA SALAZAR ESCOBAR</t>
        </is>
      </c>
    </row>
    <row r="809">
      <c r="A809" s="5" t="inlineStr">
        <is>
          <t>CCAJ-SC39/71/2023</t>
        </is>
      </c>
      <c r="B809" s="6" t="n">
        <v>44970.82913575231</v>
      </c>
      <c r="C809" s="5" t="inlineStr">
        <is>
          <t>1386 EINAR CHOQUETIJLLA - COBRADOR</t>
        </is>
      </c>
      <c r="D809" s="15" t="n">
        <v>45113327519</v>
      </c>
      <c r="E809" s="5" t="inlineStr">
        <is>
          <t>BANCO INDUSTRIAL-100070049</t>
        </is>
      </c>
      <c r="H809" s="9" t="n">
        <v>197.05</v>
      </c>
      <c r="I809" s="5" t="inlineStr">
        <is>
          <t>DEPÓSITO BANCARIO</t>
        </is>
      </c>
      <c r="J809" s="5" t="inlineStr">
        <is>
          <t>1271 SANDRA SALAZAR ESCOBAR</t>
        </is>
      </c>
    </row>
    <row r="810">
      <c r="A810" s="5" t="inlineStr">
        <is>
          <t>CCAJ-SC39/71/2023</t>
        </is>
      </c>
      <c r="B810" s="6" t="n">
        <v>44970.82913575231</v>
      </c>
      <c r="C810" s="5" t="inlineStr">
        <is>
          <t>1386 EINAR CHOQUETIJLLA - COBRADOR</t>
        </is>
      </c>
      <c r="D810" s="7" t="n">
        <v>184037</v>
      </c>
      <c r="E810" s="5" t="inlineStr">
        <is>
          <t>MERCANTIL SANTA CRUZ-4010678183</t>
        </is>
      </c>
      <c r="H810" s="9" t="n">
        <v>55632.2</v>
      </c>
      <c r="I810" s="5" t="inlineStr">
        <is>
          <t>DEPÓSITO BANCARIO</t>
        </is>
      </c>
      <c r="J810" s="8" t="inlineStr">
        <is>
          <t>1972 FLAVIA GALEAN MALLON</t>
        </is>
      </c>
    </row>
    <row r="811">
      <c r="A811" s="5" t="inlineStr">
        <is>
          <t>CCAJ-SC39/71/2023</t>
        </is>
      </c>
      <c r="B811" s="6" t="n">
        <v>44970.82913575231</v>
      </c>
      <c r="C811" s="5" t="inlineStr">
        <is>
          <t>1386 EINAR CHOQUETIJLLA - COBRADOR</t>
        </is>
      </c>
      <c r="D811" s="7" t="n">
        <v>182546</v>
      </c>
      <c r="E811" s="5" t="inlineStr">
        <is>
          <t>MERCANTIL SANTA CRUZ-4010640108</t>
        </is>
      </c>
      <c r="H811" s="9" t="n">
        <v>139.2</v>
      </c>
      <c r="I811" s="5" t="inlineStr">
        <is>
          <t>DEPÓSITO BANCARIO</t>
        </is>
      </c>
      <c r="J811" s="8" t="inlineStr">
        <is>
          <t>1972 FLAVIA GALEAN MALLON</t>
        </is>
      </c>
    </row>
    <row r="812">
      <c r="A812" s="5" t="inlineStr">
        <is>
          <t>CCAJ-SC39/71/202</t>
        </is>
      </c>
      <c r="B812" s="6" t="n">
        <v>44970.82913575231</v>
      </c>
      <c r="C812" s="5" t="inlineStr">
        <is>
          <t xml:space="preserve">1386 EINAR CHOQUETIJLLA - </t>
        </is>
      </c>
      <c r="D812" s="7" t="n"/>
      <c r="E812" s="8" t="n"/>
      <c r="F812" s="9" t="n">
        <v>4640.9</v>
      </c>
      <c r="I812" s="10" t="inlineStr">
        <is>
          <t>EFECTIVO</t>
        </is>
      </c>
      <c r="J812" s="8" t="inlineStr">
        <is>
          <t>4309 RODRIGO RAMOS - T15</t>
        </is>
      </c>
    </row>
    <row r="813">
      <c r="A813" s="5" t="inlineStr">
        <is>
          <t>CCAJ-SC39/71/2023</t>
        </is>
      </c>
      <c r="B813" s="6" t="n">
        <v>44970.82913575231</v>
      </c>
      <c r="C813" s="5" t="inlineStr">
        <is>
          <t>1386 EINAR CHOQUETIJLLA - COBRADOR</t>
        </is>
      </c>
      <c r="D813" s="7" t="n"/>
      <c r="E813" s="8" t="n"/>
      <c r="F813" s="9" t="n">
        <v>7694</v>
      </c>
      <c r="I813" s="10" t="inlineStr">
        <is>
          <t>EFECTIVO</t>
        </is>
      </c>
      <c r="J813" s="8" t="inlineStr">
        <is>
          <t>2551 EDMUNDO CAYANI M.</t>
        </is>
      </c>
    </row>
    <row r="814">
      <c r="A814" s="5" t="inlineStr">
        <is>
          <t>CCAJ-SC39/71/2023</t>
        </is>
      </c>
      <c r="B814" s="6" t="n">
        <v>44970.82913575231</v>
      </c>
      <c r="C814" s="5" t="inlineStr">
        <is>
          <t>1386 EINAR CHOQUETIJLLA - COBRADOR</t>
        </is>
      </c>
      <c r="D814" s="7" t="n"/>
      <c r="E814" s="8" t="n"/>
      <c r="F814" s="9" t="n">
        <v>2887.2</v>
      </c>
      <c r="I814" s="10" t="inlineStr">
        <is>
          <t>EFECTIVO</t>
        </is>
      </c>
      <c r="J814" s="8" t="inlineStr">
        <is>
          <t>2932 EUGENIO LOPEZ CESPEDES</t>
        </is>
      </c>
    </row>
    <row r="815">
      <c r="A815" s="5" t="inlineStr">
        <is>
          <t>CCAJ-SC39/71/2023</t>
        </is>
      </c>
      <c r="B815" s="6" t="n">
        <v>44970.82913575231</v>
      </c>
      <c r="C815" s="5" t="inlineStr">
        <is>
          <t>1386 EINAR CHOQUETIJLLA - COBRADOR</t>
        </is>
      </c>
      <c r="D815" s="7" t="n"/>
      <c r="E815" s="8" t="n"/>
      <c r="F815" s="9" t="n">
        <v>25596.8</v>
      </c>
      <c r="I815" s="10" t="inlineStr">
        <is>
          <t>EFECTIVO</t>
        </is>
      </c>
      <c r="J815" s="8" t="inlineStr">
        <is>
          <t>3211 PEDRO CAYALO COCA</t>
        </is>
      </c>
    </row>
    <row r="816">
      <c r="A816" s="5" t="inlineStr">
        <is>
          <t>CCAJ-SC39/71/2023</t>
        </is>
      </c>
      <c r="B816" s="6" t="n">
        <v>44970.82913575231</v>
      </c>
      <c r="C816" s="5" t="inlineStr">
        <is>
          <t>1386 EINAR CHOQUETIJLLA - COBRADOR</t>
        </is>
      </c>
      <c r="D816" s="7" t="n"/>
      <c r="E816" s="8" t="n"/>
      <c r="F816" s="9" t="n">
        <v>226</v>
      </c>
      <c r="I816" s="10" t="inlineStr">
        <is>
          <t>EFECTIVO</t>
        </is>
      </c>
      <c r="J816" s="8" t="inlineStr">
        <is>
          <t>4309 RODRIGO RAMOS - T02</t>
        </is>
      </c>
    </row>
    <row r="817">
      <c r="A817" s="5" t="inlineStr">
        <is>
          <t>CCAJ-SC39/71/2023</t>
        </is>
      </c>
      <c r="B817" s="6" t="n">
        <v>44970.82913575231</v>
      </c>
      <c r="C817" s="5" t="inlineStr">
        <is>
          <t>1386 EINAR CHOQUETIJLLA - COBRADOR</t>
        </is>
      </c>
      <c r="D817" s="7" t="n"/>
      <c r="E817" s="8" t="n"/>
      <c r="F817" s="9" t="n">
        <v>140</v>
      </c>
      <c r="I817" s="10" t="inlineStr">
        <is>
          <t>EFECTIVO</t>
        </is>
      </c>
      <c r="J817" s="8" t="inlineStr">
        <is>
          <t>4309 RODRIGO RAMOS - T03</t>
        </is>
      </c>
    </row>
    <row r="818">
      <c r="A818" s="5" t="inlineStr">
        <is>
          <t>CCAJ-SC39/71/2023</t>
        </is>
      </c>
      <c r="B818" s="6" t="n">
        <v>44970.82913575231</v>
      </c>
      <c r="C818" s="5" t="inlineStr">
        <is>
          <t>1386 EINAR CHOQUETIJLLA - COBRADOR</t>
        </is>
      </c>
      <c r="D818" s="7" t="n"/>
      <c r="E818" s="8" t="n"/>
      <c r="F818" s="9" t="n">
        <v>5465</v>
      </c>
      <c r="I818" s="10" t="inlineStr">
        <is>
          <t>EFECTIVO</t>
        </is>
      </c>
      <c r="J818" s="8" t="inlineStr">
        <is>
          <t>4309 RODRIGO RAMOS - T05</t>
        </is>
      </c>
    </row>
    <row r="819">
      <c r="A819" s="5" t="inlineStr">
        <is>
          <t>CCAJ-SC39/71/2023</t>
        </is>
      </c>
      <c r="B819" s="6" t="n">
        <v>44970.82913575231</v>
      </c>
      <c r="C819" s="5" t="inlineStr">
        <is>
          <t>1386 EINAR CHOQUETIJLLA - COBRADOR</t>
        </is>
      </c>
      <c r="D819" s="7" t="n"/>
      <c r="E819" s="8" t="n"/>
      <c r="F819" s="9" t="n">
        <v>1431</v>
      </c>
      <c r="I819" s="10" t="inlineStr">
        <is>
          <t>EFECTIVO</t>
        </is>
      </c>
      <c r="J819" s="8" t="inlineStr">
        <is>
          <t>4309 RODRIGO RAMOS - T06</t>
        </is>
      </c>
    </row>
    <row r="820">
      <c r="A820" s="5" t="inlineStr">
        <is>
          <t>CCAJ-SC39/71/2023</t>
        </is>
      </c>
      <c r="B820" s="6" t="n">
        <v>44970.82913575231</v>
      </c>
      <c r="C820" s="5" t="inlineStr">
        <is>
          <t>1386 EINAR CHOQUETIJLLA - COBRADOR</t>
        </is>
      </c>
      <c r="D820" s="7" t="n"/>
      <c r="E820" s="8" t="n"/>
      <c r="F820" s="9" t="n">
        <v>2506.3</v>
      </c>
      <c r="I820" s="10" t="inlineStr">
        <is>
          <t>EFECTIVO</t>
        </is>
      </c>
      <c r="J820" s="8" t="inlineStr">
        <is>
          <t>4309 RODRIGO RAMOS - T07</t>
        </is>
      </c>
    </row>
    <row r="821">
      <c r="A821" s="5" t="inlineStr">
        <is>
          <t>CCAJ-SC39/71/2023</t>
        </is>
      </c>
      <c r="B821" s="6" t="n">
        <v>44970.82913575231</v>
      </c>
      <c r="C821" s="5" t="inlineStr">
        <is>
          <t>1386 EINAR CHOQUETIJLLA - COBRADOR</t>
        </is>
      </c>
      <c r="D821" s="7" t="n"/>
      <c r="E821" s="8" t="n"/>
      <c r="F821" s="9" t="n">
        <v>22947.3</v>
      </c>
      <c r="I821" s="10" t="inlineStr">
        <is>
          <t>EFECTIVO</t>
        </is>
      </c>
      <c r="J821" s="8" t="inlineStr">
        <is>
          <t>4309 RODRIGO RAMOS - T09</t>
        </is>
      </c>
    </row>
    <row r="822">
      <c r="A822" s="5" t="inlineStr">
        <is>
          <t>CCAJ-SC39/71/2023</t>
        </is>
      </c>
      <c r="B822" s="6" t="n">
        <v>44970.82913575231</v>
      </c>
      <c r="C822" s="5" t="inlineStr">
        <is>
          <t>1386 EINAR CHOQUETIJLLA - COBRADOR</t>
        </is>
      </c>
      <c r="D822" s="7" t="n"/>
      <c r="E822" s="8" t="n"/>
      <c r="F822" s="9" t="n">
        <v>6244.8</v>
      </c>
      <c r="I822" s="10" t="inlineStr">
        <is>
          <t>EFECTIVO</t>
        </is>
      </c>
      <c r="J822" s="8" t="inlineStr">
        <is>
          <t>4309 RODRIGO RAMOS - T10</t>
        </is>
      </c>
    </row>
    <row r="823">
      <c r="A823" s="5" t="inlineStr">
        <is>
          <t>CCAJ-SC39/71/2023</t>
        </is>
      </c>
      <c r="B823" s="6" t="n">
        <v>44970.82913575231</v>
      </c>
      <c r="C823" s="5" t="inlineStr">
        <is>
          <t>1386 EINAR CHOQUETIJLLA - COBRADOR</t>
        </is>
      </c>
      <c r="D823" s="7" t="n"/>
      <c r="E823" s="8" t="n"/>
      <c r="F823" s="9" t="n">
        <v>3906.9</v>
      </c>
      <c r="I823" s="10" t="inlineStr">
        <is>
          <t>EFECTIVO</t>
        </is>
      </c>
      <c r="J823" s="8" t="inlineStr">
        <is>
          <t>4309 RODRIGO RAMOS - T11</t>
        </is>
      </c>
    </row>
    <row r="824">
      <c r="A824" s="5" t="inlineStr">
        <is>
          <t>CCAJ-SC39/71/2023</t>
        </is>
      </c>
      <c r="B824" s="6" t="n">
        <v>44970.82913575231</v>
      </c>
      <c r="C824" s="5" t="inlineStr">
        <is>
          <t>1386 EINAR CHOQUETIJLLA - COBRADOR</t>
        </is>
      </c>
      <c r="D824" s="7" t="n"/>
      <c r="E824" s="8" t="n"/>
      <c r="F824" s="9" t="n">
        <v>4235.2</v>
      </c>
      <c r="I824" s="10" t="inlineStr">
        <is>
          <t>EFECTIVO</t>
        </is>
      </c>
      <c r="J824" s="8" t="inlineStr">
        <is>
          <t>4309 RODRIGO RAMOS - T14</t>
        </is>
      </c>
    </row>
    <row r="825">
      <c r="A825" s="5" t="inlineStr">
        <is>
          <t>CCAJ-SC39/71/2023</t>
        </is>
      </c>
      <c r="B825" s="6" t="n">
        <v>44970.82913575231</v>
      </c>
      <c r="C825" s="5" t="inlineStr">
        <is>
          <t>1386 EINAR CHOQUETIJLLA - COBRADOR</t>
        </is>
      </c>
      <c r="D825" s="7" t="n"/>
      <c r="E825" s="8" t="n"/>
      <c r="F825" s="9" t="n">
        <v>5276.2</v>
      </c>
      <c r="I825" s="10" t="inlineStr">
        <is>
          <t>EFECTIVO</t>
        </is>
      </c>
      <c r="J825" s="8" t="inlineStr">
        <is>
          <t>4309 RODRIGO RAMOS - T16</t>
        </is>
      </c>
    </row>
    <row r="826">
      <c r="A826" s="5" t="inlineStr">
        <is>
          <t>CCAJ-SC39/71/2023</t>
        </is>
      </c>
      <c r="B826" s="6" t="n">
        <v>44970.82913575231</v>
      </c>
      <c r="C826" s="5" t="inlineStr">
        <is>
          <t>1386 EINAR CHOQUETIJLLA - COBRADOR</t>
        </is>
      </c>
      <c r="D826" s="7" t="n"/>
      <c r="E826" s="8" t="n"/>
      <c r="F826" s="9" t="n">
        <v>15758.4</v>
      </c>
      <c r="I826" s="10" t="inlineStr">
        <is>
          <t>EFECTIVO</t>
        </is>
      </c>
      <c r="J826" s="8" t="inlineStr">
        <is>
          <t>4309 RODRIGO RAMOS - T18</t>
        </is>
      </c>
    </row>
    <row r="827">
      <c r="A827" s="5" t="inlineStr">
        <is>
          <t>CCAJ-SC39/71/2023</t>
        </is>
      </c>
      <c r="B827" s="6" t="n">
        <v>44970.82913575231</v>
      </c>
      <c r="C827" s="5" t="inlineStr">
        <is>
          <t>1386 EINAR CHOQUETIJLLA - COBRADOR</t>
        </is>
      </c>
      <c r="D827" s="7" t="n"/>
      <c r="E827" s="8" t="n"/>
      <c r="F827" s="9" t="n">
        <v>23741.2</v>
      </c>
      <c r="I827" s="10" t="inlineStr">
        <is>
          <t>EFECTIVO</t>
        </is>
      </c>
      <c r="J827" s="8" t="inlineStr">
        <is>
          <t>4309 RODRIGO RAMOS - T19</t>
        </is>
      </c>
    </row>
    <row r="828">
      <c r="A828" s="5" t="inlineStr">
        <is>
          <t>CCAJ-SC39/71/2023</t>
        </is>
      </c>
      <c r="B828" s="6" t="n">
        <v>44970.82913575231</v>
      </c>
      <c r="C828" s="5" t="inlineStr">
        <is>
          <t>1386 EINAR CHOQUETIJLLA - COBRADOR</t>
        </is>
      </c>
      <c r="D828" s="7" t="n"/>
      <c r="E828" s="8" t="n"/>
      <c r="F828" s="9" t="n">
        <v>1850.7</v>
      </c>
      <c r="I828" s="10" t="inlineStr">
        <is>
          <t>EFECTIVO</t>
        </is>
      </c>
      <c r="J828" s="8" t="inlineStr">
        <is>
          <t>4309 RODRIGO RAMOS - T21</t>
        </is>
      </c>
    </row>
    <row r="829">
      <c r="A829" s="11" t="inlineStr">
        <is>
          <t>SAP</t>
        </is>
      </c>
      <c r="B829" s="3" t="n"/>
      <c r="C829" s="3" t="n"/>
      <c r="D829" s="17">
        <f>140621.52+208.8</f>
        <v/>
      </c>
      <c r="E829" s="8" t="n"/>
      <c r="F829" s="31">
        <f>SUM(F758:G828)</f>
        <v/>
      </c>
      <c r="H829" s="9" t="n"/>
      <c r="I829" s="10" t="n"/>
      <c r="J829" s="5" t="n"/>
    </row>
    <row r="830">
      <c r="A830" s="13" t="inlineStr">
        <is>
          <t>FECHA</t>
        </is>
      </c>
      <c r="B830" s="13" t="inlineStr">
        <is>
          <t>CIERRE DE CAJA</t>
        </is>
      </c>
      <c r="C830" s="13" t="inlineStr">
        <is>
          <t>IMPORTE</t>
        </is>
      </c>
      <c r="D830" s="7" t="n"/>
      <c r="E830" s="8" t="n"/>
      <c r="H830" s="9" t="n"/>
      <c r="I830" s="10" t="n"/>
      <c r="J830" s="5" t="n"/>
    </row>
    <row r="831" ht="15.75" customHeight="1">
      <c r="D831" s="14" t="n">
        <v>112774130</v>
      </c>
    </row>
    <row r="832" ht="15.75" customHeight="1">
      <c r="D832" s="14" t="n">
        <v>112774186</v>
      </c>
    </row>
    <row r="833"/>
    <row r="834">
      <c r="A834" s="1" t="inlineStr">
        <is>
          <t>Cierre Caja</t>
        </is>
      </c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</row>
    <row r="835">
      <c r="A835" s="3" t="inlineStr">
        <is>
          <t>Del 14/02/2023</t>
        </is>
      </c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</row>
    <row r="836">
      <c r="A836" s="74" t="inlineStr">
        <is>
          <t>Cierre Caja</t>
        </is>
      </c>
      <c r="B836" s="74" t="inlineStr">
        <is>
          <t>Fecha</t>
        </is>
      </c>
      <c r="C836" s="74" t="inlineStr">
        <is>
          <t>Cajero</t>
        </is>
      </c>
      <c r="D836" s="74" t="inlineStr">
        <is>
          <t>Nro Voucher</t>
        </is>
      </c>
      <c r="E836" s="74" t="inlineStr">
        <is>
          <t>Nro Cuenta</t>
        </is>
      </c>
      <c r="F836" s="74" t="inlineStr">
        <is>
          <t>Tipo Ingreso</t>
        </is>
      </c>
      <c r="G836" s="75" t="n"/>
      <c r="H836" s="76" t="n"/>
      <c r="I836" s="74" t="inlineStr">
        <is>
          <t>TIPO DE INGRESO</t>
        </is>
      </c>
      <c r="J836" s="74" t="inlineStr">
        <is>
          <t>Cobrador</t>
        </is>
      </c>
    </row>
    <row r="837">
      <c r="A837" s="77" t="n"/>
      <c r="B837" s="77" t="n"/>
      <c r="C837" s="77" t="n"/>
      <c r="D837" s="77" t="n"/>
      <c r="E837" s="77" t="n"/>
      <c r="F837" s="4" t="inlineStr">
        <is>
          <t>EFECTIVO</t>
        </is>
      </c>
      <c r="G837" s="4" t="inlineStr">
        <is>
          <t>CHEQUE</t>
        </is>
      </c>
      <c r="H837" s="4" t="inlineStr">
        <is>
          <t>TRANSFERENCIA</t>
        </is>
      </c>
      <c r="I837" s="77" t="n"/>
      <c r="J837" s="77" t="n"/>
    </row>
    <row r="838">
      <c r="A838" s="5" t="inlineStr">
        <is>
          <t>CCAJ-SC39/72/2023</t>
        </is>
      </c>
      <c r="B838" s="6" t="n">
        <v>44971.38973881945</v>
      </c>
      <c r="C838" s="5" t="inlineStr">
        <is>
          <t>1386 EINAR CHOQUETIJLLA - COBRADOR</t>
        </is>
      </c>
      <c r="D838" s="10" t="n"/>
      <c r="E838" s="8" t="n"/>
      <c r="F838" s="9" t="n">
        <v>40505.5</v>
      </c>
      <c r="I838" s="10" t="inlineStr">
        <is>
          <t>EFECTIVO</t>
        </is>
      </c>
      <c r="J838" s="8" t="inlineStr">
        <is>
          <t>901 FELIX GARCIA ROCHA</t>
        </is>
      </c>
    </row>
    <row r="839">
      <c r="A839" s="5" t="inlineStr">
        <is>
          <t>CCAJ-SC39/72/2023</t>
        </is>
      </c>
      <c r="B839" s="6" t="n">
        <v>44971.38973881945</v>
      </c>
      <c r="C839" s="5" t="inlineStr">
        <is>
          <t>1386 EINAR CHOQUETIJLLA - COBRADOR</t>
        </is>
      </c>
      <c r="D839" s="10" t="n"/>
      <c r="E839" s="8" t="n"/>
      <c r="F839" s="9" t="n">
        <v>127.2</v>
      </c>
      <c r="I839" s="10" t="inlineStr">
        <is>
          <t>EFECTIVO</t>
        </is>
      </c>
      <c r="J839" s="5" t="inlineStr">
        <is>
          <t>2917 MILAN HUANCOLLO JUCUMARI</t>
        </is>
      </c>
    </row>
    <row r="840">
      <c r="A840" s="5" t="inlineStr">
        <is>
          <t>CCAJ-SC39/72/2023</t>
        </is>
      </c>
      <c r="B840" s="6" t="n">
        <v>44971.38973881945</v>
      </c>
      <c r="C840" s="5" t="inlineStr">
        <is>
          <t>1386 EINAR CHOQUETIJLLA - COBRADOR</t>
        </is>
      </c>
      <c r="D840" s="10" t="n"/>
      <c r="E840" s="8" t="n"/>
      <c r="F840" s="9" t="n">
        <v>7018.9</v>
      </c>
      <c r="I840" s="10" t="inlineStr">
        <is>
          <t>EFECTIVO</t>
        </is>
      </c>
      <c r="J840" s="5" t="inlineStr">
        <is>
          <t>2994 CRISTIAN DEIBY PARDO VILLEGAS</t>
        </is>
      </c>
    </row>
    <row r="841">
      <c r="A841" s="5" t="inlineStr">
        <is>
          <t>CCAJ-SC39/72/2023</t>
        </is>
      </c>
      <c r="B841" s="6" t="n">
        <v>44971.38973881945</v>
      </c>
      <c r="C841" s="5" t="inlineStr">
        <is>
          <t>1386 EINAR CHOQUETIJLLA - COBRADOR</t>
        </is>
      </c>
      <c r="D841" s="10" t="n"/>
      <c r="E841" s="8" t="n"/>
      <c r="F841" s="9" t="n">
        <v>6100</v>
      </c>
      <c r="I841" s="10" t="inlineStr">
        <is>
          <t>EFECTIVO</t>
        </is>
      </c>
      <c r="J841" s="8" t="inlineStr">
        <is>
          <t>4309 RODRIGO RAMOS - T04</t>
        </is>
      </c>
    </row>
    <row r="842">
      <c r="A842" s="11" t="inlineStr">
        <is>
          <t>SAP</t>
        </is>
      </c>
      <c r="B842" s="3" t="n"/>
      <c r="C842" s="3" t="n"/>
      <c r="D842" s="17">
        <f>52359.6+1392</f>
        <v/>
      </c>
      <c r="E842" s="8" t="n"/>
      <c r="F842" s="31">
        <f>SUM(F838:G841)</f>
        <v/>
      </c>
      <c r="H842" s="9" t="n"/>
      <c r="I842" s="10" t="n"/>
      <c r="J842" s="5" t="n"/>
    </row>
    <row r="843">
      <c r="A843" s="13" t="inlineStr">
        <is>
          <t>FECHA</t>
        </is>
      </c>
      <c r="B843" s="13" t="inlineStr">
        <is>
          <t>CIERRE DE CAJA</t>
        </is>
      </c>
      <c r="C843" s="13" t="inlineStr">
        <is>
          <t>IMPORTE</t>
        </is>
      </c>
      <c r="D843" s="7" t="n"/>
      <c r="E843" s="8" t="n"/>
      <c r="H843" s="9" t="n"/>
      <c r="I843" s="10" t="n"/>
      <c r="J843" s="5" t="n"/>
    </row>
    <row r="844" ht="15.75" customHeight="1">
      <c r="A844" s="5" t="n"/>
      <c r="B844" s="6" t="n"/>
      <c r="C844" s="5" t="n"/>
      <c r="D844" s="14" t="n">
        <v>112774132</v>
      </c>
      <c r="E844" s="8" t="n"/>
      <c r="H844" s="9" t="n"/>
      <c r="I844" s="10" t="n"/>
      <c r="J844" s="5" t="n"/>
    </row>
    <row r="845" ht="15.75" customHeight="1">
      <c r="A845" s="5" t="n"/>
      <c r="B845" s="6" t="n"/>
      <c r="C845" s="5" t="n"/>
      <c r="D845" s="14" t="n">
        <v>112774187</v>
      </c>
      <c r="E845" s="8" t="n"/>
      <c r="H845" s="9" t="n"/>
      <c r="I845" s="10" t="n"/>
      <c r="J845" s="5" t="n"/>
    </row>
    <row r="846">
      <c r="A846" s="5" t="n"/>
      <c r="B846" s="6" t="n"/>
      <c r="C846" s="5" t="n"/>
      <c r="D846" s="7" t="n"/>
      <c r="E846" s="8" t="n"/>
      <c r="H846" s="9" t="n"/>
      <c r="I846" s="10" t="n"/>
      <c r="J846" s="5" t="n"/>
    </row>
    <row r="847">
      <c r="A847" s="5" t="inlineStr">
        <is>
          <t>CCAJ-SC39/73/2023</t>
        </is>
      </c>
      <c r="B847" s="6" t="n">
        <v>44971.83945909722</v>
      </c>
      <c r="C847" s="5" t="inlineStr">
        <is>
          <t>1386 EINAR CHOQUETIJLLA - COBRADOR</t>
        </is>
      </c>
      <c r="D847" s="7" t="n"/>
      <c r="E847" s="8" t="n"/>
      <c r="G847" s="9" t="n">
        <v>467.43</v>
      </c>
      <c r="I847" s="10" t="inlineStr">
        <is>
          <t>CHEQUE</t>
        </is>
      </c>
      <c r="J847" s="8" t="inlineStr">
        <is>
          <t>2932 EUGENIO LOPEZ CESPEDES</t>
        </is>
      </c>
    </row>
    <row r="848">
      <c r="A848" s="5" t="inlineStr">
        <is>
          <t>CCAJ-SC39/73/2023</t>
        </is>
      </c>
      <c r="B848" s="6" t="n">
        <v>44971.83945909722</v>
      </c>
      <c r="C848" s="5" t="inlineStr">
        <is>
          <t>1386 EINAR CHOQUETIJLLA - COBRADOR</t>
        </is>
      </c>
      <c r="D848" s="7" t="n"/>
      <c r="E848" s="8" t="n"/>
      <c r="G848" s="9" t="n">
        <v>32427.71</v>
      </c>
      <c r="I848" s="10" t="inlineStr">
        <is>
          <t>CHEQUE</t>
        </is>
      </c>
      <c r="J848" s="5" t="inlineStr">
        <is>
          <t>4307 PEDRO GALARZA TERCEROS</t>
        </is>
      </c>
    </row>
    <row r="849">
      <c r="A849" s="5" t="inlineStr">
        <is>
          <t>CCAJ-SC39/73/2023</t>
        </is>
      </c>
      <c r="B849" s="6" t="n">
        <v>44971.83945909722</v>
      </c>
      <c r="C849" s="5" t="inlineStr">
        <is>
          <t>1386 EINAR CHOQUETIJLLA - COBRADOR</t>
        </is>
      </c>
      <c r="D849" s="7" t="n"/>
      <c r="E849" s="8" t="n"/>
      <c r="G849" s="9" t="n">
        <v>4004.4</v>
      </c>
      <c r="I849" s="10" t="inlineStr">
        <is>
          <t>CHEQUE</t>
        </is>
      </c>
      <c r="J849" s="8" t="inlineStr">
        <is>
          <t>4309 RODRIGO RAMOS - T02</t>
        </is>
      </c>
    </row>
    <row r="850">
      <c r="A850" s="5" t="inlineStr">
        <is>
          <t>CCAJ-SC39/73/2023</t>
        </is>
      </c>
      <c r="B850" s="6" t="n">
        <v>44971.83945909722</v>
      </c>
      <c r="C850" s="5" t="inlineStr">
        <is>
          <t>1386 EINAR CHOQUETIJLLA - COBRADOR</t>
        </is>
      </c>
      <c r="D850" s="7" t="n"/>
      <c r="E850" s="8" t="n"/>
      <c r="G850" s="9" t="n">
        <v>1579</v>
      </c>
      <c r="I850" s="10" t="inlineStr">
        <is>
          <t>CHEQUE</t>
        </is>
      </c>
      <c r="J850" s="8" t="inlineStr">
        <is>
          <t>4309 RODRIGO RAMOS - T03</t>
        </is>
      </c>
    </row>
    <row r="851">
      <c r="A851" s="5" t="inlineStr">
        <is>
          <t>CCAJ-SC39/73/202</t>
        </is>
      </c>
      <c r="B851" s="6" t="n">
        <v>44971.83945909722</v>
      </c>
      <c r="C851" s="5" t="inlineStr">
        <is>
          <t xml:space="preserve">1386 EINAR CHOQUETIJLLA - </t>
        </is>
      </c>
      <c r="D851" s="15" t="n">
        <v>45153176311</v>
      </c>
      <c r="E851" s="5" t="inlineStr">
        <is>
          <t>BANCO INDUSTRIAL-100070049</t>
        </is>
      </c>
      <c r="H851" s="9" t="n">
        <v>49.49</v>
      </c>
      <c r="I851" s="5" t="inlineStr">
        <is>
          <t>DEPÓSITO BANCARIO</t>
        </is>
      </c>
      <c r="J851" s="5" t="inlineStr">
        <is>
          <t>1271 SANDRA SALAZAR ESCOBAR</t>
        </is>
      </c>
    </row>
    <row r="852">
      <c r="A852" s="5" t="inlineStr">
        <is>
          <t>CCAJ-SC39/73/2023</t>
        </is>
      </c>
      <c r="B852" s="6" t="n">
        <v>44971.83945909722</v>
      </c>
      <c r="C852" s="5" t="inlineStr">
        <is>
          <t>1386 EINAR CHOQUETIJLLA - COBRADOR</t>
        </is>
      </c>
      <c r="D852" s="15" t="n">
        <v>45173239858</v>
      </c>
      <c r="E852" s="5" t="inlineStr">
        <is>
          <t>BANCO INDUSTRIAL-100070049</t>
        </is>
      </c>
      <c r="H852" s="9" t="n">
        <v>18.8</v>
      </c>
      <c r="I852" s="5" t="inlineStr">
        <is>
          <t>DEPÓSITO BANCARIO</t>
        </is>
      </c>
      <c r="J852" s="5" t="inlineStr">
        <is>
          <t>1271 SANDRA SALAZAR ESCOBAR</t>
        </is>
      </c>
    </row>
    <row r="853">
      <c r="A853" s="5" t="inlineStr">
        <is>
          <t>CCAJ-SC39/73/2023</t>
        </is>
      </c>
      <c r="B853" s="6" t="n">
        <v>44971.83945909722</v>
      </c>
      <c r="C853" s="5" t="inlineStr">
        <is>
          <t>1386 EINAR CHOQUETIJLLA - COBRADOR</t>
        </is>
      </c>
      <c r="D853" s="15" t="n">
        <v>45153173745</v>
      </c>
      <c r="E853" s="5" t="inlineStr">
        <is>
          <t>BANCO INDUSTRIAL-100070049</t>
        </is>
      </c>
      <c r="H853" s="9" t="n">
        <v>172.44</v>
      </c>
      <c r="I853" s="5" t="inlineStr">
        <is>
          <t>DEPÓSITO BANCARIO</t>
        </is>
      </c>
      <c r="J853" s="5" t="inlineStr">
        <is>
          <t>1271 SANDRA SALAZAR ESCOBAR</t>
        </is>
      </c>
    </row>
    <row r="854">
      <c r="A854" s="5" t="inlineStr">
        <is>
          <t>CCAJ-SC39/73/2023</t>
        </is>
      </c>
      <c r="B854" s="6" t="n">
        <v>44971.83945909722</v>
      </c>
      <c r="C854" s="5" t="inlineStr">
        <is>
          <t>1386 EINAR CHOQUETIJLLA - COBRADOR</t>
        </is>
      </c>
      <c r="D854" s="7" t="n">
        <v>303234</v>
      </c>
      <c r="E854" s="5" t="inlineStr">
        <is>
          <t>BANCO DE CREDITO-7015054675359</t>
        </is>
      </c>
      <c r="H854" s="9" t="n">
        <v>214.44</v>
      </c>
      <c r="I854" s="5" t="inlineStr">
        <is>
          <t>DEPÓSITO BANCARIO</t>
        </is>
      </c>
      <c r="J854" s="5" t="inlineStr">
        <is>
          <t>1271 SANDRA SALAZAR ESCOBAR</t>
        </is>
      </c>
    </row>
    <row r="855">
      <c r="A855" s="5" t="inlineStr">
        <is>
          <t>CCAJ-SC39/73/2023</t>
        </is>
      </c>
      <c r="B855" s="6" t="n">
        <v>44971.83945909722</v>
      </c>
      <c r="C855" s="5" t="inlineStr">
        <is>
          <t>1386 EINAR CHOQUETIJLLA - COBRADOR</t>
        </is>
      </c>
      <c r="D855" s="15" t="n">
        <v>45133178887</v>
      </c>
      <c r="E855" s="5" t="inlineStr">
        <is>
          <t>BANCO INDUSTRIAL-100070049</t>
        </is>
      </c>
      <c r="H855" s="9" t="n">
        <v>2100</v>
      </c>
      <c r="I855" s="5" t="inlineStr">
        <is>
          <t>DEPÓSITO BANCARIO</t>
        </is>
      </c>
      <c r="J855" s="5" t="inlineStr">
        <is>
          <t>4307 PEDRO GALARZA TERCEROS</t>
        </is>
      </c>
    </row>
    <row r="856">
      <c r="A856" s="5" t="inlineStr">
        <is>
          <t>CCAJ-SC39/73/2023</t>
        </is>
      </c>
      <c r="B856" s="6" t="n">
        <v>44971.83945909722</v>
      </c>
      <c r="C856" s="5" t="inlineStr">
        <is>
          <t>1386 EINAR CHOQUETIJLLA - COBRADOR</t>
        </is>
      </c>
      <c r="D856" s="15" t="n">
        <v>45143546724</v>
      </c>
      <c r="E856" s="5" t="inlineStr">
        <is>
          <t>BANCO INDUSTRIAL-100070049</t>
        </is>
      </c>
      <c r="H856" s="9" t="n">
        <v>46915.05</v>
      </c>
      <c r="I856" s="5" t="inlineStr">
        <is>
          <t>DEPÓSITO BANCARIO</t>
        </is>
      </c>
      <c r="J856" s="5" t="inlineStr">
        <is>
          <t>4307 PEDRO GALARZA TERCEROS</t>
        </is>
      </c>
    </row>
    <row r="857">
      <c r="A857" s="5" t="inlineStr">
        <is>
          <t>CCAJ-SC39/73/2023</t>
        </is>
      </c>
      <c r="B857" s="6" t="n">
        <v>44971.83945909722</v>
      </c>
      <c r="C857" s="5" t="inlineStr">
        <is>
          <t>1386 EINAR CHOQUETIJLLA - COBRADOR</t>
        </is>
      </c>
      <c r="D857" s="7" t="n">
        <v>308049</v>
      </c>
      <c r="E857" s="5" t="inlineStr">
        <is>
          <t>BANCO DE CREDITO-7015054675359</t>
        </is>
      </c>
      <c r="H857" s="9" t="n">
        <v>1500</v>
      </c>
      <c r="I857" s="5" t="inlineStr">
        <is>
          <t>DEPÓSITO BANCARIO</t>
        </is>
      </c>
      <c r="J857" s="5" t="inlineStr">
        <is>
          <t>4863 MOISES MENACHO MONTAÑO</t>
        </is>
      </c>
    </row>
    <row r="858">
      <c r="A858" s="5" t="inlineStr">
        <is>
          <t>CCAJ-SC39/73/2023</t>
        </is>
      </c>
      <c r="B858" s="6" t="n">
        <v>44971.83945909722</v>
      </c>
      <c r="C858" s="5" t="inlineStr">
        <is>
          <t>1386 EINAR CHOQUETIJLLA - COBRADOR</t>
        </is>
      </c>
      <c r="D858" s="15" t="n">
        <v>45133181611</v>
      </c>
      <c r="E858" s="5" t="inlineStr">
        <is>
          <t>BANCO INDUSTRIAL-100070049</t>
        </is>
      </c>
      <c r="H858" s="9" t="n">
        <v>295.08</v>
      </c>
      <c r="I858" s="5" t="inlineStr">
        <is>
          <t>DEPÓSITO BANCARIO</t>
        </is>
      </c>
      <c r="J858" s="5" t="inlineStr">
        <is>
          <t>4307 PEDRO GALARZA TERCEROS</t>
        </is>
      </c>
    </row>
    <row r="859">
      <c r="A859" s="5" t="inlineStr">
        <is>
          <t>CCAJ-SC39/73/2023</t>
        </is>
      </c>
      <c r="B859" s="6" t="n">
        <v>44971.83945909722</v>
      </c>
      <c r="C859" s="5" t="inlineStr">
        <is>
          <t>1386 EINAR CHOQUETIJLLA - COBRADOR</t>
        </is>
      </c>
      <c r="D859" s="15" t="n">
        <v>45173241945</v>
      </c>
      <c r="E859" s="5" t="inlineStr">
        <is>
          <t>BANCO INDUSTRIAL-100070049</t>
        </is>
      </c>
      <c r="H859" s="9" t="n">
        <v>4800</v>
      </c>
      <c r="I859" s="5" t="inlineStr">
        <is>
          <t>DEPÓSITO BANCARIO</t>
        </is>
      </c>
      <c r="J859" s="5" t="inlineStr">
        <is>
          <t>4307 PEDRO GALARZA TERCEROS</t>
        </is>
      </c>
    </row>
    <row r="860">
      <c r="A860" s="5" t="inlineStr">
        <is>
          <t>CCAJ-SC39/73/2023</t>
        </is>
      </c>
      <c r="B860" s="6" t="n">
        <v>44971.83945909722</v>
      </c>
      <c r="C860" s="5" t="inlineStr">
        <is>
          <t>1386 EINAR CHOQUETIJLLA - COBRADOR</t>
        </is>
      </c>
      <c r="D860" s="15" t="n">
        <v>51117597459</v>
      </c>
      <c r="E860" s="5" t="inlineStr">
        <is>
          <t>BANCO INDUSTRIAL-100070049</t>
        </is>
      </c>
      <c r="H860" s="9" t="n">
        <v>4280</v>
      </c>
      <c r="I860" s="5" t="inlineStr">
        <is>
          <t>DEPÓSITO BANCARIO</t>
        </is>
      </c>
      <c r="J860" s="5" t="inlineStr">
        <is>
          <t>4307 PEDRO GALARZA TERCEROS</t>
        </is>
      </c>
    </row>
    <row r="861">
      <c r="A861" s="5" t="inlineStr">
        <is>
          <t>CCAJ-SC39/73/2023</t>
        </is>
      </c>
      <c r="B861" s="6" t="n">
        <v>44971.83945909722</v>
      </c>
      <c r="C861" s="5" t="inlineStr">
        <is>
          <t>1386 EINAR CHOQUETIJLLA - COBRADOR</t>
        </is>
      </c>
      <c r="D861" s="15" t="n">
        <v>51117597435</v>
      </c>
      <c r="E861" s="5" t="inlineStr">
        <is>
          <t>BANCO INDUSTRIAL-100070049</t>
        </is>
      </c>
      <c r="H861" s="9" t="n">
        <v>9052.969999999999</v>
      </c>
      <c r="I861" s="5" t="inlineStr">
        <is>
          <t>DEPÓSITO BANCARIO</t>
        </is>
      </c>
      <c r="J861" s="5" t="inlineStr">
        <is>
          <t>4307 PEDRO GALARZA TERCEROS</t>
        </is>
      </c>
    </row>
    <row r="862">
      <c r="A862" s="5" t="inlineStr">
        <is>
          <t>CCAJ-SC39/73/2023</t>
        </is>
      </c>
      <c r="B862" s="6" t="n">
        <v>44971.83945909722</v>
      </c>
      <c r="C862" s="5" t="inlineStr">
        <is>
          <t>1386 EINAR CHOQUETIJLLA - COBRADOR</t>
        </is>
      </c>
      <c r="D862" s="15" t="n">
        <v>45163266184</v>
      </c>
      <c r="E862" s="5" t="inlineStr">
        <is>
          <t>BANCO INDUSTRIAL-100070049</t>
        </is>
      </c>
      <c r="H862" s="9" t="n">
        <v>145.43</v>
      </c>
      <c r="I862" s="5" t="inlineStr">
        <is>
          <t>DEPÓSITO BANCARIO</t>
        </is>
      </c>
      <c r="J862" s="5" t="inlineStr">
        <is>
          <t>1271 SANDRA SALAZAR ESCOBAR</t>
        </is>
      </c>
    </row>
    <row r="863">
      <c r="A863" s="5" t="inlineStr">
        <is>
          <t>CCAJ-SC39/73/2023</t>
        </is>
      </c>
      <c r="B863" s="6" t="n">
        <v>44971.83945909722</v>
      </c>
      <c r="C863" s="5" t="inlineStr">
        <is>
          <t>1386 EINAR CHOQUETIJLLA - COBRADOR</t>
        </is>
      </c>
      <c r="D863" s="15" t="n">
        <v>45123314706</v>
      </c>
      <c r="E863" s="5" t="inlineStr">
        <is>
          <t>BANCO INDUSTRIAL-100070049</t>
        </is>
      </c>
      <c r="H863" s="9" t="n">
        <v>494.68</v>
      </c>
      <c r="I863" s="5" t="inlineStr">
        <is>
          <t>DEPÓSITO BANCARIO</t>
        </is>
      </c>
      <c r="J863" s="5" t="inlineStr">
        <is>
          <t>1271 SANDRA SALAZAR ESCOBAR</t>
        </is>
      </c>
    </row>
    <row r="864">
      <c r="A864" s="5" t="inlineStr">
        <is>
          <t>CCAJ-SC39/73/2023</t>
        </is>
      </c>
      <c r="B864" s="6" t="n">
        <v>44971.83945909722</v>
      </c>
      <c r="C864" s="5" t="inlineStr">
        <is>
          <t>1386 EINAR CHOQUETIJLLA - COBRADOR</t>
        </is>
      </c>
      <c r="D864" s="15" t="n">
        <v>45163270031</v>
      </c>
      <c r="E864" s="5" t="inlineStr">
        <is>
          <t>BANCO INDUSTRIAL-100070049</t>
        </is>
      </c>
      <c r="H864" s="9" t="n">
        <v>490</v>
      </c>
      <c r="I864" s="5" t="inlineStr">
        <is>
          <t>DEPÓSITO BANCARIO</t>
        </is>
      </c>
      <c r="J864" s="5" t="inlineStr">
        <is>
          <t>1271 SANDRA SALAZAR ESCOBAR</t>
        </is>
      </c>
    </row>
    <row r="865">
      <c r="A865" s="5" t="inlineStr">
        <is>
          <t>CCAJ-SC39/73/2023</t>
        </is>
      </c>
      <c r="B865" s="6" t="n">
        <v>44971.83945909722</v>
      </c>
      <c r="C865" s="5" t="inlineStr">
        <is>
          <t>1386 EINAR CHOQUETIJLLA - COBRADOR</t>
        </is>
      </c>
      <c r="D865" s="15" t="n">
        <v>45143549090</v>
      </c>
      <c r="E865" s="5" t="inlineStr">
        <is>
          <t>BANCO INDUSTRIAL-100070049</t>
        </is>
      </c>
      <c r="H865" s="9" t="n">
        <v>110.58</v>
      </c>
      <c r="I865" s="5" t="inlineStr">
        <is>
          <t>DEPÓSITO BANCARIO</t>
        </is>
      </c>
      <c r="J865" s="5" t="inlineStr">
        <is>
          <t>1271 SANDRA SALAZAR ESCOBAR</t>
        </is>
      </c>
    </row>
    <row r="866">
      <c r="A866" s="5" t="inlineStr">
        <is>
          <t>CCAJ-SC39/73/2023</t>
        </is>
      </c>
      <c r="B866" s="6" t="n">
        <v>44971.83945909722</v>
      </c>
      <c r="C866" s="5" t="inlineStr">
        <is>
          <t>1386 EINAR CHOQUETIJLLA - COBRADOR</t>
        </is>
      </c>
      <c r="D866" s="15" t="n">
        <v>45163270567</v>
      </c>
      <c r="E866" s="5" t="inlineStr">
        <is>
          <t>BANCO INDUSTRIAL-100070049</t>
        </is>
      </c>
      <c r="H866" s="9" t="n">
        <v>367.47</v>
      </c>
      <c r="I866" s="5" t="inlineStr">
        <is>
          <t>DEPÓSITO BANCARIO</t>
        </is>
      </c>
      <c r="J866" s="5" t="inlineStr">
        <is>
          <t>1271 SANDRA SALAZAR ESCOBAR</t>
        </is>
      </c>
    </row>
    <row r="867">
      <c r="A867" s="5" t="inlineStr">
        <is>
          <t>CCAJ-SC39/73/2023</t>
        </is>
      </c>
      <c r="B867" s="6" t="n">
        <v>44971.83945909722</v>
      </c>
      <c r="C867" s="5" t="inlineStr">
        <is>
          <t>1386 EINAR CHOQUETIJLLA - COBRADOR</t>
        </is>
      </c>
      <c r="D867" s="15" t="n">
        <v>45123315928</v>
      </c>
      <c r="E867" s="5" t="inlineStr">
        <is>
          <t>BANCO INDUSTRIAL-100070049</t>
        </is>
      </c>
      <c r="H867" s="9" t="n">
        <v>329</v>
      </c>
      <c r="I867" s="5" t="inlineStr">
        <is>
          <t>DEPÓSITO BANCARIO</t>
        </is>
      </c>
      <c r="J867" s="5" t="inlineStr">
        <is>
          <t>1271 SANDRA SALAZAR ESCOBAR</t>
        </is>
      </c>
    </row>
    <row r="868">
      <c r="A868" s="5" t="inlineStr">
        <is>
          <t>CCAJ-SC39/73/2023</t>
        </is>
      </c>
      <c r="B868" s="6" t="n">
        <v>44971.83945909722</v>
      </c>
      <c r="C868" s="5" t="inlineStr">
        <is>
          <t>1386 EINAR CHOQUETIJLLA - COBRADOR</t>
        </is>
      </c>
      <c r="D868" s="15" t="n">
        <v>45113332675</v>
      </c>
      <c r="E868" s="5" t="inlineStr">
        <is>
          <t>BANCO INDUSTRIAL-100070049</t>
        </is>
      </c>
      <c r="H868" s="9" t="n">
        <v>374.4</v>
      </c>
      <c r="I868" s="5" t="inlineStr">
        <is>
          <t>DEPÓSITO BANCARIO</t>
        </is>
      </c>
      <c r="J868" s="5" t="inlineStr">
        <is>
          <t>1271 SANDRA SALAZAR ESCOBAR</t>
        </is>
      </c>
    </row>
    <row r="869">
      <c r="A869" s="5" t="inlineStr">
        <is>
          <t>CCAJ-SC39/73/2023</t>
        </is>
      </c>
      <c r="B869" s="6" t="n">
        <v>44971.83945909722</v>
      </c>
      <c r="C869" s="5" t="inlineStr">
        <is>
          <t>1386 EINAR CHOQUETIJLLA - COBRADOR</t>
        </is>
      </c>
      <c r="D869" s="15" t="n">
        <v>45113332845</v>
      </c>
      <c r="E869" s="5" t="inlineStr">
        <is>
          <t>BANCO INDUSTRIAL-100070049</t>
        </is>
      </c>
      <c r="H869" s="9" t="n">
        <v>721.2</v>
      </c>
      <c r="I869" s="5" t="inlineStr">
        <is>
          <t>DEPÓSITO BANCARIO</t>
        </is>
      </c>
      <c r="J869" s="5" t="inlineStr">
        <is>
          <t>1271 SANDRA SALAZAR ESCOBAR</t>
        </is>
      </c>
    </row>
    <row r="870">
      <c r="A870" s="5" t="inlineStr">
        <is>
          <t>CCAJ-SC39/73/2023</t>
        </is>
      </c>
      <c r="B870" s="6" t="n">
        <v>44971.83945909722</v>
      </c>
      <c r="C870" s="5" t="inlineStr">
        <is>
          <t>1386 EINAR CHOQUETIJLLA - COBRADOR</t>
        </is>
      </c>
      <c r="D870" s="15" t="n">
        <v>52216986933</v>
      </c>
      <c r="E870" s="5" t="inlineStr">
        <is>
          <t>BANCO INDUSTRIAL-100070049</t>
        </is>
      </c>
      <c r="H870" s="9" t="n">
        <v>3360</v>
      </c>
      <c r="I870" s="5" t="inlineStr">
        <is>
          <t>DEPÓSITO BANCARIO</t>
        </is>
      </c>
      <c r="J870" s="5" t="inlineStr">
        <is>
          <t>1271 SANDRA SALAZAR ESCOBAR</t>
        </is>
      </c>
    </row>
    <row r="871">
      <c r="A871" s="5" t="inlineStr">
        <is>
          <t>CCAJ-SC39/73/2023</t>
        </is>
      </c>
      <c r="B871" s="6" t="n">
        <v>44971.83945909722</v>
      </c>
      <c r="C871" s="5" t="inlineStr">
        <is>
          <t>1386 EINAR CHOQUETIJLLA - COBRADOR</t>
        </is>
      </c>
      <c r="D871" s="7" t="n">
        <v>298568</v>
      </c>
      <c r="E871" s="5" t="inlineStr">
        <is>
          <t>BANCO DE CREDITO-7015054675359</t>
        </is>
      </c>
      <c r="H871" s="9" t="n">
        <v>536</v>
      </c>
      <c r="I871" s="5" t="inlineStr">
        <is>
          <t>DEPÓSITO BANCARIO</t>
        </is>
      </c>
      <c r="J871" s="5" t="inlineStr">
        <is>
          <t>1271 SANDRA SALAZAR ESCOBAR</t>
        </is>
      </c>
    </row>
    <row r="872">
      <c r="A872" s="5" t="inlineStr">
        <is>
          <t>CCAJ-SC39/73/2023</t>
        </is>
      </c>
      <c r="B872" s="6" t="n">
        <v>44971.83945909722</v>
      </c>
      <c r="C872" s="5" t="inlineStr">
        <is>
          <t>1386 EINAR CHOQUETIJLLA - COBRADOR</t>
        </is>
      </c>
      <c r="D872" s="7" t="n">
        <v>465866</v>
      </c>
      <c r="E872" s="5" t="inlineStr">
        <is>
          <t>BANCO INDUSTRIAL-100070049</t>
        </is>
      </c>
      <c r="H872" s="9" t="n">
        <v>23835</v>
      </c>
      <c r="I872" s="5" t="inlineStr">
        <is>
          <t>DEPÓSITO BANCARIO</t>
        </is>
      </c>
      <c r="J872" s="8" t="inlineStr">
        <is>
          <t>1972 FLAVIA GALEAN MALLON</t>
        </is>
      </c>
    </row>
    <row r="873">
      <c r="A873" s="5" t="inlineStr">
        <is>
          <t>CCAJ-SC39/73/2023</t>
        </is>
      </c>
      <c r="B873" s="6" t="n">
        <v>44971.83945909722</v>
      </c>
      <c r="C873" s="5" t="inlineStr">
        <is>
          <t>1386 EINAR CHOQUETIJLLA - COBRADOR</t>
        </is>
      </c>
      <c r="D873" s="7" t="n">
        <v>170657</v>
      </c>
      <c r="E873" s="5" t="inlineStr">
        <is>
          <t>MERCANTIL SANTA CRUZ-4010678183</t>
        </is>
      </c>
      <c r="H873" s="9" t="n">
        <v>10352.2</v>
      </c>
      <c r="I873" s="5" t="inlineStr">
        <is>
          <t>DEPÓSITO BANCARIO</t>
        </is>
      </c>
      <c r="J873" s="5" t="inlineStr">
        <is>
          <t>4863 MOISES MENACHO MONTAÑO</t>
        </is>
      </c>
    </row>
    <row r="874">
      <c r="A874" s="5" t="inlineStr">
        <is>
          <t>CCAJ-SC39/73/2023</t>
        </is>
      </c>
      <c r="B874" s="6" t="n">
        <v>44971.83945909722</v>
      </c>
      <c r="C874" s="5" t="inlineStr">
        <is>
          <t>1386 EINAR CHOQUETIJLLA - COBRADOR</t>
        </is>
      </c>
      <c r="D874" s="7" t="n">
        <v>170101</v>
      </c>
      <c r="E874" s="5" t="inlineStr">
        <is>
          <t>MERCANTIL SANTA CRUZ-4010678183</t>
        </is>
      </c>
      <c r="H874" s="9" t="n">
        <v>26792.4</v>
      </c>
      <c r="I874" s="5" t="inlineStr">
        <is>
          <t>DEPÓSITO BANCARIO</t>
        </is>
      </c>
      <c r="J874" s="5" t="inlineStr">
        <is>
          <t>3046 CLAUDIA ELEN CASTRO DELGADILLO</t>
        </is>
      </c>
    </row>
    <row r="875">
      <c r="A875" s="5" t="inlineStr">
        <is>
          <t>CCAJ-SC39/73/2023</t>
        </is>
      </c>
      <c r="B875" s="6" t="n">
        <v>44971.83945909722</v>
      </c>
      <c r="C875" s="5" t="inlineStr">
        <is>
          <t>1386 EINAR CHOQUETIJLLA - COBRADOR</t>
        </is>
      </c>
      <c r="D875" s="7" t="n"/>
      <c r="E875" s="8" t="n"/>
      <c r="F875" s="9" t="n">
        <v>16463.4</v>
      </c>
      <c r="I875" s="10" t="inlineStr">
        <is>
          <t>EFECTIVO</t>
        </is>
      </c>
      <c r="J875" s="8" t="inlineStr">
        <is>
          <t>1970 CARLOS CAMPOS ORTIZ</t>
        </is>
      </c>
    </row>
    <row r="876">
      <c r="A876" s="5" t="inlineStr">
        <is>
          <t>CCAJ-SC39/73/2023</t>
        </is>
      </c>
      <c r="B876" s="6" t="n">
        <v>44971.83945909722</v>
      </c>
      <c r="C876" s="5" t="inlineStr">
        <is>
          <t>1386 EINAR CHOQUETIJLLA - COBRADOR</t>
        </is>
      </c>
      <c r="D876" s="7" t="n"/>
      <c r="E876" s="8" t="n"/>
      <c r="F876" s="9" t="n">
        <v>44395.7</v>
      </c>
      <c r="I876" s="10" t="inlineStr">
        <is>
          <t>EFECTIVO</t>
        </is>
      </c>
      <c r="J876" s="5" t="inlineStr">
        <is>
          <t>2552 ALVARO JAVIER LOAYZA CACERES</t>
        </is>
      </c>
    </row>
    <row r="877">
      <c r="A877" s="5" t="inlineStr">
        <is>
          <t>CCAJ-SC39/73/2023</t>
        </is>
      </c>
      <c r="B877" s="6" t="n">
        <v>44971.83945909722</v>
      </c>
      <c r="C877" s="5" t="inlineStr">
        <is>
          <t>1386 EINAR CHOQUETIJLLA - COBRADOR</t>
        </is>
      </c>
      <c r="D877" s="7" t="n"/>
      <c r="E877" s="8" t="n"/>
      <c r="F877" s="9" t="n">
        <v>4879</v>
      </c>
      <c r="I877" s="10" t="inlineStr">
        <is>
          <t>EFECTIVO</t>
        </is>
      </c>
      <c r="J877" s="8" t="inlineStr">
        <is>
          <t>2932 EUGENIO LOPEZ CESPEDES</t>
        </is>
      </c>
    </row>
    <row r="878">
      <c r="A878" s="5" t="inlineStr">
        <is>
          <t>CCAJ-SC39/73/2023</t>
        </is>
      </c>
      <c r="B878" s="6" t="n">
        <v>44971.83945909722</v>
      </c>
      <c r="C878" s="5" t="inlineStr">
        <is>
          <t>1386 EINAR CHOQUETIJLLA - COBRADOR</t>
        </is>
      </c>
      <c r="D878" s="7" t="n"/>
      <c r="E878" s="8" t="n"/>
      <c r="F878" s="9" t="n">
        <v>3139.5</v>
      </c>
      <c r="I878" s="10" t="inlineStr">
        <is>
          <t>EFECTIVO</t>
        </is>
      </c>
      <c r="J878" s="5" t="inlineStr">
        <is>
          <t>2994 CRISTIAN DEIBY PARDO VILLEGAS</t>
        </is>
      </c>
    </row>
    <row r="879">
      <c r="A879" s="5" t="inlineStr">
        <is>
          <t>CCAJ-SC39/73/2023</t>
        </is>
      </c>
      <c r="B879" s="6" t="n">
        <v>44971.83945909722</v>
      </c>
      <c r="C879" s="5" t="inlineStr">
        <is>
          <t>1386 EINAR CHOQUETIJLLA - COBRADOR</t>
        </is>
      </c>
      <c r="D879" s="7" t="n"/>
      <c r="E879" s="8" t="n"/>
      <c r="F879" s="9" t="n">
        <v>35182.5</v>
      </c>
      <c r="I879" s="10" t="inlineStr">
        <is>
          <t>EFECTIVO</t>
        </is>
      </c>
      <c r="J879" s="8" t="inlineStr">
        <is>
          <t>3211 PEDRO CAYALO COCA</t>
        </is>
      </c>
    </row>
    <row r="880">
      <c r="A880" s="5" t="inlineStr">
        <is>
          <t>CCAJ-SC39/73/2023</t>
        </is>
      </c>
      <c r="B880" s="6" t="n">
        <v>44971.83945909722</v>
      </c>
      <c r="C880" s="5" t="inlineStr">
        <is>
          <t>1386 EINAR CHOQUETIJLLA - COBRADOR</t>
        </is>
      </c>
      <c r="D880" s="7" t="n"/>
      <c r="E880" s="8" t="n"/>
      <c r="F880" s="9" t="n">
        <v>7769</v>
      </c>
      <c r="I880" s="10" t="inlineStr">
        <is>
          <t>EFECTIVO</t>
        </is>
      </c>
      <c r="J880" s="5" t="inlineStr">
        <is>
          <t>4307 PEDRO GALARZA TERCEROS</t>
        </is>
      </c>
    </row>
    <row r="881">
      <c r="A881" s="5" t="inlineStr">
        <is>
          <t>CCAJ-SC39/73/2023</t>
        </is>
      </c>
      <c r="B881" s="6" t="n">
        <v>44971.83945909722</v>
      </c>
      <c r="C881" s="5" t="inlineStr">
        <is>
          <t>1386 EINAR CHOQUETIJLLA - COBRADOR</t>
        </is>
      </c>
      <c r="D881" s="7" t="n"/>
      <c r="E881" s="8" t="n"/>
      <c r="F881" s="9" t="n">
        <v>3670</v>
      </c>
      <c r="I881" s="10" t="inlineStr">
        <is>
          <t>EFECTIVO</t>
        </is>
      </c>
      <c r="J881" s="8" t="inlineStr">
        <is>
          <t>4309 RODRIGO RAMOS - T02</t>
        </is>
      </c>
    </row>
    <row r="882">
      <c r="A882" s="5" t="inlineStr">
        <is>
          <t>CCAJ-SC39/73/2023</t>
        </is>
      </c>
      <c r="B882" s="6" t="n">
        <v>44971.83945909722</v>
      </c>
      <c r="C882" s="5" t="inlineStr">
        <is>
          <t>1386 EINAR CHOQUETIJLLA - COBRADOR</t>
        </is>
      </c>
      <c r="D882" s="7" t="n"/>
      <c r="E882" s="8" t="n"/>
      <c r="F882" s="9" t="n">
        <v>360</v>
      </c>
      <c r="I882" s="10" t="inlineStr">
        <is>
          <t>EFECTIVO</t>
        </is>
      </c>
      <c r="J882" s="8" t="inlineStr">
        <is>
          <t>4309 RODRIGO RAMOS - T03</t>
        </is>
      </c>
    </row>
    <row r="883">
      <c r="A883" s="5" t="inlineStr">
        <is>
          <t>CCAJ-SC39/73/2023</t>
        </is>
      </c>
      <c r="B883" s="6" t="n">
        <v>44971.83945909722</v>
      </c>
      <c r="C883" s="5" t="inlineStr">
        <is>
          <t>1386 EINAR CHOQUETIJLLA - COBRADOR</t>
        </is>
      </c>
      <c r="D883" s="7" t="n"/>
      <c r="E883" s="8" t="n"/>
      <c r="F883" s="9" t="n">
        <v>5313.2</v>
      </c>
      <c r="I883" s="10" t="inlineStr">
        <is>
          <t>EFECTIVO</t>
        </is>
      </c>
      <c r="J883" s="8" t="inlineStr">
        <is>
          <t>4309 RODRIGO RAMOS - T04</t>
        </is>
      </c>
    </row>
    <row r="884">
      <c r="A884" s="5" t="inlineStr">
        <is>
          <t>CCAJ-SC39/73/2023</t>
        </is>
      </c>
      <c r="B884" s="6" t="n">
        <v>44971.83945909722</v>
      </c>
      <c r="C884" s="5" t="inlineStr">
        <is>
          <t>1386 EINAR CHOQUETIJLLA - COBRADOR</t>
        </is>
      </c>
      <c r="D884" s="7" t="n"/>
      <c r="E884" s="8" t="n"/>
      <c r="F884" s="9" t="n">
        <v>6270.4</v>
      </c>
      <c r="I884" s="10" t="inlineStr">
        <is>
          <t>EFECTIVO</t>
        </is>
      </c>
      <c r="J884" s="8" t="inlineStr">
        <is>
          <t>4309 RODRIGO RAMOS - T05</t>
        </is>
      </c>
    </row>
    <row r="885">
      <c r="A885" s="5" t="inlineStr">
        <is>
          <t>CCAJ-SC39/73/2023</t>
        </is>
      </c>
      <c r="B885" s="6" t="n">
        <v>44971.83945909722</v>
      </c>
      <c r="C885" s="5" t="inlineStr">
        <is>
          <t>1386 EINAR CHOQUETIJLLA - COBRADOR</t>
        </is>
      </c>
      <c r="D885" s="7" t="n"/>
      <c r="E885" s="8" t="n"/>
      <c r="F885" s="9" t="n">
        <v>21632.6</v>
      </c>
      <c r="I885" s="10" t="inlineStr">
        <is>
          <t>EFECTIVO</t>
        </is>
      </c>
      <c r="J885" s="8" t="inlineStr">
        <is>
          <t>4309 RODRIGO RAMOS - T06</t>
        </is>
      </c>
    </row>
    <row r="886">
      <c r="A886" s="5" t="inlineStr">
        <is>
          <t>CCAJ-SC39/73/2023</t>
        </is>
      </c>
      <c r="B886" s="6" t="n">
        <v>44971.83945909722</v>
      </c>
      <c r="C886" s="5" t="inlineStr">
        <is>
          <t>1386 EINAR CHOQUETIJLLA - COBRADOR</t>
        </is>
      </c>
      <c r="D886" s="7" t="n"/>
      <c r="E886" s="8" t="n"/>
      <c r="F886" s="9" t="n">
        <v>4546.6</v>
      </c>
      <c r="I886" s="10" t="inlineStr">
        <is>
          <t>EFECTIVO</t>
        </is>
      </c>
      <c r="J886" s="8" t="inlineStr">
        <is>
          <t>4309 RODRIGO RAMOS - T07</t>
        </is>
      </c>
    </row>
    <row r="887">
      <c r="A887" s="5" t="inlineStr">
        <is>
          <t>CCAJ-SC39/73/2023</t>
        </is>
      </c>
      <c r="B887" s="6" t="n">
        <v>44971.83945909722</v>
      </c>
      <c r="C887" s="5" t="inlineStr">
        <is>
          <t>1386 EINAR CHOQUETIJLLA - COBRADOR</t>
        </is>
      </c>
      <c r="D887" s="7" t="n"/>
      <c r="E887" s="8" t="n"/>
      <c r="F887" s="9" t="n">
        <v>29044.3</v>
      </c>
      <c r="I887" s="10" t="inlineStr">
        <is>
          <t>EFECTIVO</t>
        </is>
      </c>
      <c r="J887" s="8" t="inlineStr">
        <is>
          <t>4309 RODRIGO RAMOS - T09</t>
        </is>
      </c>
    </row>
    <row r="888">
      <c r="A888" s="5" t="inlineStr">
        <is>
          <t>CCAJ-SC39/73/2023</t>
        </is>
      </c>
      <c r="B888" s="6" t="n">
        <v>44971.83945909722</v>
      </c>
      <c r="C888" s="5" t="inlineStr">
        <is>
          <t>1386 EINAR CHOQUETIJLLA - COBRADOR</t>
        </is>
      </c>
      <c r="D888" s="7" t="n"/>
      <c r="E888" s="8" t="n"/>
      <c r="F888" s="9" t="n">
        <v>7529.6</v>
      </c>
      <c r="I888" s="10" t="inlineStr">
        <is>
          <t>EFECTIVO</t>
        </is>
      </c>
      <c r="J888" s="8" t="inlineStr">
        <is>
          <t>4309 RODRIGO RAMOS - T11</t>
        </is>
      </c>
    </row>
    <row r="889">
      <c r="A889" s="5" t="inlineStr">
        <is>
          <t>CCAJ-SC39/73/2023</t>
        </is>
      </c>
      <c r="B889" s="6" t="n">
        <v>44971.83945909722</v>
      </c>
      <c r="C889" s="5" t="inlineStr">
        <is>
          <t>1386 EINAR CHOQUETIJLLA - COBRADOR</t>
        </is>
      </c>
      <c r="D889" s="7" t="n"/>
      <c r="E889" s="8" t="n"/>
      <c r="F889" s="9" t="n">
        <v>28.2</v>
      </c>
      <c r="I889" s="10" t="inlineStr">
        <is>
          <t>EFECTIVO</t>
        </is>
      </c>
      <c r="J889" s="8" t="inlineStr">
        <is>
          <t>4309 RODRIGO RAMOS - T12</t>
        </is>
      </c>
    </row>
    <row r="890">
      <c r="A890" s="5" t="inlineStr">
        <is>
          <t>CCAJ-SC39/73/2023</t>
        </is>
      </c>
      <c r="B890" s="6" t="n">
        <v>44971.83945909722</v>
      </c>
      <c r="C890" s="5" t="inlineStr">
        <is>
          <t>1386 EINAR CHOQUETIJLLA - COBRADOR</t>
        </is>
      </c>
      <c r="D890" s="7" t="n"/>
      <c r="E890" s="8" t="n"/>
      <c r="F890" s="9" t="n">
        <v>4795</v>
      </c>
      <c r="I890" s="10" t="inlineStr">
        <is>
          <t>EFECTIVO</t>
        </is>
      </c>
      <c r="J890" s="8" t="inlineStr">
        <is>
          <t>4309 RODRIGO RAMOS - T14</t>
        </is>
      </c>
    </row>
    <row r="891">
      <c r="A891" s="5" t="inlineStr">
        <is>
          <t>CCAJ-SC39/73/2023</t>
        </is>
      </c>
      <c r="B891" s="6" t="n">
        <v>44971.83945909722</v>
      </c>
      <c r="C891" s="5" t="inlineStr">
        <is>
          <t>1386 EINAR CHOQUETIJLLA - COBRADOR</t>
        </is>
      </c>
      <c r="D891" s="7" t="n"/>
      <c r="E891" s="8" t="n"/>
      <c r="F891" s="9" t="n">
        <v>7794.8</v>
      </c>
      <c r="I891" s="10" t="inlineStr">
        <is>
          <t>EFECTIVO</t>
        </is>
      </c>
      <c r="J891" s="8" t="inlineStr">
        <is>
          <t>4309 RODRIGO RAMOS - T15</t>
        </is>
      </c>
    </row>
    <row r="892">
      <c r="A892" s="5" t="inlineStr">
        <is>
          <t>CCAJ-SC39/73/2023</t>
        </is>
      </c>
      <c r="B892" s="6" t="n">
        <v>44971.83945909722</v>
      </c>
      <c r="C892" s="5" t="inlineStr">
        <is>
          <t>1386 EINAR CHOQUETIJLLA - COBRADOR</t>
        </is>
      </c>
      <c r="D892" s="7" t="n"/>
      <c r="E892" s="8" t="n"/>
      <c r="F892" s="9" t="n">
        <v>3592.5</v>
      </c>
      <c r="I892" s="10" t="inlineStr">
        <is>
          <t>EFECTIVO</t>
        </is>
      </c>
      <c r="J892" s="8" t="inlineStr">
        <is>
          <t>4309 RODRIGO RAMOS - T16</t>
        </is>
      </c>
    </row>
    <row r="893">
      <c r="A893" s="5" t="inlineStr">
        <is>
          <t>CCAJ-SC39/73/2023</t>
        </is>
      </c>
      <c r="B893" s="6" t="n">
        <v>44971.83945909722</v>
      </c>
      <c r="C893" s="5" t="inlineStr">
        <is>
          <t>1386 EINAR CHOQUETIJLLA - COBRADOR</t>
        </is>
      </c>
      <c r="D893" s="7" t="n"/>
      <c r="E893" s="8" t="n"/>
      <c r="F893" s="9" t="n">
        <v>84352</v>
      </c>
      <c r="I893" s="10" t="inlineStr">
        <is>
          <t>EFECTIVO</t>
        </is>
      </c>
      <c r="J893" s="8" t="inlineStr">
        <is>
          <t>4309 RODRIGO RAMOS - T17</t>
        </is>
      </c>
    </row>
    <row r="894">
      <c r="A894" s="5" t="inlineStr">
        <is>
          <t>CCAJ-SC39/73/2023</t>
        </is>
      </c>
      <c r="B894" s="6" t="n">
        <v>44971.83945909722</v>
      </c>
      <c r="C894" s="5" t="inlineStr">
        <is>
          <t>1386 EINAR CHOQUETIJLLA - COBRADOR</t>
        </is>
      </c>
      <c r="D894" s="7" t="n"/>
      <c r="E894" s="8" t="n"/>
      <c r="F894" s="9" t="n">
        <v>1335</v>
      </c>
      <c r="I894" s="10" t="inlineStr">
        <is>
          <t>EFECTIVO</t>
        </is>
      </c>
      <c r="J894" s="8" t="inlineStr">
        <is>
          <t>4309 RODRIGO RAMOS - T19</t>
        </is>
      </c>
    </row>
    <row r="895">
      <c r="A895" s="5" t="inlineStr">
        <is>
          <t>CCAJ-SC39/73/2023</t>
        </is>
      </c>
      <c r="B895" s="6" t="n">
        <v>44971.83945909722</v>
      </c>
      <c r="C895" s="5" t="inlineStr">
        <is>
          <t>1386 EINAR CHOQUETIJLLA - COBRADOR</t>
        </is>
      </c>
      <c r="D895" s="7" t="n"/>
      <c r="E895" s="8" t="n"/>
      <c r="F895" s="9" t="n">
        <v>2980</v>
      </c>
      <c r="I895" s="10" t="inlineStr">
        <is>
          <t>EFECTIVO</t>
        </is>
      </c>
      <c r="J895" s="8" t="inlineStr">
        <is>
          <t>4309 RODRIGO RAMOS - T21</t>
        </is>
      </c>
    </row>
    <row r="896">
      <c r="A896" s="11" t="inlineStr">
        <is>
          <t>SAP</t>
        </is>
      </c>
      <c r="B896" s="3" t="n"/>
      <c r="C896" s="3" t="n"/>
      <c r="D896" s="17">
        <f>332855.84+696</f>
        <v/>
      </c>
      <c r="E896" s="8" t="n"/>
      <c r="F896" s="31">
        <f>SUM(F847:G895)</f>
        <v/>
      </c>
      <c r="H896" s="9" t="n"/>
      <c r="I896" s="10" t="n"/>
      <c r="J896" s="5" t="n"/>
    </row>
    <row r="897">
      <c r="A897" s="13" t="inlineStr">
        <is>
          <t>FECHA</t>
        </is>
      </c>
      <c r="B897" s="13" t="inlineStr">
        <is>
          <t>CIERRE DE CAJA</t>
        </is>
      </c>
      <c r="C897" s="13" t="inlineStr">
        <is>
          <t>IMPORTE</t>
        </is>
      </c>
      <c r="D897" s="7" t="n"/>
      <c r="E897" s="8" t="n"/>
      <c r="H897" s="9" t="n"/>
      <c r="I897" s="10" t="n"/>
      <c r="J897" s="5" t="n"/>
    </row>
    <row r="898" ht="15.75" customHeight="1">
      <c r="A898" s="5" t="n"/>
      <c r="B898" s="6" t="n"/>
      <c r="C898" s="5" t="n"/>
      <c r="D898" s="14" t="n">
        <v>112782211</v>
      </c>
      <c r="E898" s="8" t="n"/>
      <c r="H898" s="9" t="n"/>
      <c r="I898" s="10" t="n"/>
      <c r="J898" s="5" t="n"/>
    </row>
    <row r="899" ht="15.75" customHeight="1">
      <c r="D899" s="14" t="n">
        <v>112782386</v>
      </c>
    </row>
    <row r="900"/>
    <row r="901">
      <c r="A901" s="1" t="inlineStr">
        <is>
          <t>Cierre Caja</t>
        </is>
      </c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</row>
    <row r="902">
      <c r="A902" s="3" t="inlineStr">
        <is>
          <t>Del 15/02/2023</t>
        </is>
      </c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</row>
    <row r="903">
      <c r="A903" s="74" t="inlineStr">
        <is>
          <t>Cierre Caja</t>
        </is>
      </c>
      <c r="B903" s="74" t="inlineStr">
        <is>
          <t>Fecha</t>
        </is>
      </c>
      <c r="C903" s="74" t="inlineStr">
        <is>
          <t>Cajero</t>
        </is>
      </c>
      <c r="D903" s="74" t="inlineStr">
        <is>
          <t>Nro Voucher</t>
        </is>
      </c>
      <c r="E903" s="74" t="inlineStr">
        <is>
          <t>Nro Cuenta</t>
        </is>
      </c>
      <c r="F903" s="74" t="inlineStr">
        <is>
          <t>Tipo Ingreso</t>
        </is>
      </c>
      <c r="G903" s="75" t="n"/>
      <c r="H903" s="76" t="n"/>
      <c r="I903" s="74" t="inlineStr">
        <is>
          <t>TIPO DE INGRESO</t>
        </is>
      </c>
      <c r="J903" s="74" t="inlineStr">
        <is>
          <t>Cobrador</t>
        </is>
      </c>
    </row>
    <row r="904">
      <c r="A904" s="77" t="n"/>
      <c r="B904" s="77" t="n"/>
      <c r="C904" s="77" t="n"/>
      <c r="D904" s="77" t="n"/>
      <c r="E904" s="77" t="n"/>
      <c r="F904" s="4" t="inlineStr">
        <is>
          <t>EFECTIVO</t>
        </is>
      </c>
      <c r="G904" s="4" t="inlineStr">
        <is>
          <t>CHEQUE</t>
        </is>
      </c>
      <c r="H904" s="4" t="inlineStr">
        <is>
          <t>TRANSFERENCIA</t>
        </is>
      </c>
      <c r="I904" s="77" t="n"/>
      <c r="J904" s="77" t="n"/>
    </row>
    <row r="905">
      <c r="A905" s="5" t="inlineStr">
        <is>
          <t>CCAJ-SC39/74/2023</t>
        </is>
      </c>
      <c r="B905" s="6" t="n">
        <v>44972.42396752315</v>
      </c>
      <c r="C905" s="5" t="inlineStr">
        <is>
          <t>1386 EINAR CHOQUETIJLLA - COBRADOR</t>
        </is>
      </c>
      <c r="D905" s="7" t="n"/>
      <c r="E905" s="8" t="n"/>
      <c r="G905" s="9" t="n">
        <v>723.1799999999999</v>
      </c>
      <c r="I905" s="10" t="inlineStr">
        <is>
          <t>CHEQUE</t>
        </is>
      </c>
      <c r="J905" s="8" t="inlineStr">
        <is>
          <t>4309 RODRIGO RAMOS - T18</t>
        </is>
      </c>
    </row>
    <row r="906">
      <c r="A906" s="5" t="inlineStr">
        <is>
          <t>CCAJ-SC39/74/2023</t>
        </is>
      </c>
      <c r="B906" s="6" t="n">
        <v>44972.42396752315</v>
      </c>
      <c r="C906" s="5" t="inlineStr">
        <is>
          <t>1386 EINAR CHOQUETIJLLA - COBRADOR</t>
        </is>
      </c>
      <c r="D906" s="15" t="n">
        <v>45133176790</v>
      </c>
      <c r="E906" s="5" t="inlineStr">
        <is>
          <t>BANCO INDUSTRIAL-100070049</t>
        </is>
      </c>
      <c r="H906" s="9" t="n">
        <v>615.54</v>
      </c>
      <c r="I906" s="5" t="inlineStr">
        <is>
          <t>DEPÓSITO BANCARIO</t>
        </is>
      </c>
      <c r="J906" s="5" t="inlineStr">
        <is>
          <t>1271 SANDRA SALAZAR ESCOBAR</t>
        </is>
      </c>
    </row>
    <row r="907">
      <c r="A907" s="5" t="inlineStr">
        <is>
          <t>CCAJ-SC39/74/2023</t>
        </is>
      </c>
      <c r="B907" s="6" t="n">
        <v>44972.42396752315</v>
      </c>
      <c r="C907" s="5" t="inlineStr">
        <is>
          <t>1386 EINAR CHOQUETIJLLA - COBRADOR</t>
        </is>
      </c>
      <c r="D907" s="15" t="n">
        <v>45113328661</v>
      </c>
      <c r="E907" s="5" t="inlineStr">
        <is>
          <t>BANCO INDUSTRIAL-100070049</t>
        </is>
      </c>
      <c r="H907" s="9" t="n">
        <v>632.4400000000001</v>
      </c>
      <c r="I907" s="5" t="inlineStr">
        <is>
          <t>DEPÓSITO BANCARIO</t>
        </is>
      </c>
      <c r="J907" s="5" t="inlineStr">
        <is>
          <t>1271 SANDRA SALAZAR ESCOBAR</t>
        </is>
      </c>
    </row>
    <row r="908">
      <c r="A908" s="5" t="inlineStr">
        <is>
          <t>CCAJ-SC39/74/2023</t>
        </is>
      </c>
      <c r="B908" s="6" t="n">
        <v>44972.42396752315</v>
      </c>
      <c r="C908" s="5" t="inlineStr">
        <is>
          <t>1386 EINAR CHOQUETIJLLA - COBRADOR</t>
        </is>
      </c>
      <c r="D908" s="15" t="n">
        <v>45153172940</v>
      </c>
      <c r="E908" s="5" t="inlineStr">
        <is>
          <t>BANCO INDUSTRIAL-100070049</t>
        </is>
      </c>
      <c r="H908" s="9" t="n">
        <v>171.84</v>
      </c>
      <c r="I908" s="5" t="inlineStr">
        <is>
          <t>DEPÓSITO BANCARIO</t>
        </is>
      </c>
      <c r="J908" s="5" t="inlineStr">
        <is>
          <t>1271 SANDRA SALAZAR ESCOBAR</t>
        </is>
      </c>
    </row>
    <row r="909">
      <c r="A909" s="5" t="inlineStr">
        <is>
          <t>CCAJ-SC39/74/2023</t>
        </is>
      </c>
      <c r="B909" s="6" t="n">
        <v>44972.42396752315</v>
      </c>
      <c r="C909" s="5" t="inlineStr">
        <is>
          <t>1386 EINAR CHOQUETIJLLA - COBRADOR</t>
        </is>
      </c>
      <c r="D909" s="15" t="n">
        <v>45143550830</v>
      </c>
      <c r="E909" s="5" t="inlineStr">
        <is>
          <t>BANCO INDUSTRIAL-100070049</t>
        </is>
      </c>
      <c r="H909" s="9" t="n">
        <v>2220.8</v>
      </c>
      <c r="I909" s="5" t="inlineStr">
        <is>
          <t>DEPÓSITO BANCARIO</t>
        </is>
      </c>
      <c r="J909" s="5" t="inlineStr">
        <is>
          <t>1271 SANDRA SALAZAR ESCOBAR</t>
        </is>
      </c>
    </row>
    <row r="910">
      <c r="A910" s="5" t="inlineStr">
        <is>
          <t>CCAJ-SC39/74/2023</t>
        </is>
      </c>
      <c r="B910" s="6" t="n">
        <v>44972.42396752315</v>
      </c>
      <c r="C910" s="5" t="inlineStr">
        <is>
          <t>1386 EINAR CHOQUETIJLLA - COBRADOR</t>
        </is>
      </c>
      <c r="D910" s="7" t="n">
        <v>200118</v>
      </c>
      <c r="E910" s="5" t="inlineStr">
        <is>
          <t>BANCO DE CREDITO-7015054675359</t>
        </is>
      </c>
      <c r="H910" s="9" t="n">
        <v>247.45</v>
      </c>
      <c r="I910" s="5" t="inlineStr">
        <is>
          <t>DEPÓSITO BANCARIO</t>
        </is>
      </c>
      <c r="J910" s="5" t="inlineStr">
        <is>
          <t>1271 SANDRA SALAZAR ESCOBAR</t>
        </is>
      </c>
    </row>
    <row r="911">
      <c r="A911" s="5" t="inlineStr">
        <is>
          <t>CCAJ-SC39/74/2023</t>
        </is>
      </c>
      <c r="B911" s="6" t="n">
        <v>44972.42396752315</v>
      </c>
      <c r="C911" s="5" t="inlineStr">
        <is>
          <t>1386 EINAR CHOQUETIJLLA - COBRADOR</t>
        </is>
      </c>
      <c r="D911" s="7" t="n">
        <v>282525</v>
      </c>
      <c r="E911" s="5" t="inlineStr">
        <is>
          <t>BANCO DE CREDITO-7015054675359</t>
        </is>
      </c>
      <c r="H911" s="9" t="n">
        <v>49.49</v>
      </c>
      <c r="I911" s="5" t="inlineStr">
        <is>
          <t>DEPÓSITO BANCARIO</t>
        </is>
      </c>
      <c r="J911" s="5" t="inlineStr">
        <is>
          <t>1271 SANDRA SALAZAR ESCOBAR</t>
        </is>
      </c>
    </row>
    <row r="912">
      <c r="A912" s="5" t="inlineStr">
        <is>
          <t>CCAJ-SC39/74/2023</t>
        </is>
      </c>
      <c r="B912" s="6" t="n">
        <v>44972.42396752315</v>
      </c>
      <c r="C912" s="5" t="inlineStr">
        <is>
          <t>1386 EINAR CHOQUETIJLLA - COBRADOR</t>
        </is>
      </c>
      <c r="D912" s="7" t="n">
        <v>285139</v>
      </c>
      <c r="E912" s="5" t="inlineStr">
        <is>
          <t>BANCO DE CREDITO-7015054675359</t>
        </is>
      </c>
      <c r="H912" s="9" t="n">
        <v>108.72</v>
      </c>
      <c r="I912" s="5" t="inlineStr">
        <is>
          <t>DEPÓSITO BANCARIO</t>
        </is>
      </c>
      <c r="J912" s="5" t="inlineStr">
        <is>
          <t>1271 SANDRA SALAZAR ESCOBAR</t>
        </is>
      </c>
    </row>
    <row r="913">
      <c r="A913" s="5" t="inlineStr">
        <is>
          <t>CCAJ-SC39/74/2023</t>
        </is>
      </c>
      <c r="B913" s="6" t="n">
        <v>44972.42396752315</v>
      </c>
      <c r="C913" s="5" t="inlineStr">
        <is>
          <t>1386 EINAR CHOQUETIJLLA - COBRADOR</t>
        </is>
      </c>
      <c r="D913" s="15" t="n">
        <v>45113328660</v>
      </c>
      <c r="E913" s="5" t="inlineStr">
        <is>
          <t>BANCO INDUSTRIAL-100070049</t>
        </is>
      </c>
      <c r="H913" s="9" t="n">
        <v>460.6</v>
      </c>
      <c r="I913" s="5" t="inlineStr">
        <is>
          <t>DEPÓSITO BANCARIO</t>
        </is>
      </c>
      <c r="J913" s="5" t="inlineStr">
        <is>
          <t>1271 SANDRA SALAZAR ESCOBAR</t>
        </is>
      </c>
    </row>
    <row r="914">
      <c r="A914" s="5" t="inlineStr">
        <is>
          <t>CCAJ-SC39/74/2023</t>
        </is>
      </c>
      <c r="B914" s="6" t="n">
        <v>44972.42396752315</v>
      </c>
      <c r="C914" s="5" t="inlineStr">
        <is>
          <t>1386 EINAR CHOQUETIJLLA - COBRADOR</t>
        </is>
      </c>
      <c r="D914" s="7" t="n"/>
      <c r="E914" s="8" t="n"/>
      <c r="F914" s="9" t="n">
        <v>18854.6</v>
      </c>
      <c r="I914" s="10" t="inlineStr">
        <is>
          <t>EFECTIVO</t>
        </is>
      </c>
      <c r="J914" s="8" t="inlineStr">
        <is>
          <t>2551 EDMUNDO CAYANI M.</t>
        </is>
      </c>
    </row>
    <row r="915">
      <c r="A915" s="5" t="inlineStr">
        <is>
          <t>CCAJ-SC39/74/2023</t>
        </is>
      </c>
      <c r="B915" s="6" t="n">
        <v>44972.42396752315</v>
      </c>
      <c r="C915" s="5" t="inlineStr">
        <is>
          <t>1386 EINAR CHOQUETIJLLA - COBRADOR</t>
        </is>
      </c>
      <c r="D915" s="7" t="n"/>
      <c r="E915" s="8" t="n"/>
      <c r="F915" s="9" t="n">
        <v>8608.6</v>
      </c>
      <c r="I915" s="10" t="inlineStr">
        <is>
          <t>EFECTIVO</t>
        </is>
      </c>
      <c r="J915" s="8" t="inlineStr">
        <is>
          <t>4309 RODRIGO RAMOS - T10</t>
        </is>
      </c>
    </row>
    <row r="916">
      <c r="A916" s="5" t="inlineStr">
        <is>
          <t>CCAJ-SC39/74/2023</t>
        </is>
      </c>
      <c r="B916" s="6" t="n">
        <v>44972.42396752315</v>
      </c>
      <c r="C916" s="5" t="inlineStr">
        <is>
          <t>1386 EINAR CHOQUETIJLLA - COBRADOR</t>
        </is>
      </c>
      <c r="D916" s="7" t="n"/>
      <c r="E916" s="8" t="n"/>
      <c r="F916" s="9" t="n">
        <v>26344.7</v>
      </c>
      <c r="I916" s="10" t="inlineStr">
        <is>
          <t>EFECTIVO</t>
        </is>
      </c>
      <c r="J916" s="8" t="inlineStr">
        <is>
          <t>4309 RODRIGO RAMOS - T18</t>
        </is>
      </c>
    </row>
    <row r="917">
      <c r="A917" s="11" t="inlineStr">
        <is>
          <t>SAP</t>
        </is>
      </c>
      <c r="B917" s="3" t="n"/>
      <c r="C917" s="3" t="n"/>
      <c r="D917" s="7" t="n"/>
      <c r="E917" s="8" t="n"/>
      <c r="F917" s="31">
        <f>SUM(F905:G916)</f>
        <v/>
      </c>
      <c r="H917" s="9" t="n"/>
      <c r="I917" s="10" t="n"/>
      <c r="J917" s="5" t="n"/>
    </row>
    <row r="918" ht="15.75" customHeight="1">
      <c r="A918" s="13" t="inlineStr">
        <is>
          <t>FECHA</t>
        </is>
      </c>
      <c r="B918" s="13" t="inlineStr">
        <is>
          <t>CIERRE DE CAJA</t>
        </is>
      </c>
      <c r="C918" s="13" t="inlineStr">
        <is>
          <t>IMPORTE</t>
        </is>
      </c>
      <c r="D918" s="14" t="n">
        <v>112782213</v>
      </c>
      <c r="E918" s="8" t="n"/>
      <c r="H918" s="9" t="n"/>
      <c r="I918" s="10" t="n"/>
      <c r="J918" s="5" t="n"/>
    </row>
    <row r="919">
      <c r="A919" s="5" t="n"/>
      <c r="B919" s="6" t="n"/>
      <c r="C919" s="5" t="n"/>
      <c r="D919" s="7" t="n"/>
      <c r="E919" s="8" t="n"/>
      <c r="H919" s="9" t="n"/>
      <c r="I919" s="10" t="n"/>
      <c r="J919" s="5" t="n"/>
    </row>
    <row r="920">
      <c r="A920" s="5" t="n"/>
      <c r="B920" s="6" t="n"/>
      <c r="C920" s="5" t="n"/>
      <c r="D920" s="7" t="n"/>
      <c r="E920" s="8" t="n"/>
      <c r="H920" s="9" t="n"/>
      <c r="I920" s="10" t="n"/>
      <c r="J920" s="5" t="n"/>
    </row>
    <row r="921">
      <c r="A921" s="5" t="inlineStr">
        <is>
          <t>CCAJ-SC39/75/2023</t>
        </is>
      </c>
      <c r="B921" s="6" t="n">
        <v>44972.85308108796</v>
      </c>
      <c r="C921" s="5" t="inlineStr">
        <is>
          <t>1386 EINAR CHOQUETIJLLA - COBRADOR</t>
        </is>
      </c>
      <c r="D921" s="7" t="n"/>
      <c r="E921" s="8" t="n"/>
      <c r="G921" s="9" t="n">
        <v>12415.14</v>
      </c>
      <c r="I921" s="10" t="inlineStr">
        <is>
          <t>CHEQUE</t>
        </is>
      </c>
      <c r="J921" s="5" t="inlineStr">
        <is>
          <t>4307 PEDRO GALARZA TERCEROS</t>
        </is>
      </c>
    </row>
    <row r="922">
      <c r="A922" s="5" t="inlineStr">
        <is>
          <t>CCAJ-SC39/75/202</t>
        </is>
      </c>
      <c r="B922" s="6" t="n">
        <v>44972.85308108796</v>
      </c>
      <c r="C922" s="5" t="inlineStr">
        <is>
          <t xml:space="preserve">1386 EINAR CHOQUETIJLLA - </t>
        </is>
      </c>
      <c r="D922" s="15" t="n">
        <v>45153179623</v>
      </c>
      <c r="E922" s="5" t="inlineStr">
        <is>
          <t>BANCO INDUSTRIAL-100070049</t>
        </is>
      </c>
      <c r="H922" s="9" t="n">
        <v>20000</v>
      </c>
      <c r="I922" s="5" t="inlineStr">
        <is>
          <t>DEPÓSITO BANCARIO</t>
        </is>
      </c>
      <c r="J922" s="5" t="inlineStr">
        <is>
          <t>3046 CLAUDIA ELEN CASTRO DELGADILLO</t>
        </is>
      </c>
    </row>
    <row r="923">
      <c r="A923" s="5" t="inlineStr">
        <is>
          <t>CCAJ-SC39/75/202</t>
        </is>
      </c>
      <c r="B923" s="6" t="n">
        <v>44972.85308108796</v>
      </c>
      <c r="C923" s="5" t="inlineStr">
        <is>
          <t xml:space="preserve">1386 EINAR CHOQUETIJLLA - </t>
        </is>
      </c>
      <c r="D923" s="15" t="n">
        <v>51167490192</v>
      </c>
      <c r="E923" s="5" t="inlineStr">
        <is>
          <t>BANCO INDUSTRIAL-100070049</t>
        </is>
      </c>
      <c r="H923" s="9" t="n">
        <v>640.67</v>
      </c>
      <c r="I923" s="5" t="inlineStr">
        <is>
          <t>DEPÓSITO BANCARIO</t>
        </is>
      </c>
      <c r="J923" s="5" t="inlineStr">
        <is>
          <t>1271 SANDRA SALAZAR ESCOBAR</t>
        </is>
      </c>
    </row>
    <row r="924">
      <c r="A924" s="5" t="inlineStr">
        <is>
          <t>CCAJ-SC39/75/2023</t>
        </is>
      </c>
      <c r="B924" s="6" t="n">
        <v>44972.85308108796</v>
      </c>
      <c r="C924" s="5" t="inlineStr">
        <is>
          <t>1386 EINAR CHOQUETIJLLA - COBRADOR</t>
        </is>
      </c>
      <c r="D924" s="7" t="n">
        <v>168744</v>
      </c>
      <c r="E924" s="5" t="inlineStr">
        <is>
          <t>BANCO DE CREDITO-7015054675359</t>
        </is>
      </c>
      <c r="H924" s="9" t="n">
        <v>2500</v>
      </c>
      <c r="I924" s="5" t="inlineStr">
        <is>
          <t>DEPÓSITO BANCARIO</t>
        </is>
      </c>
      <c r="J924" s="8" t="inlineStr">
        <is>
          <t>1972 FLAVIA GALEAN MALLON</t>
        </is>
      </c>
    </row>
    <row r="925">
      <c r="A925" s="5" t="inlineStr">
        <is>
          <t>CCAJ-SC39/75/2023</t>
        </is>
      </c>
      <c r="B925" s="6" t="n">
        <v>44972.85308108796</v>
      </c>
      <c r="C925" s="5" t="inlineStr">
        <is>
          <t>1386 EINAR CHOQUETIJLLA - COBRADOR</t>
        </is>
      </c>
      <c r="D925" s="15" t="n">
        <v>45173245499</v>
      </c>
      <c r="E925" s="5" t="inlineStr">
        <is>
          <t>BANCO INDUSTRIAL-100070049</t>
        </is>
      </c>
      <c r="H925" s="9" t="n">
        <v>5356.08</v>
      </c>
      <c r="I925" s="5" t="inlineStr">
        <is>
          <t>DEPÓSITO BANCARIO</t>
        </is>
      </c>
      <c r="J925" s="5" t="inlineStr">
        <is>
          <t>4863 MOISES MENACHO MONTAÑO</t>
        </is>
      </c>
    </row>
    <row r="926">
      <c r="A926" s="5" t="inlineStr">
        <is>
          <t>CCAJ-SC39/75/2023</t>
        </is>
      </c>
      <c r="B926" s="6" t="n">
        <v>44972.85308108796</v>
      </c>
      <c r="C926" s="5" t="inlineStr">
        <is>
          <t>1386 EINAR CHOQUETIJLLA - COBRADOR</t>
        </is>
      </c>
      <c r="D926" s="15" t="n">
        <v>45163272785</v>
      </c>
      <c r="E926" s="5" t="inlineStr">
        <is>
          <t>BANCO INDUSTRIAL-100070049</t>
        </is>
      </c>
      <c r="H926" s="9" t="n">
        <v>14720</v>
      </c>
      <c r="I926" s="5" t="inlineStr">
        <is>
          <t>DEPÓSITO BANCARIO</t>
        </is>
      </c>
      <c r="J926" s="5" t="inlineStr">
        <is>
          <t>3046 CLAUDIA ELEN CASTRO DELGADILLO</t>
        </is>
      </c>
    </row>
    <row r="927">
      <c r="A927" s="5" t="inlineStr">
        <is>
          <t>CCAJ-SC39/75/2023</t>
        </is>
      </c>
      <c r="B927" s="6" t="n">
        <v>44972.85308108796</v>
      </c>
      <c r="C927" s="5" t="inlineStr">
        <is>
          <t>1386 EINAR CHOQUETIJLLA - COBRADOR</t>
        </is>
      </c>
      <c r="D927" s="7" t="n">
        <v>15</v>
      </c>
      <c r="E927" s="5" t="inlineStr">
        <is>
          <t>BANCO DE CREDITO-7015054675359</t>
        </is>
      </c>
      <c r="H927" s="9" t="n">
        <v>10000</v>
      </c>
      <c r="I927" s="5" t="inlineStr">
        <is>
          <t>DEPÓSITO BANCARIO</t>
        </is>
      </c>
      <c r="J927" s="5" t="inlineStr">
        <is>
          <t>3046 CLAUDIA ELEN CASTRO DELGADILLO</t>
        </is>
      </c>
    </row>
    <row r="928">
      <c r="A928" s="5" t="inlineStr">
        <is>
          <t>CCAJ-SC39/75/2023</t>
        </is>
      </c>
      <c r="B928" s="6" t="n">
        <v>44972.85308108796</v>
      </c>
      <c r="C928" s="5" t="inlineStr">
        <is>
          <t>1386 EINAR CHOQUETIJLLA - COBRADOR</t>
        </is>
      </c>
      <c r="D928" s="7" t="n">
        <v>207254</v>
      </c>
      <c r="E928" s="5" t="inlineStr">
        <is>
          <t>BANCO DE CREDITO-7015054675359</t>
        </is>
      </c>
      <c r="H928" s="9" t="n">
        <v>3088</v>
      </c>
      <c r="I928" s="5" t="inlineStr">
        <is>
          <t>DEPÓSITO BANCARIO</t>
        </is>
      </c>
      <c r="J928" s="8" t="inlineStr">
        <is>
          <t>1972 FLAVIA GALEAN MALLON</t>
        </is>
      </c>
    </row>
    <row r="929">
      <c r="A929" s="5" t="inlineStr">
        <is>
          <t>CCAJ-SC39/75/2023</t>
        </is>
      </c>
      <c r="B929" s="6" t="n">
        <v>44972.85308108796</v>
      </c>
      <c r="C929" s="5" t="inlineStr">
        <is>
          <t>1386 EINAR CHOQUETIJLLA - COBRADOR</t>
        </is>
      </c>
      <c r="D929" s="7" t="n">
        <v>261386</v>
      </c>
      <c r="E929" s="5" t="inlineStr">
        <is>
          <t>BANCO DE CREDITO-7015054675359</t>
        </is>
      </c>
      <c r="H929" s="9" t="n">
        <v>1550</v>
      </c>
      <c r="I929" s="5" t="inlineStr">
        <is>
          <t>DEPÓSITO BANCARIO</t>
        </is>
      </c>
      <c r="J929" s="8" t="inlineStr">
        <is>
          <t>1972 FLAVIA GALEAN MALLON</t>
        </is>
      </c>
    </row>
    <row r="930">
      <c r="A930" s="5" t="inlineStr">
        <is>
          <t>CCAJ-SC39/75/2023</t>
        </is>
      </c>
      <c r="B930" s="6" t="n">
        <v>44972.85308108796</v>
      </c>
      <c r="C930" s="5" t="inlineStr">
        <is>
          <t>1386 EINAR CHOQUETIJLLA - COBRADOR</t>
        </is>
      </c>
      <c r="D930" s="15" t="n">
        <v>45123318989</v>
      </c>
      <c r="E930" s="5" t="inlineStr">
        <is>
          <t>BANCO INDUSTRIAL-100070049</t>
        </is>
      </c>
      <c r="H930" s="9" t="n">
        <v>55103.5</v>
      </c>
      <c r="I930" s="5" t="inlineStr">
        <is>
          <t>DEPÓSITO BANCARIO</t>
        </is>
      </c>
      <c r="J930" s="5" t="inlineStr">
        <is>
          <t>4307 PEDRO GALARZA TERCEROS</t>
        </is>
      </c>
    </row>
    <row r="931">
      <c r="A931" s="5" t="inlineStr">
        <is>
          <t>CCAJ-SC39/75/2023</t>
        </is>
      </c>
      <c r="B931" s="6" t="n">
        <v>44972.85308108796</v>
      </c>
      <c r="C931" s="5" t="inlineStr">
        <is>
          <t>1386 EINAR CHOQUETIJLLA - COBRADOR</t>
        </is>
      </c>
      <c r="D931" s="15" t="n">
        <v>45163272334</v>
      </c>
      <c r="E931" s="5" t="inlineStr">
        <is>
          <t>BANCO INDUSTRIAL-100070049</t>
        </is>
      </c>
      <c r="H931" s="9" t="n">
        <v>1528.74</v>
      </c>
      <c r="I931" s="5" t="inlineStr">
        <is>
          <t>DEPÓSITO BANCARIO</t>
        </is>
      </c>
      <c r="J931" s="5" t="inlineStr">
        <is>
          <t>4307 PEDRO GALARZA TERCEROS</t>
        </is>
      </c>
    </row>
    <row r="932">
      <c r="A932" s="5" t="inlineStr">
        <is>
          <t>CCAJ-SC39/75/2023</t>
        </is>
      </c>
      <c r="B932" s="6" t="n">
        <v>44972.85308108796</v>
      </c>
      <c r="C932" s="5" t="inlineStr">
        <is>
          <t>1386 EINAR CHOQUETIJLLA - COBRADOR</t>
        </is>
      </c>
      <c r="D932" s="15" t="n">
        <v>45153178924</v>
      </c>
      <c r="E932" s="5" t="inlineStr">
        <is>
          <t>BANCO INDUSTRIAL-100070049</t>
        </is>
      </c>
      <c r="H932" s="9" t="n">
        <v>2851.96</v>
      </c>
      <c r="I932" s="5" t="inlineStr">
        <is>
          <t>DEPÓSITO BANCARIO</t>
        </is>
      </c>
      <c r="J932" s="5" t="inlineStr">
        <is>
          <t>4307 PEDRO GALARZA TERCEROS</t>
        </is>
      </c>
    </row>
    <row r="933">
      <c r="A933" s="5" t="inlineStr">
        <is>
          <t>CCAJ-SC39/75/2023</t>
        </is>
      </c>
      <c r="B933" s="6" t="n">
        <v>44972.85308108796</v>
      </c>
      <c r="C933" s="5" t="inlineStr">
        <is>
          <t>1386 EINAR CHOQUETIJLLA - COBRADOR</t>
        </is>
      </c>
      <c r="D933" s="7" t="n">
        <v>165153</v>
      </c>
      <c r="E933" s="5" t="inlineStr">
        <is>
          <t>BANCO DE CREDITO-7015054675359</t>
        </is>
      </c>
      <c r="H933" s="9" t="n">
        <v>3</v>
      </c>
      <c r="I933" s="5" t="inlineStr">
        <is>
          <t>DEPÓSITO BANCARIO</t>
        </is>
      </c>
      <c r="J933" s="5" t="inlineStr">
        <is>
          <t>1271 SANDRA SALAZAR ESCOBAR</t>
        </is>
      </c>
    </row>
    <row r="934">
      <c r="A934" s="5" t="inlineStr">
        <is>
          <t>CCAJ-SC39/75/2023</t>
        </is>
      </c>
      <c r="B934" s="6" t="n">
        <v>44972.85308108796</v>
      </c>
      <c r="C934" s="5" t="inlineStr">
        <is>
          <t>1386 EINAR CHOQUETIJLLA - COBRADOR</t>
        </is>
      </c>
      <c r="D934" s="15" t="n">
        <v>45163271363</v>
      </c>
      <c r="E934" s="5" t="inlineStr">
        <is>
          <t>BANCO INDUSTRIAL-100070049</t>
        </is>
      </c>
      <c r="H934" s="9" t="n">
        <v>548.4</v>
      </c>
      <c r="I934" s="5" t="inlineStr">
        <is>
          <t>DEPÓSITO BANCARIO</t>
        </is>
      </c>
      <c r="J934" s="5" t="inlineStr">
        <is>
          <t>1271 SANDRA SALAZAR ESCOBAR</t>
        </is>
      </c>
    </row>
    <row r="935">
      <c r="A935" s="5" t="inlineStr">
        <is>
          <t>CCAJ-SC39/75/2023</t>
        </is>
      </c>
      <c r="B935" s="6" t="n">
        <v>44972.85308108796</v>
      </c>
      <c r="C935" s="5" t="inlineStr">
        <is>
          <t>1386 EINAR CHOQUETIJLLA - COBRADOR</t>
        </is>
      </c>
      <c r="D935" s="15" t="n">
        <v>45173245528</v>
      </c>
      <c r="E935" s="5" t="inlineStr">
        <is>
          <t>BANCO INDUSTRIAL-100070049</t>
        </is>
      </c>
      <c r="H935" s="9" t="n">
        <v>256.56</v>
      </c>
      <c r="I935" s="5" t="inlineStr">
        <is>
          <t>DEPÓSITO BANCARIO</t>
        </is>
      </c>
      <c r="J935" s="5" t="inlineStr">
        <is>
          <t>1271 SANDRA SALAZAR ESCOBAR</t>
        </is>
      </c>
    </row>
    <row r="936">
      <c r="A936" s="5" t="inlineStr">
        <is>
          <t>CCAJ-SC39/75/2023</t>
        </is>
      </c>
      <c r="B936" s="6" t="n">
        <v>44972.85308108796</v>
      </c>
      <c r="C936" s="5" t="inlineStr">
        <is>
          <t>1386 EINAR CHOQUETIJLLA - COBRADOR</t>
        </is>
      </c>
      <c r="D936" s="15" t="n">
        <v>45173246097</v>
      </c>
      <c r="E936" s="5" t="inlineStr">
        <is>
          <t>BANCO INDUSTRIAL-100070049</t>
        </is>
      </c>
      <c r="H936" s="9" t="n">
        <v>4213.46</v>
      </c>
      <c r="I936" s="5" t="inlineStr">
        <is>
          <t>DEPÓSITO BANCARIO</t>
        </is>
      </c>
      <c r="J936" s="5" t="inlineStr">
        <is>
          <t>1271 SANDRA SALAZAR ESCOBAR</t>
        </is>
      </c>
    </row>
    <row r="937">
      <c r="A937" s="5" t="inlineStr">
        <is>
          <t>CCAJ-SC39/75/2023</t>
        </is>
      </c>
      <c r="B937" s="6" t="n">
        <v>44972.85308108796</v>
      </c>
      <c r="C937" s="5" t="inlineStr">
        <is>
          <t>1386 EINAR CHOQUETIJLLA - COBRADOR</t>
        </is>
      </c>
      <c r="D937" s="15" t="n">
        <v>45133186245</v>
      </c>
      <c r="E937" s="5" t="inlineStr">
        <is>
          <t>BANCO INDUSTRIAL-100070049</t>
        </is>
      </c>
      <c r="H937" s="9" t="n">
        <v>1686.21</v>
      </c>
      <c r="I937" s="5" t="inlineStr">
        <is>
          <t>DEPÓSITO BANCARIO</t>
        </is>
      </c>
      <c r="J937" s="5" t="inlineStr">
        <is>
          <t>1271 SANDRA SALAZAR ESCOBAR</t>
        </is>
      </c>
    </row>
    <row r="938">
      <c r="A938" s="5" t="inlineStr">
        <is>
          <t>CCAJ-SC39/75/2023</t>
        </is>
      </c>
      <c r="B938" s="6" t="n">
        <v>44972.85308108796</v>
      </c>
      <c r="C938" s="5" t="inlineStr">
        <is>
          <t>1386 EINAR CHOQUETIJLLA - COBRADOR</t>
        </is>
      </c>
      <c r="D938" s="15" t="n">
        <v>45173246229</v>
      </c>
      <c r="E938" s="5" t="inlineStr">
        <is>
          <t>BANCO INDUSTRIAL-100070049</t>
        </is>
      </c>
      <c r="H938" s="9" t="n">
        <v>440</v>
      </c>
      <c r="I938" s="5" t="inlineStr">
        <is>
          <t>DEPÓSITO BANCARIO</t>
        </is>
      </c>
      <c r="J938" s="5" t="inlineStr">
        <is>
          <t>1271 SANDRA SALAZAR ESCOBAR</t>
        </is>
      </c>
    </row>
    <row r="939">
      <c r="A939" s="5" t="inlineStr">
        <is>
          <t>CCAJ-SC39/75/2023</t>
        </is>
      </c>
      <c r="B939" s="6" t="n">
        <v>44972.85308108796</v>
      </c>
      <c r="C939" s="5" t="inlineStr">
        <is>
          <t>1386 EINAR CHOQUETIJLLA - COBRADOR</t>
        </is>
      </c>
      <c r="D939" s="15" t="n">
        <v>52716818333</v>
      </c>
      <c r="E939" s="5" t="inlineStr">
        <is>
          <t>BANCO INDUSTRIAL-100070049</t>
        </is>
      </c>
      <c r="H939" s="9" t="n">
        <v>195</v>
      </c>
      <c r="I939" s="5" t="inlineStr">
        <is>
          <t>DEPÓSITO BANCARIO</t>
        </is>
      </c>
      <c r="J939" s="5" t="inlineStr">
        <is>
          <t>1271 SANDRA SALAZAR ESCOBAR</t>
        </is>
      </c>
    </row>
    <row r="940">
      <c r="A940" s="5" t="inlineStr">
        <is>
          <t>CCAJ-SC39/75/2023</t>
        </is>
      </c>
      <c r="B940" s="6" t="n">
        <v>44972.85308108796</v>
      </c>
      <c r="C940" s="5" t="inlineStr">
        <is>
          <t>1386 EINAR CHOQUETIJLLA - COBRADOR</t>
        </is>
      </c>
      <c r="D940" s="15" t="n">
        <v>45113335542</v>
      </c>
      <c r="E940" s="5" t="inlineStr">
        <is>
          <t>BANCO INDUSTRIAL-100070049</t>
        </is>
      </c>
      <c r="H940" s="9" t="n">
        <v>1036</v>
      </c>
      <c r="I940" s="5" t="inlineStr">
        <is>
          <t>DEPÓSITO BANCARIO</t>
        </is>
      </c>
      <c r="J940" s="5" t="inlineStr">
        <is>
          <t>1271 SANDRA SALAZAR ESCOBAR</t>
        </is>
      </c>
    </row>
    <row r="941">
      <c r="A941" s="5" t="inlineStr">
        <is>
          <t>CCAJ-SC39/75/2023</t>
        </is>
      </c>
      <c r="B941" s="6" t="n">
        <v>44972.85308108796</v>
      </c>
      <c r="C941" s="5" t="inlineStr">
        <is>
          <t>1386 EINAR CHOQUETIJLLA - COBRADOR</t>
        </is>
      </c>
      <c r="D941" s="15" t="n">
        <v>45143552967</v>
      </c>
      <c r="E941" s="5" t="inlineStr">
        <is>
          <t>BANCO INDUSTRIAL-100070049</t>
        </is>
      </c>
      <c r="H941" s="9" t="n">
        <v>14840</v>
      </c>
      <c r="I941" s="5" t="inlineStr">
        <is>
          <t>DEPÓSITO BANCARIO</t>
        </is>
      </c>
      <c r="J941" s="5" t="inlineStr">
        <is>
          <t>1271 SANDRA SALAZAR ESCOBAR</t>
        </is>
      </c>
    </row>
    <row r="942">
      <c r="A942" s="5" t="inlineStr">
        <is>
          <t>CCAJ-SC39/75/2023</t>
        </is>
      </c>
      <c r="B942" s="6" t="n">
        <v>44972.85308108796</v>
      </c>
      <c r="C942" s="5" t="inlineStr">
        <is>
          <t>1386 EINAR CHOQUETIJLLA - COBRADOR</t>
        </is>
      </c>
      <c r="D942" s="15" t="n">
        <v>10370425797</v>
      </c>
      <c r="E942" s="5" t="inlineStr">
        <is>
          <t>BANCO INDUSTRIAL-100070049</t>
        </is>
      </c>
      <c r="H942" s="9" t="n">
        <v>5099.21</v>
      </c>
      <c r="I942" s="5" t="inlineStr">
        <is>
          <t>DEPÓSITO BANCARIO</t>
        </is>
      </c>
      <c r="J942" s="5" t="inlineStr">
        <is>
          <t>1271 SANDRA SALAZAR ESCOBAR</t>
        </is>
      </c>
    </row>
    <row r="943">
      <c r="A943" s="5" t="inlineStr">
        <is>
          <t>CCAJ-SC39/75/2023</t>
        </is>
      </c>
      <c r="B943" s="6" t="n">
        <v>44972.85308108796</v>
      </c>
      <c r="C943" s="5" t="inlineStr">
        <is>
          <t>1386 EINAR CHOQUETIJLLA - COBRADOR</t>
        </is>
      </c>
      <c r="D943" s="15" t="n">
        <v>45143553017</v>
      </c>
      <c r="E943" s="5" t="inlineStr">
        <is>
          <t>BANCO INDUSTRIAL-100070049</t>
        </is>
      </c>
      <c r="H943" s="9" t="n">
        <v>1173.12</v>
      </c>
      <c r="I943" s="5" t="inlineStr">
        <is>
          <t>DEPÓSITO BANCARIO</t>
        </is>
      </c>
      <c r="J943" s="5" t="inlineStr">
        <is>
          <t>1271 SANDRA SALAZAR ESCOBAR</t>
        </is>
      </c>
    </row>
    <row r="944">
      <c r="A944" s="5" t="inlineStr">
        <is>
          <t>CCAJ-SC39/75/2023</t>
        </is>
      </c>
      <c r="B944" s="6" t="n">
        <v>44972.85308108796</v>
      </c>
      <c r="C944" s="5" t="inlineStr">
        <is>
          <t>1386 EINAR CHOQUETIJLLA - COBRADOR</t>
        </is>
      </c>
      <c r="D944" s="15" t="n">
        <v>45153179753</v>
      </c>
      <c r="E944" s="5" t="inlineStr">
        <is>
          <t>BANCO INDUSTRIAL-100070049</t>
        </is>
      </c>
      <c r="H944" s="9" t="n">
        <v>720</v>
      </c>
      <c r="I944" s="5" t="inlineStr">
        <is>
          <t>DEPÓSITO BANCARIO</t>
        </is>
      </c>
      <c r="J944" s="5" t="inlineStr">
        <is>
          <t>1271 SANDRA SALAZAR ESCOBAR</t>
        </is>
      </c>
    </row>
    <row r="945">
      <c r="A945" s="5" t="inlineStr">
        <is>
          <t>CCAJ-SC39/75/2023</t>
        </is>
      </c>
      <c r="B945" s="6" t="n">
        <v>44972.85308108796</v>
      </c>
      <c r="C945" s="5" t="inlineStr">
        <is>
          <t>1386 EINAR CHOQUETIJLLA - COBRADOR</t>
        </is>
      </c>
      <c r="D945" s="15" t="n">
        <v>45173236060</v>
      </c>
      <c r="E945" s="5" t="inlineStr">
        <is>
          <t>BANCO INDUSTRIAL-100070049</t>
        </is>
      </c>
      <c r="H945" s="9" t="n">
        <v>1372</v>
      </c>
      <c r="I945" s="5" t="inlineStr">
        <is>
          <t>DEPÓSITO BANCARIO</t>
        </is>
      </c>
      <c r="J945" s="5" t="inlineStr">
        <is>
          <t>4307 PEDRO GALARZA TERCEROS</t>
        </is>
      </c>
    </row>
    <row r="946">
      <c r="A946" s="5" t="inlineStr">
        <is>
          <t>CCAJ-SC39/75/2023</t>
        </is>
      </c>
      <c r="B946" s="6" t="n">
        <v>44972.85308108796</v>
      </c>
      <c r="C946" s="5" t="inlineStr">
        <is>
          <t>1386 EINAR CHOQUETIJLLA - COBRADOR</t>
        </is>
      </c>
      <c r="D946" s="15" t="n">
        <v>52516857945</v>
      </c>
      <c r="E946" s="5" t="inlineStr">
        <is>
          <t>BANCO INDUSTRIAL-100070049</t>
        </is>
      </c>
      <c r="H946" s="9" t="n">
        <v>1264.5</v>
      </c>
      <c r="I946" s="5" t="inlineStr">
        <is>
          <t>DEPÓSITO BANCARIO</t>
        </is>
      </c>
      <c r="J946" s="5" t="inlineStr">
        <is>
          <t>4307 PEDRO GALARZA TERCEROS</t>
        </is>
      </c>
    </row>
    <row r="947">
      <c r="A947" s="5" t="inlineStr">
        <is>
          <t>CCAJ-SC39/75/2023</t>
        </is>
      </c>
      <c r="B947" s="6" t="n">
        <v>44972.85308108796</v>
      </c>
      <c r="C947" s="5" t="inlineStr">
        <is>
          <t>1386 EINAR CHOQUETIJLLA - COBRADOR</t>
        </is>
      </c>
      <c r="D947" s="15" t="n">
        <v>52516857943</v>
      </c>
      <c r="E947" s="5" t="inlineStr">
        <is>
          <t>BANCO INDUSTRIAL-100070049</t>
        </is>
      </c>
      <c r="H947" s="9" t="n">
        <v>711.6900000000001</v>
      </c>
      <c r="I947" s="5" t="inlineStr">
        <is>
          <t>DEPÓSITO BANCARIO</t>
        </is>
      </c>
      <c r="J947" s="5" t="inlineStr">
        <is>
          <t>4307 PEDRO GALARZA TERCEROS</t>
        </is>
      </c>
    </row>
    <row r="948">
      <c r="A948" s="5" t="inlineStr">
        <is>
          <t>CCAJ-SC39/75/2023</t>
        </is>
      </c>
      <c r="B948" s="6" t="n">
        <v>44972.85308108796</v>
      </c>
      <c r="C948" s="5" t="inlineStr">
        <is>
          <t>1386 EINAR CHOQUETIJLLA - COBRADOR</t>
        </is>
      </c>
      <c r="D948" s="15" t="n">
        <v>52516857949</v>
      </c>
      <c r="E948" s="5" t="inlineStr">
        <is>
          <t>BANCO INDUSTRIAL-100070049</t>
        </is>
      </c>
      <c r="H948" s="9" t="n">
        <v>697</v>
      </c>
      <c r="I948" s="5" t="inlineStr">
        <is>
          <t>DEPÓSITO BANCARIO</t>
        </is>
      </c>
      <c r="J948" s="5" t="inlineStr">
        <is>
          <t>4307 PEDRO GALARZA TERCEROS</t>
        </is>
      </c>
    </row>
    <row r="949">
      <c r="A949" s="5" t="inlineStr">
        <is>
          <t>CCAJ-SC39/75/2023</t>
        </is>
      </c>
      <c r="B949" s="6" t="n">
        <v>44972.85308108796</v>
      </c>
      <c r="C949" s="5" t="inlineStr">
        <is>
          <t>1386 EINAR CHOQUETIJLLA - COBRADOR</t>
        </is>
      </c>
      <c r="D949" s="15" t="n">
        <v>52516857947</v>
      </c>
      <c r="E949" s="5" t="inlineStr">
        <is>
          <t>BANCO INDUSTRIAL-100070049</t>
        </is>
      </c>
      <c r="H949" s="9" t="n">
        <v>338.9</v>
      </c>
      <c r="I949" s="5" t="inlineStr">
        <is>
          <t>DEPÓSITO BANCARIO</t>
        </is>
      </c>
      <c r="J949" s="5" t="inlineStr">
        <is>
          <t>4307 PEDRO GALARZA TERCEROS</t>
        </is>
      </c>
    </row>
    <row r="950">
      <c r="A950" s="5" t="inlineStr">
        <is>
          <t>CCAJ-SC39/75/2023</t>
        </is>
      </c>
      <c r="B950" s="6" t="n">
        <v>44972.85308108796</v>
      </c>
      <c r="C950" s="5" t="inlineStr">
        <is>
          <t>1386 EINAR CHOQUETIJLLA - COBRADOR</t>
        </is>
      </c>
      <c r="D950" s="15" t="n">
        <v>45153181084</v>
      </c>
      <c r="E950" s="5" t="inlineStr">
        <is>
          <t>BANCO INDUSTRIAL-100070049</t>
        </is>
      </c>
      <c r="H950" s="9" t="n">
        <v>3122.84</v>
      </c>
      <c r="I950" s="5" t="inlineStr">
        <is>
          <t>DEPÓSITO BANCARIO</t>
        </is>
      </c>
      <c r="J950" s="5" t="inlineStr">
        <is>
          <t>4307 PEDRO GALARZA TERCEROS</t>
        </is>
      </c>
    </row>
    <row r="951">
      <c r="A951" s="5" t="inlineStr">
        <is>
          <t>CCAJ-SC39/75/2023</t>
        </is>
      </c>
      <c r="B951" s="6" t="n">
        <v>44972.85308108796</v>
      </c>
      <c r="C951" s="5" t="inlineStr">
        <is>
          <t>1386 EINAR CHOQUETIJLLA - COBRADOR</t>
        </is>
      </c>
      <c r="D951" s="7" t="n">
        <v>723604</v>
      </c>
      <c r="E951" s="5" t="inlineStr">
        <is>
          <t>MERCANTIL SANTA CRUZ-4010678183</t>
        </is>
      </c>
      <c r="H951" s="9" t="n">
        <v>2700.43</v>
      </c>
      <c r="I951" s="5" t="inlineStr">
        <is>
          <t>DEPÓSITO BANCARIO</t>
        </is>
      </c>
      <c r="J951" s="5" t="inlineStr">
        <is>
          <t>4307 PEDRO GALARZA TERCEROS</t>
        </is>
      </c>
    </row>
    <row r="952">
      <c r="A952" s="5" t="inlineStr">
        <is>
          <t>CCAJ-SC39/75/2023</t>
        </is>
      </c>
      <c r="B952" s="6" t="n">
        <v>44972.85308108796</v>
      </c>
      <c r="C952" s="5" t="inlineStr">
        <is>
          <t>1386 EINAR CHOQUETIJLLA - COBRADOR</t>
        </is>
      </c>
      <c r="D952" s="15" t="n">
        <v>45123320264</v>
      </c>
      <c r="E952" s="5" t="inlineStr">
        <is>
          <t>BANCO INDUSTRIAL-100070049</t>
        </is>
      </c>
      <c r="H952" s="9" t="n">
        <v>5385</v>
      </c>
      <c r="I952" s="5" t="inlineStr">
        <is>
          <t>DEPÓSITO BANCARIO</t>
        </is>
      </c>
      <c r="J952" s="5" t="inlineStr">
        <is>
          <t>4307 PEDRO GALARZA TERCEROS</t>
        </is>
      </c>
    </row>
    <row r="953">
      <c r="A953" s="5" t="inlineStr">
        <is>
          <t>CCAJ-SC39/75/2023</t>
        </is>
      </c>
      <c r="B953" s="6" t="n">
        <v>44972.85308108796</v>
      </c>
      <c r="C953" s="5" t="inlineStr">
        <is>
          <t>1386 EINAR CHOQUETIJLLA - COBRADOR</t>
        </is>
      </c>
      <c r="D953" s="15" t="n">
        <v>52516858655</v>
      </c>
      <c r="E953" s="5" t="inlineStr">
        <is>
          <t>BANCO INDUSTRIAL-100070049</t>
        </is>
      </c>
      <c r="H953" s="9" t="n">
        <v>1718.88</v>
      </c>
      <c r="I953" s="5" t="inlineStr">
        <is>
          <t>DEPÓSITO BANCARIO</t>
        </is>
      </c>
      <c r="J953" s="5" t="inlineStr">
        <is>
          <t>4307 PEDRO GALARZA TERCEROS</t>
        </is>
      </c>
    </row>
    <row r="954">
      <c r="A954" s="5" t="inlineStr">
        <is>
          <t>CCAJ-SC39/75/2023</t>
        </is>
      </c>
      <c r="B954" s="6" t="n">
        <v>44972.85308108796</v>
      </c>
      <c r="C954" s="5" t="inlineStr">
        <is>
          <t>1386 EINAR CHOQUETIJLLA - COBRADOR</t>
        </is>
      </c>
      <c r="D954" s="7" t="n">
        <v>425623</v>
      </c>
      <c r="E954" s="5" t="inlineStr">
        <is>
          <t>BANCO DE CREDITO-7015054675359</t>
        </is>
      </c>
      <c r="H954" s="9" t="n">
        <v>2771.76</v>
      </c>
      <c r="I954" s="5" t="inlineStr">
        <is>
          <t>DEPÓSITO BANCARIO</t>
        </is>
      </c>
      <c r="J954" s="8" t="inlineStr">
        <is>
          <t>1972 FLAVIA GALEAN MALLON</t>
        </is>
      </c>
    </row>
    <row r="955">
      <c r="A955" s="5" t="inlineStr">
        <is>
          <t>CCAJ-SC39/75/2023</t>
        </is>
      </c>
      <c r="B955" s="6" t="n">
        <v>44972.85308108796</v>
      </c>
      <c r="C955" s="5" t="inlineStr">
        <is>
          <t>1386 EINAR CHOQUETIJLLA - COBRADOR</t>
        </is>
      </c>
      <c r="D955" s="7" t="n">
        <v>256209</v>
      </c>
      <c r="E955" s="5" t="inlineStr">
        <is>
          <t>BANCO DE CREDITO-7015054675359</t>
        </is>
      </c>
      <c r="H955" s="9" t="n">
        <v>570.6</v>
      </c>
      <c r="I955" s="5" t="inlineStr">
        <is>
          <t>DEPÓSITO BANCARIO</t>
        </is>
      </c>
      <c r="J955" s="5" t="inlineStr">
        <is>
          <t>1271 SANDRA SALAZAR ESCOBAR</t>
        </is>
      </c>
    </row>
    <row r="956">
      <c r="A956" s="5" t="inlineStr">
        <is>
          <t>CCAJ-SC39/75/2023</t>
        </is>
      </c>
      <c r="B956" s="6" t="n">
        <v>44972.85308108796</v>
      </c>
      <c r="C956" s="5" t="inlineStr">
        <is>
          <t>1386 EINAR CHOQUETIJLLA - COBRADOR</t>
        </is>
      </c>
      <c r="D956" s="7" t="n">
        <v>309007</v>
      </c>
      <c r="E956" s="5" t="inlineStr">
        <is>
          <t>BANCO DE CREDITO-7015054675359</t>
        </is>
      </c>
      <c r="H956" s="9" t="n">
        <v>578</v>
      </c>
      <c r="I956" s="5" t="inlineStr">
        <is>
          <t>DEPÓSITO BANCARIO</t>
        </is>
      </c>
      <c r="J956" s="5" t="inlineStr">
        <is>
          <t>1271 SANDRA SALAZAR ESCOBAR</t>
        </is>
      </c>
    </row>
    <row r="957">
      <c r="A957" s="5" t="inlineStr">
        <is>
          <t>CCAJ-SC39/75/2023</t>
        </is>
      </c>
      <c r="B957" s="6" t="n">
        <v>44972.85308108796</v>
      </c>
      <c r="C957" s="5" t="inlineStr">
        <is>
          <t>1386 EINAR CHOQUETIJLLA - COBRADOR</t>
        </is>
      </c>
      <c r="D957" s="7" t="n">
        <v>380903</v>
      </c>
      <c r="E957" s="5" t="inlineStr">
        <is>
          <t>BANCO DE CREDITO-7015054675359</t>
        </is>
      </c>
      <c r="H957" s="9" t="n">
        <v>120</v>
      </c>
      <c r="I957" s="5" t="inlineStr">
        <is>
          <t>DEPÓSITO BANCARIO</t>
        </is>
      </c>
      <c r="J957" s="5" t="inlineStr">
        <is>
          <t>1271 SANDRA SALAZAR ESCOBAR</t>
        </is>
      </c>
    </row>
    <row r="958">
      <c r="A958" s="5" t="inlineStr">
        <is>
          <t>CCAJ-SC39/75/2023</t>
        </is>
      </c>
      <c r="B958" s="6" t="n">
        <v>44972.85308108796</v>
      </c>
      <c r="C958" s="5" t="inlineStr">
        <is>
          <t>1386 EINAR CHOQUETIJLLA - COBRADOR</t>
        </is>
      </c>
      <c r="D958" s="7" t="n">
        <v>388282</v>
      </c>
      <c r="E958" s="5" t="inlineStr">
        <is>
          <t>BANCO DE CREDITO-7015054675359</t>
        </is>
      </c>
      <c r="H958" s="9" t="n">
        <v>2670</v>
      </c>
      <c r="I958" s="5" t="inlineStr">
        <is>
          <t>DEPÓSITO BANCARIO</t>
        </is>
      </c>
      <c r="J958" s="5" t="inlineStr">
        <is>
          <t>1271 SANDRA SALAZAR ESCOBAR</t>
        </is>
      </c>
    </row>
    <row r="959">
      <c r="A959" s="5" t="inlineStr">
        <is>
          <t>CCAJ-SC39/75/2023</t>
        </is>
      </c>
      <c r="B959" s="6" t="n">
        <v>44972.85308108796</v>
      </c>
      <c r="C959" s="5" t="inlineStr">
        <is>
          <t>1386 EINAR CHOQUETIJLLA - COBRADOR</t>
        </is>
      </c>
      <c r="D959" s="7" t="n">
        <v>417702</v>
      </c>
      <c r="E959" s="5" t="inlineStr">
        <is>
          <t>BANCO DE CREDITO-7015054675359</t>
        </is>
      </c>
      <c r="H959" s="9" t="n">
        <v>1616</v>
      </c>
      <c r="I959" s="5" t="inlineStr">
        <is>
          <t>DEPÓSITO BANCARIO</t>
        </is>
      </c>
      <c r="J959" s="5" t="inlineStr">
        <is>
          <t>1271 SANDRA SALAZAR ESCOBAR</t>
        </is>
      </c>
    </row>
    <row r="960">
      <c r="A960" s="5" t="inlineStr">
        <is>
          <t>CCAJ-SC39/75/2023</t>
        </is>
      </c>
      <c r="B960" s="6" t="n">
        <v>44972.85308108796</v>
      </c>
      <c r="C960" s="5" t="inlineStr">
        <is>
          <t>1386 EINAR CHOQUETIJLLA - COBRADOR</t>
        </is>
      </c>
      <c r="D960" s="7" t="n">
        <v>170712</v>
      </c>
      <c r="E960" s="5" t="inlineStr">
        <is>
          <t>MERCANTIL SANTA CRUZ-4010678183</t>
        </is>
      </c>
      <c r="H960" s="9" t="n">
        <v>7980</v>
      </c>
      <c r="I960" s="5" t="inlineStr">
        <is>
          <t>DEPÓSITO BANCARIO</t>
        </is>
      </c>
      <c r="J960" s="5" t="inlineStr">
        <is>
          <t>4863 MOISES MENACHO MONTAÑO</t>
        </is>
      </c>
    </row>
    <row r="961">
      <c r="A961" s="5" t="inlineStr">
        <is>
          <t>CCAJ-SC39/75/2023</t>
        </is>
      </c>
      <c r="B961" s="6" t="n">
        <v>44972.85308108796</v>
      </c>
      <c r="C961" s="5" t="inlineStr">
        <is>
          <t>1386 EINAR CHOQUETIJLLA - COBRADOR</t>
        </is>
      </c>
      <c r="D961" s="7" t="n">
        <v>170953</v>
      </c>
      <c r="E961" s="5" t="inlineStr">
        <is>
          <t>MERCANTIL SANTA CRUZ-4010640108</t>
        </is>
      </c>
      <c r="H961" s="9" t="n">
        <v>696</v>
      </c>
      <c r="I961" s="5" t="inlineStr">
        <is>
          <t>DEPÓSITO BANCARIO</t>
        </is>
      </c>
      <c r="J961" s="5" t="inlineStr">
        <is>
          <t>4863 MOISES MENACHO MONTAÑO</t>
        </is>
      </c>
    </row>
    <row r="962">
      <c r="A962" s="5" t="inlineStr">
        <is>
          <t>CCAJ-SC39/75/2023</t>
        </is>
      </c>
      <c r="B962" s="6" t="n">
        <v>44972.85308108796</v>
      </c>
      <c r="C962" s="5" t="inlineStr">
        <is>
          <t>1386 EINAR CHOQUETIJLLA - COBRADOR</t>
        </is>
      </c>
      <c r="D962" s="15" t="n">
        <v>45133186597</v>
      </c>
      <c r="E962" s="5" t="inlineStr">
        <is>
          <t>BANCO INDUSTRIAL-100070049</t>
        </is>
      </c>
      <c r="H962" s="9" t="n">
        <v>1440.32</v>
      </c>
      <c r="I962" s="5" t="inlineStr">
        <is>
          <t>DEPÓSITO BANCARIO</t>
        </is>
      </c>
      <c r="J962" s="5" t="inlineStr">
        <is>
          <t>1271 SANDRA SALAZAR ESCOBAR</t>
        </is>
      </c>
    </row>
    <row r="963">
      <c r="A963" s="5" t="inlineStr">
        <is>
          <t>CCAJ-SC39/75/2023</t>
        </is>
      </c>
      <c r="B963" s="6" t="n">
        <v>44972.85308108796</v>
      </c>
      <c r="C963" s="5" t="inlineStr">
        <is>
          <t>1386 EINAR CHOQUETIJLLA - COBRADOR</t>
        </is>
      </c>
      <c r="D963" s="15" t="n">
        <v>45163274150</v>
      </c>
      <c r="E963" s="5" t="inlineStr">
        <is>
          <t>BANCO INDUSTRIAL-100070049</t>
        </is>
      </c>
      <c r="H963" s="9" t="n">
        <v>388.08</v>
      </c>
      <c r="I963" s="5" t="inlineStr">
        <is>
          <t>DEPÓSITO BANCARIO</t>
        </is>
      </c>
      <c r="J963" s="5" t="inlineStr">
        <is>
          <t>1271 SANDRA SALAZAR ESCOBAR</t>
        </is>
      </c>
    </row>
    <row r="964">
      <c r="A964" s="5" t="inlineStr">
        <is>
          <t>CCAJ-SC39/75/2023</t>
        </is>
      </c>
      <c r="B964" s="6" t="n">
        <v>44972.85308108796</v>
      </c>
      <c r="C964" s="5" t="inlineStr">
        <is>
          <t>1386 EINAR CHOQUETIJLLA - COBRADOR</t>
        </is>
      </c>
      <c r="D964" s="15" t="n">
        <v>45163274151</v>
      </c>
      <c r="E964" s="5" t="inlineStr">
        <is>
          <t>BANCO INDUSTRIAL-100070049</t>
        </is>
      </c>
      <c r="H964" s="9" t="n">
        <v>395.92</v>
      </c>
      <c r="I964" s="5" t="inlineStr">
        <is>
          <t>DEPÓSITO BANCARIO</t>
        </is>
      </c>
      <c r="J964" s="5" t="inlineStr">
        <is>
          <t>1271 SANDRA SALAZAR ESCOBAR</t>
        </is>
      </c>
    </row>
    <row r="965">
      <c r="A965" s="5" t="inlineStr">
        <is>
          <t>CCAJ-SC39/75/2023</t>
        </is>
      </c>
      <c r="B965" s="6" t="n">
        <v>44972.85308108796</v>
      </c>
      <c r="C965" s="5" t="inlineStr">
        <is>
          <t>1386 EINAR CHOQUETIJLLA - COBRADOR</t>
        </is>
      </c>
      <c r="D965" s="15" t="n">
        <v>52316866019</v>
      </c>
      <c r="E965" s="5" t="inlineStr">
        <is>
          <t>BANCO INDUSTRIAL-100070049</t>
        </is>
      </c>
      <c r="H965" s="9" t="n">
        <v>1418.16</v>
      </c>
      <c r="I965" s="5" t="inlineStr">
        <is>
          <t>DEPÓSITO BANCARIO</t>
        </is>
      </c>
      <c r="J965" s="5" t="inlineStr">
        <is>
          <t>1271 SANDRA SALAZAR ESCOBAR</t>
        </is>
      </c>
    </row>
    <row r="966">
      <c r="A966" s="5" t="inlineStr">
        <is>
          <t>CCAJ-SC39/75/2023</t>
        </is>
      </c>
      <c r="B966" s="6" t="n">
        <v>44972.85308108796</v>
      </c>
      <c r="C966" s="5" t="inlineStr">
        <is>
          <t>1386 EINAR CHOQUETIJLLA - COBRADOR</t>
        </is>
      </c>
      <c r="D966" s="15" t="n">
        <v>45133187135</v>
      </c>
      <c r="E966" s="5" t="inlineStr">
        <is>
          <t>BANCO INDUSTRIAL-100070049</t>
        </is>
      </c>
      <c r="H966" s="9" t="n">
        <v>256.2</v>
      </c>
      <c r="I966" s="5" t="inlineStr">
        <is>
          <t>DEPÓSITO BANCARIO</t>
        </is>
      </c>
      <c r="J966" s="5" t="inlineStr">
        <is>
          <t>1271 SANDRA SALAZAR ESCOBAR</t>
        </is>
      </c>
    </row>
    <row r="967">
      <c r="A967" s="5" t="inlineStr">
        <is>
          <t>CCAJ-SC39/75/2023</t>
        </is>
      </c>
      <c r="B967" s="6" t="n">
        <v>44972.85308108796</v>
      </c>
      <c r="C967" s="5" t="inlineStr">
        <is>
          <t>1386 EINAR CHOQUETIJLLA - COBRADOR</t>
        </is>
      </c>
      <c r="D967" s="15" t="n">
        <v>45143553872</v>
      </c>
      <c r="E967" s="5" t="inlineStr">
        <is>
          <t>BANCO INDUSTRIAL-100070049</t>
        </is>
      </c>
      <c r="H967" s="9" t="n">
        <v>393.96</v>
      </c>
      <c r="I967" s="5" t="inlineStr">
        <is>
          <t>DEPÓSITO BANCARIO</t>
        </is>
      </c>
      <c r="J967" s="5" t="inlineStr">
        <is>
          <t>1271 SANDRA SALAZAR ESCOBAR</t>
        </is>
      </c>
    </row>
    <row r="968">
      <c r="A968" s="5" t="inlineStr">
        <is>
          <t>CCAJ-SC39/75/2023</t>
        </is>
      </c>
      <c r="B968" s="6" t="n">
        <v>44972.85308108796</v>
      </c>
      <c r="C968" s="5" t="inlineStr">
        <is>
          <t>1386 EINAR CHOQUETIJLLA - COBRADOR</t>
        </is>
      </c>
      <c r="D968" s="15" t="n">
        <v>45133187384</v>
      </c>
      <c r="E968" s="5" t="inlineStr">
        <is>
          <t>BANCO INDUSTRIAL-100070049</t>
        </is>
      </c>
      <c r="H968" s="9" t="n">
        <v>1330</v>
      </c>
      <c r="I968" s="5" t="inlineStr">
        <is>
          <t>DEPÓSITO BANCARIO</t>
        </is>
      </c>
      <c r="J968" s="5" t="inlineStr">
        <is>
          <t>1271 SANDRA SALAZAR ESCOBAR</t>
        </is>
      </c>
    </row>
    <row r="969">
      <c r="A969" s="5" t="inlineStr">
        <is>
          <t>CCAJ-SC39/75/2023</t>
        </is>
      </c>
      <c r="B969" s="6" t="n">
        <v>44972.85308108796</v>
      </c>
      <c r="C969" s="5" t="inlineStr">
        <is>
          <t>1386 EINAR CHOQUETIJLLA - COBRADOR</t>
        </is>
      </c>
      <c r="D969" s="15" t="n">
        <v>52716820375</v>
      </c>
      <c r="E969" s="5" t="inlineStr">
        <is>
          <t>BANCO INDUSTRIAL-100070049</t>
        </is>
      </c>
      <c r="H969" s="9" t="n">
        <v>1950</v>
      </c>
      <c r="I969" s="5" t="inlineStr">
        <is>
          <t>DEPÓSITO BANCARIO</t>
        </is>
      </c>
      <c r="J969" s="5" t="inlineStr">
        <is>
          <t>1271 SANDRA SALAZAR ESCOBAR</t>
        </is>
      </c>
    </row>
    <row r="970">
      <c r="A970" s="5" t="inlineStr">
        <is>
          <t>CCAJ-SC39/75/2023</t>
        </is>
      </c>
      <c r="B970" s="6" t="n">
        <v>44972.85308108796</v>
      </c>
      <c r="C970" s="5" t="inlineStr">
        <is>
          <t>1386 EINAR CHOQUETIJLLA - COBRADOR</t>
        </is>
      </c>
      <c r="D970" s="15" t="n">
        <v>45143553913</v>
      </c>
      <c r="E970" s="5" t="inlineStr">
        <is>
          <t>BANCO INDUSTRIAL-100070049</t>
        </is>
      </c>
      <c r="H970" s="9" t="n">
        <v>240</v>
      </c>
      <c r="I970" s="5" t="inlineStr">
        <is>
          <t>DEPÓSITO BANCARIO</t>
        </is>
      </c>
      <c r="J970" s="5" t="inlineStr">
        <is>
          <t>1271 SANDRA SALAZAR ESCOBAR</t>
        </is>
      </c>
    </row>
    <row r="971">
      <c r="A971" s="5" t="inlineStr">
        <is>
          <t>CCAJ-SC39/75/2023</t>
        </is>
      </c>
      <c r="B971" s="6" t="n">
        <v>44972.85308108796</v>
      </c>
      <c r="C971" s="5" t="inlineStr">
        <is>
          <t>1386 EINAR CHOQUETIJLLA - COBRADOR</t>
        </is>
      </c>
      <c r="D971" s="15" t="n">
        <v>45123319883</v>
      </c>
      <c r="E971" s="5" t="inlineStr">
        <is>
          <t>BANCO INDUSTRIAL-100070049</t>
        </is>
      </c>
      <c r="H971" s="9" t="n">
        <v>500.3</v>
      </c>
      <c r="I971" s="5" t="inlineStr">
        <is>
          <t>DEPÓSITO BANCARIO</t>
        </is>
      </c>
      <c r="J971" s="5" t="inlineStr">
        <is>
          <t>1271 SANDRA SALAZAR ESCOBAR</t>
        </is>
      </c>
    </row>
    <row r="972">
      <c r="A972" s="5" t="inlineStr">
        <is>
          <t>CCAJ-SC39/75/2023</t>
        </is>
      </c>
      <c r="B972" s="6" t="n">
        <v>44972.85308108796</v>
      </c>
      <c r="C972" s="5" t="inlineStr">
        <is>
          <t>1386 EINAR CHOQUETIJLLA - COBRADOR</t>
        </is>
      </c>
      <c r="D972" s="15" t="n">
        <v>45123320056</v>
      </c>
      <c r="E972" s="5" t="inlineStr">
        <is>
          <t>BANCO INDUSTRIAL-100070049</t>
        </is>
      </c>
      <c r="H972" s="9" t="n">
        <v>191.58</v>
      </c>
      <c r="I972" s="5" t="inlineStr">
        <is>
          <t>DEPÓSITO BANCARIO</t>
        </is>
      </c>
      <c r="J972" s="5" t="inlineStr">
        <is>
          <t>1271 SANDRA SALAZAR ESCOBAR</t>
        </is>
      </c>
    </row>
    <row r="973">
      <c r="A973" s="5" t="inlineStr">
        <is>
          <t>CCAJ-SC39/75/2023</t>
        </is>
      </c>
      <c r="B973" s="6" t="n">
        <v>44972.85308108796</v>
      </c>
      <c r="C973" s="5" t="inlineStr">
        <is>
          <t>1386 EINAR CHOQUETIJLLA - COBRADOR</t>
        </is>
      </c>
      <c r="D973" s="15" t="n">
        <v>45113336786</v>
      </c>
      <c r="E973" s="5" t="inlineStr">
        <is>
          <t>BANCO INDUSTRIAL-100070049</t>
        </is>
      </c>
      <c r="H973" s="9" t="n">
        <v>120</v>
      </c>
      <c r="I973" s="5" t="inlineStr">
        <is>
          <t>DEPÓSITO BANCARIO</t>
        </is>
      </c>
      <c r="J973" s="5" t="inlineStr">
        <is>
          <t>1271 SANDRA SALAZAR ESCOBAR</t>
        </is>
      </c>
    </row>
    <row r="974">
      <c r="A974" s="5" t="inlineStr">
        <is>
          <t>CCAJ-SC39/75/2023</t>
        </is>
      </c>
      <c r="B974" s="6" t="n">
        <v>44972.85308108796</v>
      </c>
      <c r="C974" s="5" t="inlineStr">
        <is>
          <t>1386 EINAR CHOQUETIJLLA - COBRADOR</t>
        </is>
      </c>
      <c r="D974" s="7" t="n">
        <v>170938</v>
      </c>
      <c r="E974" s="5" t="inlineStr">
        <is>
          <t>MERCANTIL SANTA CRUZ-4010678183</t>
        </is>
      </c>
      <c r="H974" s="9" t="n">
        <v>56725.3</v>
      </c>
      <c r="I974" s="5" t="inlineStr">
        <is>
          <t>DEPÓSITO BANCARIO</t>
        </is>
      </c>
      <c r="J974" s="5" t="inlineStr">
        <is>
          <t>3046 CLAUDIA ELEN CASTRO DELGADILLO</t>
        </is>
      </c>
    </row>
    <row r="975">
      <c r="A975" s="5" t="inlineStr">
        <is>
          <t>CCAJ-SC39/75/2023</t>
        </is>
      </c>
      <c r="B975" s="6" t="n">
        <v>44972.85308108796</v>
      </c>
      <c r="C975" s="5" t="inlineStr">
        <is>
          <t>1386 EINAR CHOQUETIJLLA - COBRADOR</t>
        </is>
      </c>
      <c r="D975" s="7" t="n">
        <v>170034</v>
      </c>
      <c r="E975" s="5" t="inlineStr">
        <is>
          <t>MERCANTIL SANTA CRUZ-4010640108</t>
        </is>
      </c>
      <c r="H975" s="9" t="n">
        <v>7516.8</v>
      </c>
      <c r="I975" s="5" t="inlineStr">
        <is>
          <t>DEPÓSITO BANCARIO</t>
        </is>
      </c>
      <c r="J975" s="5" t="inlineStr">
        <is>
          <t>3046 CLAUDIA ELEN CASTRO DELGADILLO</t>
        </is>
      </c>
    </row>
    <row r="976">
      <c r="A976" s="5" t="inlineStr">
        <is>
          <t>CCAJ-SC39/75/2023</t>
        </is>
      </c>
      <c r="B976" s="6" t="n">
        <v>44972.85308108796</v>
      </c>
      <c r="C976" s="5" t="inlineStr">
        <is>
          <t>1386 EINAR CHOQUETIJLLA - COBRADOR</t>
        </is>
      </c>
      <c r="D976" s="15" t="n">
        <v>45123320166</v>
      </c>
      <c r="E976" s="5" t="inlineStr">
        <is>
          <t>BANCO INDUSTRIAL-100070049</t>
        </is>
      </c>
      <c r="H976" s="9" t="n">
        <v>1871.05</v>
      </c>
      <c r="I976" s="5" t="inlineStr">
        <is>
          <t>DEPÓSITO BANCARIO</t>
        </is>
      </c>
      <c r="J976" s="5" t="inlineStr">
        <is>
          <t>1271 SANDRA SALAZAR ESCOBAR</t>
        </is>
      </c>
    </row>
    <row r="977">
      <c r="A977" s="5" t="inlineStr">
        <is>
          <t>CCAJ-SC39/75/2023</t>
        </is>
      </c>
      <c r="B977" s="6" t="n">
        <v>44972.85308108796</v>
      </c>
      <c r="C977" s="5" t="inlineStr">
        <is>
          <t>1386 EINAR CHOQUETIJLLA - COBRADOR</t>
        </is>
      </c>
      <c r="D977" s="7" t="n">
        <v>438803</v>
      </c>
      <c r="E977" s="5" t="inlineStr">
        <is>
          <t>BANCO DE CREDITO-7015054675359</t>
        </is>
      </c>
      <c r="H977" s="9" t="n">
        <v>933.95</v>
      </c>
      <c r="I977" s="5" t="inlineStr">
        <is>
          <t>DEPÓSITO BANCARIO</t>
        </is>
      </c>
      <c r="J977" s="5" t="inlineStr">
        <is>
          <t>1271 SANDRA SALAZAR ESCOBAR</t>
        </is>
      </c>
    </row>
    <row r="978">
      <c r="A978" s="5" t="inlineStr">
        <is>
          <t>CCAJ-SC39/75/2023</t>
        </is>
      </c>
      <c r="B978" s="6" t="n">
        <v>44972.85308108796</v>
      </c>
      <c r="C978" s="5" t="inlineStr">
        <is>
          <t>1386 EINAR CHOQUETIJLLA - COBRADOR</t>
        </is>
      </c>
      <c r="D978" s="7" t="n">
        <v>81551</v>
      </c>
      <c r="E978" s="5" t="inlineStr">
        <is>
          <t>MERCANTIL SANTA CRUZ-4010678183</t>
        </is>
      </c>
      <c r="H978" s="9" t="n">
        <v>52268</v>
      </c>
      <c r="I978" s="5" t="inlineStr">
        <is>
          <t>DEPÓSITO BANCARIO</t>
        </is>
      </c>
      <c r="J978" s="8" t="inlineStr">
        <is>
          <t>1972 FLAVIA GALEAN MALLON</t>
        </is>
      </c>
    </row>
    <row r="979">
      <c r="A979" s="5" t="inlineStr">
        <is>
          <t>CCAJ-SC39/75/2023</t>
        </is>
      </c>
      <c r="B979" s="6" t="n">
        <v>44972.85308108796</v>
      </c>
      <c r="C979" s="5" t="inlineStr">
        <is>
          <t>1386 EINAR CHOQUETIJLLA - COBRADOR</t>
        </is>
      </c>
      <c r="D979" s="7" t="n"/>
      <c r="E979" s="8" t="n"/>
      <c r="F979" s="9" t="n">
        <v>104330.7</v>
      </c>
      <c r="I979" s="10" t="inlineStr">
        <is>
          <t>EFECTIVO</t>
        </is>
      </c>
      <c r="J979" s="8" t="inlineStr">
        <is>
          <t>901 FELIX GARCIA ROCHA</t>
        </is>
      </c>
    </row>
    <row r="980">
      <c r="A980" s="5" t="inlineStr">
        <is>
          <t>CCAJ-SC39/75/2023</t>
        </is>
      </c>
      <c r="B980" s="6" t="n">
        <v>44972.85308108796</v>
      </c>
      <c r="C980" s="5" t="inlineStr">
        <is>
          <t>1386 EINAR CHOQUETIJLLA - COBRADOR</t>
        </is>
      </c>
      <c r="D980" s="7" t="n"/>
      <c r="E980" s="8" t="n"/>
      <c r="F980" s="9" t="n">
        <v>9166.6</v>
      </c>
      <c r="I980" s="10" t="inlineStr">
        <is>
          <t>EFECTIVO</t>
        </is>
      </c>
      <c r="J980" s="8" t="inlineStr">
        <is>
          <t>2551 EDMUNDO CAYANI M.</t>
        </is>
      </c>
    </row>
    <row r="981">
      <c r="A981" s="5" t="inlineStr">
        <is>
          <t>CCAJ-SC39/75/2023</t>
        </is>
      </c>
      <c r="B981" s="6" t="n">
        <v>44972.85308108796</v>
      </c>
      <c r="C981" s="5" t="inlineStr">
        <is>
          <t>1386 EINAR CHOQUETIJLLA - COBRADOR</t>
        </is>
      </c>
      <c r="D981" s="7" t="n"/>
      <c r="E981" s="8" t="n"/>
      <c r="F981" s="9" t="n">
        <v>23943</v>
      </c>
      <c r="I981" s="10" t="inlineStr">
        <is>
          <t>EFECTIVO</t>
        </is>
      </c>
      <c r="J981" s="5" t="inlineStr">
        <is>
          <t>2552 ALVARO JAVIER LOAYZA CACERES</t>
        </is>
      </c>
    </row>
    <row r="982">
      <c r="A982" s="5" t="inlineStr">
        <is>
          <t>CCAJ-SC39/75/2023</t>
        </is>
      </c>
      <c r="B982" s="6" t="n">
        <v>44972.85308108796</v>
      </c>
      <c r="C982" s="5" t="inlineStr">
        <is>
          <t>1386 EINAR CHOQUETIJLLA - COBRADOR</t>
        </is>
      </c>
      <c r="D982" s="7" t="n"/>
      <c r="E982" s="8" t="n"/>
      <c r="F982" s="9" t="n">
        <v>6146.2</v>
      </c>
      <c r="I982" s="10" t="inlineStr">
        <is>
          <t>EFECTIVO</t>
        </is>
      </c>
      <c r="J982" s="8" t="inlineStr">
        <is>
          <t>2932 EUGENIO LOPEZ CESPEDES</t>
        </is>
      </c>
    </row>
    <row r="983">
      <c r="A983" s="5" t="inlineStr">
        <is>
          <t>CCAJ-SC39/75/2023</t>
        </is>
      </c>
      <c r="B983" s="6" t="n">
        <v>44972.85308108796</v>
      </c>
      <c r="C983" s="5" t="inlineStr">
        <is>
          <t>1386 EINAR CHOQUETIJLLA - COBRADOR</t>
        </is>
      </c>
      <c r="D983" s="7" t="n"/>
      <c r="E983" s="8" t="n"/>
      <c r="F983" s="9" t="n">
        <v>1178.9</v>
      </c>
      <c r="I983" s="10" t="inlineStr">
        <is>
          <t>EFECTIVO</t>
        </is>
      </c>
      <c r="J983" s="5" t="inlineStr">
        <is>
          <t>2994 CRISTIAN DEIBY PARDO VILLEGAS</t>
        </is>
      </c>
    </row>
    <row r="984">
      <c r="A984" s="5" t="inlineStr">
        <is>
          <t>CCAJ-SC39/75/2023</t>
        </is>
      </c>
      <c r="B984" s="6" t="n">
        <v>44972.85308108796</v>
      </c>
      <c r="C984" s="5" t="inlineStr">
        <is>
          <t>1386 EINAR CHOQUETIJLLA - COBRADOR</t>
        </is>
      </c>
      <c r="D984" s="7" t="n"/>
      <c r="E984" s="8" t="n"/>
      <c r="F984" s="9" t="n">
        <v>46708</v>
      </c>
      <c r="I984" s="10" t="inlineStr">
        <is>
          <t>EFECTIVO</t>
        </is>
      </c>
      <c r="J984" s="8" t="inlineStr">
        <is>
          <t>3211 PEDRO CAYALO COCA</t>
        </is>
      </c>
    </row>
    <row r="985">
      <c r="A985" s="5" t="inlineStr">
        <is>
          <t>CCAJ-SC39/75/2023</t>
        </is>
      </c>
      <c r="B985" s="6" t="n">
        <v>44972.85308108796</v>
      </c>
      <c r="C985" s="5" t="inlineStr">
        <is>
          <t>1386 EINAR CHOQUETIJLLA - COBRADOR</t>
        </is>
      </c>
      <c r="D985" s="7" t="n"/>
      <c r="E985" s="8" t="n"/>
      <c r="F985" s="9" t="n">
        <v>106.3</v>
      </c>
      <c r="I985" s="10" t="inlineStr">
        <is>
          <t>EFECTIVO</t>
        </is>
      </c>
      <c r="J985" s="8" t="inlineStr">
        <is>
          <t>4309 RODRIGO RAMOS - T03</t>
        </is>
      </c>
    </row>
    <row r="986">
      <c r="A986" s="5" t="inlineStr">
        <is>
          <t>CCAJ-SC39/75/2023</t>
        </is>
      </c>
      <c r="B986" s="6" t="n">
        <v>44972.85308108796</v>
      </c>
      <c r="C986" s="5" t="inlineStr">
        <is>
          <t>1386 EINAR CHOQUETIJLLA - COBRADOR</t>
        </is>
      </c>
      <c r="D986" s="7" t="n"/>
      <c r="E986" s="8" t="n"/>
      <c r="F986" s="9" t="n">
        <v>4649.4</v>
      </c>
      <c r="I986" s="10" t="inlineStr">
        <is>
          <t>EFECTIVO</t>
        </is>
      </c>
      <c r="J986" s="8" t="inlineStr">
        <is>
          <t>4309 RODRIGO RAMOS - T04</t>
        </is>
      </c>
    </row>
    <row r="987">
      <c r="A987" s="5" t="inlineStr">
        <is>
          <t>CCAJ-SC39/75/2023</t>
        </is>
      </c>
      <c r="B987" s="6" t="n">
        <v>44972.85308108796</v>
      </c>
      <c r="C987" s="5" t="inlineStr">
        <is>
          <t>1386 EINAR CHOQUETIJLLA - COBRADOR</t>
        </is>
      </c>
      <c r="D987" s="7" t="n"/>
      <c r="E987" s="8" t="n"/>
      <c r="F987" s="9" t="n">
        <v>6984.3</v>
      </c>
      <c r="I987" s="10" t="inlineStr">
        <is>
          <t>EFECTIVO</t>
        </is>
      </c>
      <c r="J987" s="8" t="inlineStr">
        <is>
          <t>4309 RODRIGO RAMOS - T05</t>
        </is>
      </c>
    </row>
    <row r="988">
      <c r="A988" s="5" t="inlineStr">
        <is>
          <t>CCAJ-SC39/75/2023</t>
        </is>
      </c>
      <c r="B988" s="6" t="n">
        <v>44972.85308108796</v>
      </c>
      <c r="C988" s="5" t="inlineStr">
        <is>
          <t>1386 EINAR CHOQUETIJLLA - COBRADOR</t>
        </is>
      </c>
      <c r="D988" s="7" t="n"/>
      <c r="E988" s="8" t="n"/>
      <c r="F988" s="9" t="n">
        <v>10417.9</v>
      </c>
      <c r="I988" s="10" t="inlineStr">
        <is>
          <t>EFECTIVO</t>
        </is>
      </c>
      <c r="J988" s="8" t="inlineStr">
        <is>
          <t>4309 RODRIGO RAMOS - T06</t>
        </is>
      </c>
    </row>
    <row r="989">
      <c r="A989" s="5" t="inlineStr">
        <is>
          <t>CCAJ-SC39/75/2023</t>
        </is>
      </c>
      <c r="B989" s="6" t="n">
        <v>44972.85308108796</v>
      </c>
      <c r="C989" s="5" t="inlineStr">
        <is>
          <t>1386 EINAR CHOQUETIJLLA - COBRADOR</t>
        </is>
      </c>
      <c r="D989" s="7" t="n"/>
      <c r="E989" s="8" t="n"/>
      <c r="F989" s="9" t="n">
        <v>10940.1</v>
      </c>
      <c r="I989" s="10" t="inlineStr">
        <is>
          <t>EFECTIVO</t>
        </is>
      </c>
      <c r="J989" s="8" t="inlineStr">
        <is>
          <t>4309 RODRIGO RAMOS - T07</t>
        </is>
      </c>
    </row>
    <row r="990">
      <c r="A990" s="5" t="inlineStr">
        <is>
          <t>CCAJ-SC39/75/2023</t>
        </is>
      </c>
      <c r="B990" s="6" t="n">
        <v>44972.85308108796</v>
      </c>
      <c r="C990" s="5" t="inlineStr">
        <is>
          <t>1386 EINAR CHOQUETIJLLA - COBRADOR</t>
        </is>
      </c>
      <c r="D990" s="7" t="n"/>
      <c r="E990" s="8" t="n"/>
      <c r="F990" s="9" t="n">
        <v>3599.5</v>
      </c>
      <c r="I990" s="10" t="inlineStr">
        <is>
          <t>EFECTIVO</t>
        </is>
      </c>
      <c r="J990" s="8" t="inlineStr">
        <is>
          <t>4309 RODRIGO RAMOS - T10</t>
        </is>
      </c>
    </row>
    <row r="991">
      <c r="A991" s="5" t="inlineStr">
        <is>
          <t>CCAJ-SC39/75/2023</t>
        </is>
      </c>
      <c r="B991" s="6" t="n">
        <v>44972.85308108796</v>
      </c>
      <c r="C991" s="5" t="inlineStr">
        <is>
          <t>1386 EINAR CHOQUETIJLLA - COBRADOR</t>
        </is>
      </c>
      <c r="D991" s="7" t="n"/>
      <c r="E991" s="8" t="n"/>
      <c r="F991" s="9" t="n">
        <v>7690</v>
      </c>
      <c r="I991" s="10" t="inlineStr">
        <is>
          <t>EFECTIVO</t>
        </is>
      </c>
      <c r="J991" s="8" t="inlineStr">
        <is>
          <t>4309 RODRIGO RAMOS - T14</t>
        </is>
      </c>
    </row>
    <row r="992">
      <c r="A992" s="5" t="inlineStr">
        <is>
          <t>CCAJ-SC39/75/2023</t>
        </is>
      </c>
      <c r="B992" s="6" t="n">
        <v>44972.85308108796</v>
      </c>
      <c r="C992" s="5" t="inlineStr">
        <is>
          <t>1386 EINAR CHOQUETIJLLA - COBRADOR</t>
        </is>
      </c>
      <c r="D992" s="7" t="n"/>
      <c r="E992" s="8" t="n"/>
      <c r="F992" s="9" t="n">
        <v>7326.2</v>
      </c>
      <c r="I992" s="10" t="inlineStr">
        <is>
          <t>EFECTIVO</t>
        </is>
      </c>
      <c r="J992" s="8" t="inlineStr">
        <is>
          <t>4309 RODRIGO RAMOS - T15</t>
        </is>
      </c>
    </row>
    <row r="993">
      <c r="A993" s="5" t="inlineStr">
        <is>
          <t>CCAJ-SC39/75/2023</t>
        </is>
      </c>
      <c r="B993" s="6" t="n">
        <v>44972.85308108796</v>
      </c>
      <c r="C993" s="5" t="inlineStr">
        <is>
          <t>1386 EINAR CHOQUETIJLLA - COBRADOR</t>
        </is>
      </c>
      <c r="D993" s="7" t="n"/>
      <c r="E993" s="8" t="n"/>
      <c r="F993" s="9" t="n">
        <v>8996</v>
      </c>
      <c r="I993" s="10" t="inlineStr">
        <is>
          <t>EFECTIVO</t>
        </is>
      </c>
      <c r="J993" s="8" t="inlineStr">
        <is>
          <t>4309 RODRIGO RAMOS - T16</t>
        </is>
      </c>
    </row>
    <row r="994">
      <c r="A994" s="5" t="inlineStr">
        <is>
          <t>CCAJ-SC39/75/2023</t>
        </is>
      </c>
      <c r="B994" s="6" t="n">
        <v>44972.85308108796</v>
      </c>
      <c r="C994" s="5" t="inlineStr">
        <is>
          <t>1386 EINAR CHOQUETIJLLA - COBRADOR</t>
        </is>
      </c>
      <c r="D994" s="7" t="n"/>
      <c r="E994" s="8" t="n"/>
      <c r="F994" s="9" t="n">
        <v>7078.2</v>
      </c>
      <c r="I994" s="10" t="inlineStr">
        <is>
          <t>EFECTIVO</t>
        </is>
      </c>
      <c r="J994" s="8" t="inlineStr">
        <is>
          <t>4309 RODRIGO RAMOS - T17</t>
        </is>
      </c>
    </row>
    <row r="995">
      <c r="A995" s="5" t="inlineStr">
        <is>
          <t>CCAJ-SC39/75/2023</t>
        </is>
      </c>
      <c r="B995" s="6" t="n">
        <v>44972.85308108796</v>
      </c>
      <c r="C995" s="5" t="inlineStr">
        <is>
          <t>1386 EINAR CHOQUETIJLLA - COBRADOR</t>
        </is>
      </c>
      <c r="D995" s="7" t="n"/>
      <c r="E995" s="8" t="n"/>
      <c r="F995" s="9" t="n">
        <v>17635.6</v>
      </c>
      <c r="I995" s="10" t="inlineStr">
        <is>
          <t>EFECTIVO</t>
        </is>
      </c>
      <c r="J995" s="8" t="inlineStr">
        <is>
          <t>4309 RODRIGO RAMOS - T18</t>
        </is>
      </c>
    </row>
    <row r="996">
      <c r="A996" s="5" t="inlineStr">
        <is>
          <t>CCAJ-SC39/75/2023</t>
        </is>
      </c>
      <c r="B996" s="6" t="n">
        <v>44972.85308108796</v>
      </c>
      <c r="C996" s="5" t="inlineStr">
        <is>
          <t>1386 EINAR CHOQUETIJLLA - COBRADOR</t>
        </is>
      </c>
      <c r="D996" s="7" t="n"/>
      <c r="E996" s="8" t="n"/>
      <c r="F996" s="9" t="n">
        <v>6341</v>
      </c>
      <c r="I996" s="10" t="inlineStr">
        <is>
          <t>EFECTIVO</t>
        </is>
      </c>
      <c r="J996" s="8" t="inlineStr">
        <is>
          <t>4309 RODRIGO RAMOS - T20</t>
        </is>
      </c>
    </row>
    <row r="997">
      <c r="A997" s="5" t="inlineStr">
        <is>
          <t>CCAJ-SC39/75/2023</t>
        </is>
      </c>
      <c r="B997" s="6" t="n">
        <v>44972.85308108796</v>
      </c>
      <c r="C997" s="5" t="inlineStr">
        <is>
          <t>1386 EINAR CHOQUETIJLLA - COBRADOR</t>
        </is>
      </c>
      <c r="D997" s="7" t="n"/>
      <c r="E997" s="8" t="n"/>
      <c r="F997" s="9" t="n">
        <v>925</v>
      </c>
      <c r="I997" s="10" t="inlineStr">
        <is>
          <t>EFECTIVO</t>
        </is>
      </c>
      <c r="J997" s="8" t="inlineStr">
        <is>
          <t>4309 RODRIGO RAMOS - T21</t>
        </is>
      </c>
    </row>
    <row r="998">
      <c r="A998" s="11" t="inlineStr">
        <is>
          <t>SAP</t>
        </is>
      </c>
      <c r="B998" s="3" t="n"/>
      <c r="C998" s="3" t="n"/>
      <c r="D998" s="7" t="n"/>
      <c r="E998" s="8" t="n"/>
      <c r="F998" s="31">
        <f>SUM(F921:G997)</f>
        <v/>
      </c>
      <c r="H998" s="9" t="n"/>
      <c r="I998" s="10" t="n"/>
      <c r="J998" s="5" t="n"/>
    </row>
    <row r="999">
      <c r="A999" s="13" t="inlineStr">
        <is>
          <t>FECHA</t>
        </is>
      </c>
      <c r="B999" s="13" t="inlineStr">
        <is>
          <t>CIERRE DE CAJA</t>
        </is>
      </c>
      <c r="C999" s="13" t="inlineStr">
        <is>
          <t>IMPORTE</t>
        </is>
      </c>
      <c r="D999" s="7" t="n"/>
      <c r="E999" s="8" t="n"/>
      <c r="H999" s="9" t="n"/>
      <c r="I999" s="10" t="n"/>
      <c r="J999" s="5" t="n"/>
    </row>
    <row r="1000">
      <c r="A1000" s="5" t="n"/>
      <c r="B1000" s="6" t="n"/>
      <c r="C1000" s="5" t="n"/>
      <c r="D1000" s="7" t="n"/>
      <c r="E1000" s="8" t="n"/>
      <c r="H1000" s="9" t="n"/>
      <c r="I1000" s="10" t="n"/>
      <c r="J1000" s="5" t="n"/>
    </row>
    <row r="1001">
      <c r="A1001" s="34" t="inlineStr">
        <is>
          <t>ANULADO DEBIDO A MAL REGISTRO DE Nro. DE COMPROBANTE S/G CORREO DEL 16/02/23</t>
        </is>
      </c>
      <c r="B1001" s="26" t="n"/>
      <c r="C1001" s="26" t="n"/>
      <c r="D1001" s="26" t="n"/>
    </row>
    <row r="1002"/>
    <row r="1003">
      <c r="A1003" s="1" t="inlineStr">
        <is>
          <t>Cierre Caja</t>
        </is>
      </c>
      <c r="B1003" s="2" t="n"/>
      <c r="C1003" s="2" t="n"/>
      <c r="D1003" s="2" t="n"/>
      <c r="E1003" s="2" t="n"/>
      <c r="F1003" s="2" t="n"/>
      <c r="G1003" s="2" t="n"/>
      <c r="H1003" s="2" t="n"/>
      <c r="I1003" s="2" t="n"/>
      <c r="J1003" s="2" t="n"/>
    </row>
    <row r="1004">
      <c r="A1004" s="3" t="inlineStr">
        <is>
          <t>Del 16/02/2023</t>
        </is>
      </c>
      <c r="B1004" s="2" t="n"/>
      <c r="C1004" s="2" t="n"/>
      <c r="D1004" s="2" t="n"/>
      <c r="E1004" s="2" t="n"/>
      <c r="F1004" s="2" t="n"/>
      <c r="G1004" s="2" t="n"/>
      <c r="H1004" s="2" t="n"/>
      <c r="I1004" s="2" t="n"/>
      <c r="J1004" s="2" t="n"/>
    </row>
    <row r="1005">
      <c r="A1005" s="74" t="inlineStr">
        <is>
          <t>Cierre Caja</t>
        </is>
      </c>
      <c r="B1005" s="74" t="inlineStr">
        <is>
          <t>Fecha</t>
        </is>
      </c>
      <c r="C1005" s="74" t="inlineStr">
        <is>
          <t>Cajero</t>
        </is>
      </c>
      <c r="D1005" s="74" t="inlineStr">
        <is>
          <t>Nro Voucher</t>
        </is>
      </c>
      <c r="E1005" s="74" t="inlineStr">
        <is>
          <t>Nro Cuenta</t>
        </is>
      </c>
      <c r="F1005" s="74" t="inlineStr">
        <is>
          <t>Tipo Ingreso</t>
        </is>
      </c>
      <c r="G1005" s="75" t="n"/>
      <c r="H1005" s="76" t="n"/>
      <c r="I1005" s="74" t="inlineStr">
        <is>
          <t>TIPO DE INGRESO</t>
        </is>
      </c>
      <c r="J1005" s="74" t="inlineStr">
        <is>
          <t>Cobrador</t>
        </is>
      </c>
    </row>
    <row r="1006">
      <c r="A1006" s="77" t="n"/>
      <c r="B1006" s="77" t="n"/>
      <c r="C1006" s="77" t="n"/>
      <c r="D1006" s="77" t="n"/>
      <c r="E1006" s="77" t="n"/>
      <c r="F1006" s="4" t="inlineStr">
        <is>
          <t>EFECTIVO</t>
        </is>
      </c>
      <c r="G1006" s="4" t="inlineStr">
        <is>
          <t>CHEQUE</t>
        </is>
      </c>
      <c r="H1006" s="4" t="inlineStr">
        <is>
          <t>TRANSFERENCIA</t>
        </is>
      </c>
      <c r="I1006" s="77" t="n"/>
      <c r="J1006" s="77" t="n"/>
    </row>
    <row r="1007">
      <c r="A1007" s="5" t="inlineStr">
        <is>
          <t>CCAJ-SC39/76/2023</t>
        </is>
      </c>
      <c r="B1007" s="6" t="n">
        <v>44973.46450960649</v>
      </c>
      <c r="C1007" s="5" t="inlineStr">
        <is>
          <t>1386 EINAR CHOQUETIJLLA - COBRADOR</t>
        </is>
      </c>
      <c r="D1007" s="7" t="n"/>
      <c r="E1007" s="8" t="n"/>
      <c r="G1007" s="9" t="n">
        <v>12415.14</v>
      </c>
      <c r="I1007" s="10" t="inlineStr">
        <is>
          <t>CHEQUE</t>
        </is>
      </c>
      <c r="J1007" s="5" t="inlineStr">
        <is>
          <t>4307 PEDRO GALARZA TERCEROS</t>
        </is>
      </c>
    </row>
    <row r="1008">
      <c r="A1008" s="5" t="inlineStr">
        <is>
          <t>CCAJ-SC39/76/202</t>
        </is>
      </c>
      <c r="B1008" s="6" t="n">
        <v>44973.46450960649</v>
      </c>
      <c r="C1008" s="5" t="inlineStr">
        <is>
          <t xml:space="preserve">1386 EINAR CHOQUETIJLLA - </t>
        </is>
      </c>
      <c r="D1008" s="15" t="n">
        <v>45123320166</v>
      </c>
      <c r="E1008" s="5" t="inlineStr">
        <is>
          <t>BANCO INDUSTRIAL-100070049</t>
        </is>
      </c>
      <c r="H1008" s="9" t="n">
        <v>1871.05</v>
      </c>
      <c r="I1008" s="5" t="inlineStr">
        <is>
          <t>DEPÓSITO BANCARIO</t>
        </is>
      </c>
      <c r="J1008" s="5" t="inlineStr">
        <is>
          <t>1271 SANDRA SALAZAR ESCOBAR</t>
        </is>
      </c>
    </row>
    <row r="1009">
      <c r="A1009" s="5" t="inlineStr">
        <is>
          <t>CCAJ-SC39/76/2023</t>
        </is>
      </c>
      <c r="B1009" s="6" t="n">
        <v>44973.46450960649</v>
      </c>
      <c r="C1009" s="5" t="inlineStr">
        <is>
          <t>1386 EINAR CHOQUETIJLLA - COBRADOR</t>
        </is>
      </c>
      <c r="D1009" s="15" t="n">
        <v>45173245499</v>
      </c>
      <c r="E1009" s="5" t="inlineStr">
        <is>
          <t>BANCO INDUSTRIAL-100070049</t>
        </is>
      </c>
      <c r="H1009" s="9" t="n">
        <v>5356.08</v>
      </c>
      <c r="I1009" s="5" t="inlineStr">
        <is>
          <t>DEPÓSITO BANCARIO</t>
        </is>
      </c>
      <c r="J1009" s="5" t="inlineStr">
        <is>
          <t>4863 MOISES MENACHO MONTAÑO</t>
        </is>
      </c>
    </row>
    <row r="1010">
      <c r="A1010" s="5" t="inlineStr">
        <is>
          <t>CCAJ-SC39/76/2023</t>
        </is>
      </c>
      <c r="B1010" s="6" t="n">
        <v>44973.46450960649</v>
      </c>
      <c r="C1010" s="5" t="inlineStr">
        <is>
          <t>1386 EINAR CHOQUETIJLLA - COBRADOR</t>
        </is>
      </c>
      <c r="D1010" s="15" t="n">
        <v>45163272785</v>
      </c>
      <c r="E1010" s="5" t="inlineStr">
        <is>
          <t>BANCO INDUSTRIAL-100070049</t>
        </is>
      </c>
      <c r="H1010" s="9" t="n">
        <v>14720</v>
      </c>
      <c r="I1010" s="5" t="inlineStr">
        <is>
          <t>DEPÓSITO BANCARIO</t>
        </is>
      </c>
      <c r="J1010" s="5" t="inlineStr">
        <is>
          <t>3046 CLAUDIA ELEN CASTRO DELGADILLO</t>
        </is>
      </c>
    </row>
    <row r="1011">
      <c r="A1011" s="5" t="inlineStr">
        <is>
          <t>CCAJ-SC39/76/2023</t>
        </is>
      </c>
      <c r="B1011" s="6" t="n">
        <v>44973.46450960649</v>
      </c>
      <c r="C1011" s="5" t="inlineStr">
        <is>
          <t>1386 EINAR CHOQUETIJLLA - COBRADOR</t>
        </is>
      </c>
      <c r="D1011" s="15" t="n">
        <v>45153179623</v>
      </c>
      <c r="E1011" s="5" t="inlineStr">
        <is>
          <t>BANCO INDUSTRIAL-100070049</t>
        </is>
      </c>
      <c r="H1011" s="9" t="n">
        <v>20000</v>
      </c>
      <c r="I1011" s="5" t="inlineStr">
        <is>
          <t>DEPÓSITO BANCARIO</t>
        </is>
      </c>
      <c r="J1011" s="5" t="inlineStr">
        <is>
          <t>3046 CLAUDIA ELEN CASTRO DELGADILLO</t>
        </is>
      </c>
    </row>
    <row r="1012">
      <c r="A1012" s="5" t="inlineStr">
        <is>
          <t>CCAJ-SC39/76/2023</t>
        </is>
      </c>
      <c r="B1012" s="6" t="n">
        <v>44973.46450960649</v>
      </c>
      <c r="C1012" s="5" t="inlineStr">
        <is>
          <t>1386 EINAR CHOQUETIJLLA - COBRADOR</t>
        </is>
      </c>
      <c r="D1012" s="7" t="n">
        <v>15</v>
      </c>
      <c r="E1012" s="5" t="inlineStr">
        <is>
          <t>BANCO DE CREDITO-7015054675359</t>
        </is>
      </c>
      <c r="H1012" s="9" t="n">
        <v>10000</v>
      </c>
      <c r="I1012" s="5" t="inlineStr">
        <is>
          <t>DEPÓSITO BANCARIO</t>
        </is>
      </c>
      <c r="J1012" s="5" t="inlineStr">
        <is>
          <t>3046 CLAUDIA ELEN CASTRO DELGADILLO</t>
        </is>
      </c>
    </row>
    <row r="1013">
      <c r="A1013" s="5" t="inlineStr">
        <is>
          <t>CCAJ-SC39/76/2023</t>
        </is>
      </c>
      <c r="B1013" s="6" t="n">
        <v>44973.46450960649</v>
      </c>
      <c r="C1013" s="5" t="inlineStr">
        <is>
          <t>1386 EINAR CHOQUETIJLLA - COBRADOR</t>
        </is>
      </c>
      <c r="D1013" s="15" t="n">
        <v>45123318989</v>
      </c>
      <c r="E1013" s="5" t="inlineStr">
        <is>
          <t>BANCO INDUSTRIAL-100070049</t>
        </is>
      </c>
      <c r="H1013" s="9" t="n">
        <v>55103.5</v>
      </c>
      <c r="I1013" s="5" t="inlineStr">
        <is>
          <t>DEPÓSITO BANCARIO</t>
        </is>
      </c>
      <c r="J1013" s="5" t="inlineStr">
        <is>
          <t>4307 PEDRO GALARZA TERCEROS</t>
        </is>
      </c>
    </row>
    <row r="1014">
      <c r="A1014" s="5" t="inlineStr">
        <is>
          <t>CCAJ-SC39/76/2023</t>
        </is>
      </c>
      <c r="B1014" s="6" t="n">
        <v>44973.46450960649</v>
      </c>
      <c r="C1014" s="5" t="inlineStr">
        <is>
          <t>1386 EINAR CHOQUETIJLLA - COBRADOR</t>
        </is>
      </c>
      <c r="D1014" s="15" t="n">
        <v>45163272334</v>
      </c>
      <c r="E1014" s="5" t="inlineStr">
        <is>
          <t>BANCO INDUSTRIAL-100070049</t>
        </is>
      </c>
      <c r="H1014" s="9" t="n">
        <v>1528.74</v>
      </c>
      <c r="I1014" s="5" t="inlineStr">
        <is>
          <t>DEPÓSITO BANCARIO</t>
        </is>
      </c>
      <c r="J1014" s="5" t="inlineStr">
        <is>
          <t>4307 PEDRO GALARZA TERCEROS</t>
        </is>
      </c>
    </row>
    <row r="1015">
      <c r="A1015" s="5" t="inlineStr">
        <is>
          <t>CCAJ-SC39/76/2023</t>
        </is>
      </c>
      <c r="B1015" s="6" t="n">
        <v>44973.46450960649</v>
      </c>
      <c r="C1015" s="5" t="inlineStr">
        <is>
          <t>1386 EINAR CHOQUETIJLLA - COBRADOR</t>
        </is>
      </c>
      <c r="D1015" s="15" t="n">
        <v>45153178924</v>
      </c>
      <c r="E1015" s="5" t="inlineStr">
        <is>
          <t>BANCO INDUSTRIAL-100070049</t>
        </is>
      </c>
      <c r="H1015" s="9" t="n">
        <v>2851.96</v>
      </c>
      <c r="I1015" s="5" t="inlineStr">
        <is>
          <t>DEPÓSITO BANCARIO</t>
        </is>
      </c>
      <c r="J1015" s="5" t="inlineStr">
        <is>
          <t>4307 PEDRO GALARZA TERCEROS</t>
        </is>
      </c>
    </row>
    <row r="1016">
      <c r="A1016" s="5" t="inlineStr">
        <is>
          <t>CCAJ-SC39/76/2023</t>
        </is>
      </c>
      <c r="B1016" s="6" t="n">
        <v>44973.46450960649</v>
      </c>
      <c r="C1016" s="5" t="inlineStr">
        <is>
          <t>1386 EINAR CHOQUETIJLLA - COBRADOR</t>
        </is>
      </c>
      <c r="D1016" s="15" t="n">
        <v>45173236060</v>
      </c>
      <c r="E1016" s="5" t="inlineStr">
        <is>
          <t>BANCO INDUSTRIAL-100070049</t>
        </is>
      </c>
      <c r="H1016" s="9" t="n">
        <v>1372</v>
      </c>
      <c r="I1016" s="5" t="inlineStr">
        <is>
          <t>DEPÓSITO BANCARIO</t>
        </is>
      </c>
      <c r="J1016" s="5" t="inlineStr">
        <is>
          <t>4307 PEDRO GALARZA TERCEROS</t>
        </is>
      </c>
    </row>
    <row r="1017">
      <c r="A1017" s="5" t="inlineStr">
        <is>
          <t>CCAJ-SC39/76/2023</t>
        </is>
      </c>
      <c r="B1017" s="6" t="n">
        <v>44973.46450960649</v>
      </c>
      <c r="C1017" s="5" t="inlineStr">
        <is>
          <t>1386 EINAR CHOQUETIJLLA - COBRADOR</t>
        </is>
      </c>
      <c r="D1017" s="15" t="n">
        <v>52516857945</v>
      </c>
      <c r="E1017" s="5" t="inlineStr">
        <is>
          <t>BANCO INDUSTRIAL-100070049</t>
        </is>
      </c>
      <c r="H1017" s="9" t="n">
        <v>1264.5</v>
      </c>
      <c r="I1017" s="5" t="inlineStr">
        <is>
          <t>DEPÓSITO BANCARIO</t>
        </is>
      </c>
      <c r="J1017" s="5" t="inlineStr">
        <is>
          <t>4307 PEDRO GALARZA TERCEROS</t>
        </is>
      </c>
    </row>
    <row r="1018">
      <c r="A1018" s="5" t="inlineStr">
        <is>
          <t>CCAJ-SC39/76/2023</t>
        </is>
      </c>
      <c r="B1018" s="6" t="n">
        <v>44973.46450960649</v>
      </c>
      <c r="C1018" s="5" t="inlineStr">
        <is>
          <t>1386 EINAR CHOQUETIJLLA - COBRADOR</t>
        </is>
      </c>
      <c r="D1018" s="15" t="n">
        <v>52516857943</v>
      </c>
      <c r="E1018" s="5" t="inlineStr">
        <is>
          <t>BANCO INDUSTRIAL-100070049</t>
        </is>
      </c>
      <c r="H1018" s="9" t="n">
        <v>711.6900000000001</v>
      </c>
      <c r="I1018" s="5" t="inlineStr">
        <is>
          <t>DEPÓSITO BANCARIO</t>
        </is>
      </c>
      <c r="J1018" s="5" t="inlineStr">
        <is>
          <t>4307 PEDRO GALARZA TERCEROS</t>
        </is>
      </c>
    </row>
    <row r="1019">
      <c r="A1019" s="5" t="inlineStr">
        <is>
          <t>CCAJ-SC39/76/2023</t>
        </is>
      </c>
      <c r="B1019" s="6" t="n">
        <v>44973.46450960649</v>
      </c>
      <c r="C1019" s="5" t="inlineStr">
        <is>
          <t>1386 EINAR CHOQUETIJLLA - COBRADOR</t>
        </is>
      </c>
      <c r="D1019" s="15" t="n">
        <v>52516857949</v>
      </c>
      <c r="E1019" s="5" t="inlineStr">
        <is>
          <t>BANCO INDUSTRIAL-100070049</t>
        </is>
      </c>
      <c r="H1019" s="9" t="n">
        <v>697</v>
      </c>
      <c r="I1019" s="5" t="inlineStr">
        <is>
          <t>DEPÓSITO BANCARIO</t>
        </is>
      </c>
      <c r="J1019" s="5" t="inlineStr">
        <is>
          <t>4307 PEDRO GALARZA TERCEROS</t>
        </is>
      </c>
    </row>
    <row r="1020">
      <c r="A1020" s="5" t="inlineStr">
        <is>
          <t>CCAJ-SC39/76/2023</t>
        </is>
      </c>
      <c r="B1020" s="6" t="n">
        <v>44973.46450960649</v>
      </c>
      <c r="C1020" s="5" t="inlineStr">
        <is>
          <t>1386 EINAR CHOQUETIJLLA - COBRADOR</t>
        </is>
      </c>
      <c r="D1020" s="15" t="n">
        <v>52516857947</v>
      </c>
      <c r="E1020" s="5" t="inlineStr">
        <is>
          <t>BANCO INDUSTRIAL-100070049</t>
        </is>
      </c>
      <c r="H1020" s="9" t="n">
        <v>338.9</v>
      </c>
      <c r="I1020" s="5" t="inlineStr">
        <is>
          <t>DEPÓSITO BANCARIO</t>
        </is>
      </c>
      <c r="J1020" s="5" t="inlineStr">
        <is>
          <t>4307 PEDRO GALARZA TERCEROS</t>
        </is>
      </c>
    </row>
    <row r="1021">
      <c r="A1021" s="5" t="inlineStr">
        <is>
          <t>CCAJ-SC39/76/2023</t>
        </is>
      </c>
      <c r="B1021" s="6" t="n">
        <v>44973.46450960649</v>
      </c>
      <c r="C1021" s="5" t="inlineStr">
        <is>
          <t>1386 EINAR CHOQUETIJLLA - COBRADOR</t>
        </is>
      </c>
      <c r="D1021" s="15" t="n">
        <v>45153181084</v>
      </c>
      <c r="E1021" s="5" t="inlineStr">
        <is>
          <t>BANCO INDUSTRIAL-100070049</t>
        </is>
      </c>
      <c r="H1021" s="9" t="n">
        <v>3122.84</v>
      </c>
      <c r="I1021" s="5" t="inlineStr">
        <is>
          <t>DEPÓSITO BANCARIO</t>
        </is>
      </c>
      <c r="J1021" s="5" t="inlineStr">
        <is>
          <t>4307 PEDRO GALARZA TERCEROS</t>
        </is>
      </c>
    </row>
    <row r="1022">
      <c r="A1022" s="5" t="inlineStr">
        <is>
          <t>CCAJ-SC39/76/2023</t>
        </is>
      </c>
      <c r="B1022" s="6" t="n">
        <v>44973.46450960649</v>
      </c>
      <c r="C1022" s="5" t="inlineStr">
        <is>
          <t>1386 EINAR CHOQUETIJLLA - COBRADOR</t>
        </is>
      </c>
      <c r="D1022" s="7" t="n">
        <v>723604</v>
      </c>
      <c r="E1022" s="5" t="inlineStr">
        <is>
          <t>MERCANTIL SANTA CRUZ-4010678183</t>
        </is>
      </c>
      <c r="H1022" s="9" t="n">
        <v>2700.43</v>
      </c>
      <c r="I1022" s="5" t="inlineStr">
        <is>
          <t>DEPÓSITO BANCARIO</t>
        </is>
      </c>
      <c r="J1022" s="5" t="inlineStr">
        <is>
          <t>4307 PEDRO GALARZA TERCEROS</t>
        </is>
      </c>
    </row>
    <row r="1023">
      <c r="A1023" s="5" t="inlineStr">
        <is>
          <t>CCAJ-SC39/76/2023</t>
        </is>
      </c>
      <c r="B1023" s="6" t="n">
        <v>44973.46450960649</v>
      </c>
      <c r="C1023" s="5" t="inlineStr">
        <is>
          <t>1386 EINAR CHOQUETIJLLA - COBRADOR</t>
        </is>
      </c>
      <c r="D1023" s="15" t="n">
        <v>45123320264</v>
      </c>
      <c r="E1023" s="5" t="inlineStr">
        <is>
          <t>BANCO INDUSTRIAL-100070049</t>
        </is>
      </c>
      <c r="H1023" s="9" t="n">
        <v>5385</v>
      </c>
      <c r="I1023" s="5" t="inlineStr">
        <is>
          <t>DEPÓSITO BANCARIO</t>
        </is>
      </c>
      <c r="J1023" s="5" t="inlineStr">
        <is>
          <t>4307 PEDRO GALARZA TERCEROS</t>
        </is>
      </c>
    </row>
    <row r="1024">
      <c r="A1024" s="5" t="inlineStr">
        <is>
          <t>CCAJ-SC39/76/2023</t>
        </is>
      </c>
      <c r="B1024" s="6" t="n">
        <v>44973.46450960649</v>
      </c>
      <c r="C1024" s="5" t="inlineStr">
        <is>
          <t>1386 EINAR CHOQUETIJLLA - COBRADOR</t>
        </is>
      </c>
      <c r="D1024" s="15" t="n">
        <v>52516858655</v>
      </c>
      <c r="E1024" s="5" t="inlineStr">
        <is>
          <t>BANCO INDUSTRIAL-100070049</t>
        </is>
      </c>
      <c r="H1024" s="9" t="n">
        <v>1718.88</v>
      </c>
      <c r="I1024" s="5" t="inlineStr">
        <is>
          <t>DEPÓSITO BANCARIO</t>
        </is>
      </c>
      <c r="J1024" s="5" t="inlineStr">
        <is>
          <t>4307 PEDRO GALARZA TERCEROS</t>
        </is>
      </c>
    </row>
    <row r="1025">
      <c r="A1025" s="5" t="inlineStr">
        <is>
          <t>CCAJ-SC39/76/2023</t>
        </is>
      </c>
      <c r="B1025" s="6" t="n">
        <v>44973.46450960649</v>
      </c>
      <c r="C1025" s="5" t="inlineStr">
        <is>
          <t>1386 EINAR CHOQUETIJLLA - COBRADOR</t>
        </is>
      </c>
      <c r="D1025" s="7" t="n">
        <v>256209</v>
      </c>
      <c r="E1025" s="5" t="inlineStr">
        <is>
          <t>BANCO DE CREDITO-7015054675359</t>
        </is>
      </c>
      <c r="H1025" s="9" t="n">
        <v>570.6</v>
      </c>
      <c r="I1025" s="5" t="inlineStr">
        <is>
          <t>DEPÓSITO BANCARIO</t>
        </is>
      </c>
      <c r="J1025" s="5" t="inlineStr">
        <is>
          <t>1271 SANDRA SALAZAR ESCOBAR</t>
        </is>
      </c>
    </row>
    <row r="1026">
      <c r="A1026" s="5" t="inlineStr">
        <is>
          <t>CCAJ-SC39/76/2023</t>
        </is>
      </c>
      <c r="B1026" s="6" t="n">
        <v>44973.46450960649</v>
      </c>
      <c r="C1026" s="5" t="inlineStr">
        <is>
          <t>1386 EINAR CHOQUETIJLLA - COBRADOR</t>
        </is>
      </c>
      <c r="D1026" s="7" t="n">
        <v>309007</v>
      </c>
      <c r="E1026" s="5" t="inlineStr">
        <is>
          <t>BANCO DE CREDITO-7015054675359</t>
        </is>
      </c>
      <c r="H1026" s="9" t="n">
        <v>578</v>
      </c>
      <c r="I1026" s="5" t="inlineStr">
        <is>
          <t>DEPÓSITO BANCARIO</t>
        </is>
      </c>
      <c r="J1026" s="5" t="inlineStr">
        <is>
          <t>1271 SANDRA SALAZAR ESCOBAR</t>
        </is>
      </c>
    </row>
    <row r="1027">
      <c r="A1027" s="5" t="inlineStr">
        <is>
          <t>CCAJ-SC39/76/2023</t>
        </is>
      </c>
      <c r="B1027" s="6" t="n">
        <v>44973.46450960649</v>
      </c>
      <c r="C1027" s="5" t="inlineStr">
        <is>
          <t>1386 EINAR CHOQUETIJLLA - COBRADOR</t>
        </is>
      </c>
      <c r="D1027" s="7" t="n">
        <v>380903</v>
      </c>
      <c r="E1027" s="5" t="inlineStr">
        <is>
          <t>BANCO DE CREDITO-7015054675359</t>
        </is>
      </c>
      <c r="H1027" s="9" t="n">
        <v>120</v>
      </c>
      <c r="I1027" s="5" t="inlineStr">
        <is>
          <t>DEPÓSITO BANCARIO</t>
        </is>
      </c>
      <c r="J1027" s="5" t="inlineStr">
        <is>
          <t>1271 SANDRA SALAZAR ESCOBAR</t>
        </is>
      </c>
    </row>
    <row r="1028">
      <c r="A1028" s="5" t="inlineStr">
        <is>
          <t>CCAJ-SC39/76/2023</t>
        </is>
      </c>
      <c r="B1028" s="6" t="n">
        <v>44973.46450960649</v>
      </c>
      <c r="C1028" s="5" t="inlineStr">
        <is>
          <t>1386 EINAR CHOQUETIJLLA - COBRADOR</t>
        </is>
      </c>
      <c r="D1028" s="7" t="n">
        <v>388282</v>
      </c>
      <c r="E1028" s="5" t="inlineStr">
        <is>
          <t>BANCO DE CREDITO-7015054675359</t>
        </is>
      </c>
      <c r="H1028" s="9" t="n">
        <v>2670</v>
      </c>
      <c r="I1028" s="5" t="inlineStr">
        <is>
          <t>DEPÓSITO BANCARIO</t>
        </is>
      </c>
      <c r="J1028" s="5" t="inlineStr">
        <is>
          <t>1271 SANDRA SALAZAR ESCOBAR</t>
        </is>
      </c>
    </row>
    <row r="1029">
      <c r="A1029" s="5" t="inlineStr">
        <is>
          <t>CCAJ-SC39/76/2023</t>
        </is>
      </c>
      <c r="B1029" s="6" t="n">
        <v>44973.46450960649</v>
      </c>
      <c r="C1029" s="5" t="inlineStr">
        <is>
          <t>1386 EINAR CHOQUETIJLLA - COBRADOR</t>
        </is>
      </c>
      <c r="D1029" s="7" t="n">
        <v>417702</v>
      </c>
      <c r="E1029" s="5" t="inlineStr">
        <is>
          <t>BANCO DE CREDITO-7015054675359</t>
        </is>
      </c>
      <c r="H1029" s="9" t="n">
        <v>1616</v>
      </c>
      <c r="I1029" s="5" t="inlineStr">
        <is>
          <t>DEPÓSITO BANCARIO</t>
        </is>
      </c>
      <c r="J1029" s="5" t="inlineStr">
        <is>
          <t>1271 SANDRA SALAZAR ESCOBAR</t>
        </is>
      </c>
    </row>
    <row r="1030">
      <c r="A1030" s="5" t="inlineStr">
        <is>
          <t>CCAJ-SC39/76/2023</t>
        </is>
      </c>
      <c r="B1030" s="6" t="n">
        <v>44973.46450960649</v>
      </c>
      <c r="C1030" s="5" t="inlineStr">
        <is>
          <t>1386 EINAR CHOQUETIJLLA - COBRADOR</t>
        </is>
      </c>
      <c r="D1030" s="7" t="n">
        <v>170712</v>
      </c>
      <c r="E1030" s="5" t="inlineStr">
        <is>
          <t>MERCANTIL SANTA CRUZ-4010678183</t>
        </is>
      </c>
      <c r="H1030" s="9" t="n">
        <v>7980</v>
      </c>
      <c r="I1030" s="5" t="inlineStr">
        <is>
          <t>DEPÓSITO BANCARIO</t>
        </is>
      </c>
      <c r="J1030" s="5" t="inlineStr">
        <is>
          <t>4863 MOISES MENACHO MONTAÑO</t>
        </is>
      </c>
    </row>
    <row r="1031">
      <c r="A1031" s="5" t="inlineStr">
        <is>
          <t>CCAJ-SC39/76/2023</t>
        </is>
      </c>
      <c r="B1031" s="6" t="n">
        <v>44973.46450960649</v>
      </c>
      <c r="C1031" s="5" t="inlineStr">
        <is>
          <t>1386 EINAR CHOQUETIJLLA - COBRADOR</t>
        </is>
      </c>
      <c r="D1031" s="7" t="n">
        <v>170953</v>
      </c>
      <c r="E1031" s="5" t="inlineStr">
        <is>
          <t>MERCANTIL SANTA CRUZ-4010640108</t>
        </is>
      </c>
      <c r="H1031" s="9" t="n">
        <v>696</v>
      </c>
      <c r="I1031" s="5" t="inlineStr">
        <is>
          <t>DEPÓSITO BANCARIO</t>
        </is>
      </c>
      <c r="J1031" s="5" t="inlineStr">
        <is>
          <t>4863 MOISES MENACHO MONTAÑO</t>
        </is>
      </c>
    </row>
    <row r="1032">
      <c r="A1032" s="5" t="inlineStr">
        <is>
          <t>CCAJ-SC39/76/2023</t>
        </is>
      </c>
      <c r="B1032" s="6" t="n">
        <v>44973.46450960649</v>
      </c>
      <c r="C1032" s="5" t="inlineStr">
        <is>
          <t>1386 EINAR CHOQUETIJLLA - COBRADOR</t>
        </is>
      </c>
      <c r="D1032" s="15" t="n">
        <v>45133186597</v>
      </c>
      <c r="E1032" s="5" t="inlineStr">
        <is>
          <t>BANCO INDUSTRIAL-100070049</t>
        </is>
      </c>
      <c r="H1032" s="9" t="n">
        <v>1440.32</v>
      </c>
      <c r="I1032" s="5" t="inlineStr">
        <is>
          <t>DEPÓSITO BANCARIO</t>
        </is>
      </c>
      <c r="J1032" s="5" t="inlineStr">
        <is>
          <t>1271 SANDRA SALAZAR ESCOBAR</t>
        </is>
      </c>
    </row>
    <row r="1033">
      <c r="A1033" s="5" t="inlineStr">
        <is>
          <t>CCAJ-SC39/76/2023</t>
        </is>
      </c>
      <c r="B1033" s="6" t="n">
        <v>44973.46450960649</v>
      </c>
      <c r="C1033" s="5" t="inlineStr">
        <is>
          <t>1386 EINAR CHOQUETIJLLA - COBRADOR</t>
        </is>
      </c>
      <c r="D1033" s="15" t="n">
        <v>45163274150</v>
      </c>
      <c r="E1033" s="5" t="inlineStr">
        <is>
          <t>BANCO INDUSTRIAL-100070049</t>
        </is>
      </c>
      <c r="H1033" s="9" t="n">
        <v>388.08</v>
      </c>
      <c r="I1033" s="5" t="inlineStr">
        <is>
          <t>DEPÓSITO BANCARIO</t>
        </is>
      </c>
      <c r="J1033" s="5" t="inlineStr">
        <is>
          <t>1271 SANDRA SALAZAR ESCOBAR</t>
        </is>
      </c>
    </row>
    <row r="1034">
      <c r="A1034" s="5" t="inlineStr">
        <is>
          <t>CCAJ-SC39/76/2023</t>
        </is>
      </c>
      <c r="B1034" s="6" t="n">
        <v>44973.46450960649</v>
      </c>
      <c r="C1034" s="5" t="inlineStr">
        <is>
          <t>1386 EINAR CHOQUETIJLLA - COBRADOR</t>
        </is>
      </c>
      <c r="D1034" s="15" t="n">
        <v>45163274151</v>
      </c>
      <c r="E1034" s="5" t="inlineStr">
        <is>
          <t>BANCO INDUSTRIAL-100070049</t>
        </is>
      </c>
      <c r="H1034" s="9" t="n">
        <v>395.92</v>
      </c>
      <c r="I1034" s="5" t="inlineStr">
        <is>
          <t>DEPÓSITO BANCARIO</t>
        </is>
      </c>
      <c r="J1034" s="5" t="inlineStr">
        <is>
          <t>1271 SANDRA SALAZAR ESCOBAR</t>
        </is>
      </c>
    </row>
    <row r="1035">
      <c r="A1035" s="5" t="inlineStr">
        <is>
          <t>CCAJ-SC39/76/2023</t>
        </is>
      </c>
      <c r="B1035" s="6" t="n">
        <v>44973.46450960649</v>
      </c>
      <c r="C1035" s="5" t="inlineStr">
        <is>
          <t>1386 EINAR CHOQUETIJLLA - COBRADOR</t>
        </is>
      </c>
      <c r="D1035" s="15" t="n">
        <v>52316866019</v>
      </c>
      <c r="E1035" s="5" t="inlineStr">
        <is>
          <t>BANCO INDUSTRIAL-100070049</t>
        </is>
      </c>
      <c r="H1035" s="9" t="n">
        <v>1418.16</v>
      </c>
      <c r="I1035" s="5" t="inlineStr">
        <is>
          <t>DEPÓSITO BANCARIO</t>
        </is>
      </c>
      <c r="J1035" s="5" t="inlineStr">
        <is>
          <t>1271 SANDRA SALAZAR ESCOBAR</t>
        </is>
      </c>
    </row>
    <row r="1036">
      <c r="A1036" s="5" t="inlineStr">
        <is>
          <t>CCAJ-SC39/76/2023</t>
        </is>
      </c>
      <c r="B1036" s="6" t="n">
        <v>44973.46450960649</v>
      </c>
      <c r="C1036" s="5" t="inlineStr">
        <is>
          <t>1386 EINAR CHOQUETIJLLA - COBRADOR</t>
        </is>
      </c>
      <c r="D1036" s="15" t="n">
        <v>45133187135</v>
      </c>
      <c r="E1036" s="5" t="inlineStr">
        <is>
          <t>BANCO INDUSTRIAL-100070049</t>
        </is>
      </c>
      <c r="H1036" s="9" t="n">
        <v>256.2</v>
      </c>
      <c r="I1036" s="5" t="inlineStr">
        <is>
          <t>DEPÓSITO BANCARIO</t>
        </is>
      </c>
      <c r="J1036" s="5" t="inlineStr">
        <is>
          <t>1271 SANDRA SALAZAR ESCOBAR</t>
        </is>
      </c>
    </row>
    <row r="1037">
      <c r="A1037" s="5" t="inlineStr">
        <is>
          <t>CCAJ-SC39/76/2023</t>
        </is>
      </c>
      <c r="B1037" s="6" t="n">
        <v>44973.46450960649</v>
      </c>
      <c r="C1037" s="5" t="inlineStr">
        <is>
          <t>1386 EINAR CHOQUETIJLLA - COBRADOR</t>
        </is>
      </c>
      <c r="D1037" s="15" t="n">
        <v>51167490192</v>
      </c>
      <c r="E1037" s="5" t="inlineStr">
        <is>
          <t>BANCO INDUSTRIAL-100070049</t>
        </is>
      </c>
      <c r="H1037" s="9" t="n">
        <v>640.67</v>
      </c>
      <c r="I1037" s="5" t="inlineStr">
        <is>
          <t>DEPÓSITO BANCARIO</t>
        </is>
      </c>
      <c r="J1037" s="5" t="inlineStr">
        <is>
          <t>1271 SANDRA SALAZAR ESCOBAR</t>
        </is>
      </c>
    </row>
    <row r="1038">
      <c r="A1038" s="5" t="inlineStr">
        <is>
          <t>CCAJ-SC39/76/2023</t>
        </is>
      </c>
      <c r="B1038" s="6" t="n">
        <v>44973.46450960649</v>
      </c>
      <c r="C1038" s="5" t="inlineStr">
        <is>
          <t>1386 EINAR CHOQUETIJLLA - COBRADOR</t>
        </is>
      </c>
      <c r="D1038" s="15" t="n">
        <v>45143553872</v>
      </c>
      <c r="E1038" s="5" t="inlineStr">
        <is>
          <t>BANCO INDUSTRIAL-100070049</t>
        </is>
      </c>
      <c r="H1038" s="9" t="n">
        <v>393.96</v>
      </c>
      <c r="I1038" s="5" t="inlineStr">
        <is>
          <t>DEPÓSITO BANCARIO</t>
        </is>
      </c>
      <c r="J1038" s="5" t="inlineStr">
        <is>
          <t>1271 SANDRA SALAZAR ESCOBAR</t>
        </is>
      </c>
    </row>
    <row r="1039">
      <c r="A1039" s="5" t="inlineStr">
        <is>
          <t>CCAJ-SC39/76/2023</t>
        </is>
      </c>
      <c r="B1039" s="6" t="n">
        <v>44973.46450960649</v>
      </c>
      <c r="C1039" s="5" t="inlineStr">
        <is>
          <t>1386 EINAR CHOQUETIJLLA - COBRADOR</t>
        </is>
      </c>
      <c r="D1039" s="15" t="n">
        <v>45133187384</v>
      </c>
      <c r="E1039" s="5" t="inlineStr">
        <is>
          <t>BANCO INDUSTRIAL-100070049</t>
        </is>
      </c>
      <c r="H1039" s="9" t="n">
        <v>1330</v>
      </c>
      <c r="I1039" s="5" t="inlineStr">
        <is>
          <t>DEPÓSITO BANCARIO</t>
        </is>
      </c>
      <c r="J1039" s="5" t="inlineStr">
        <is>
          <t>1271 SANDRA SALAZAR ESCOBAR</t>
        </is>
      </c>
    </row>
    <row r="1040">
      <c r="A1040" s="5" t="inlineStr">
        <is>
          <t>CCAJ-SC39/76/2023</t>
        </is>
      </c>
      <c r="B1040" s="6" t="n">
        <v>44973.46450960649</v>
      </c>
      <c r="C1040" s="5" t="inlineStr">
        <is>
          <t>1386 EINAR CHOQUETIJLLA - COBRADOR</t>
        </is>
      </c>
      <c r="D1040" s="15" t="n">
        <v>52716820375</v>
      </c>
      <c r="E1040" s="5" t="inlineStr">
        <is>
          <t>BANCO INDUSTRIAL-100070049</t>
        </is>
      </c>
      <c r="H1040" s="9" t="n">
        <v>1950</v>
      </c>
      <c r="I1040" s="5" t="inlineStr">
        <is>
          <t>DEPÓSITO BANCARIO</t>
        </is>
      </c>
      <c r="J1040" s="5" t="inlineStr">
        <is>
          <t>1271 SANDRA SALAZAR ESCOBAR</t>
        </is>
      </c>
    </row>
    <row r="1041">
      <c r="A1041" s="5" t="inlineStr">
        <is>
          <t>CCAJ-SC39/76/2023</t>
        </is>
      </c>
      <c r="B1041" s="6" t="n">
        <v>44973.46450960649</v>
      </c>
      <c r="C1041" s="5" t="inlineStr">
        <is>
          <t>1386 EINAR CHOQUETIJLLA - COBRADOR</t>
        </is>
      </c>
      <c r="D1041" s="15" t="n">
        <v>45143553913</v>
      </c>
      <c r="E1041" s="5" t="inlineStr">
        <is>
          <t>BANCO INDUSTRIAL-100070049</t>
        </is>
      </c>
      <c r="H1041" s="9" t="n">
        <v>240</v>
      </c>
      <c r="I1041" s="5" t="inlineStr">
        <is>
          <t>DEPÓSITO BANCARIO</t>
        </is>
      </c>
      <c r="J1041" s="5" t="inlineStr">
        <is>
          <t>1271 SANDRA SALAZAR ESCOBAR</t>
        </is>
      </c>
    </row>
    <row r="1042">
      <c r="A1042" s="5" t="inlineStr">
        <is>
          <t>CCAJ-SC39/76/2023</t>
        </is>
      </c>
      <c r="B1042" s="6" t="n">
        <v>44973.46450960649</v>
      </c>
      <c r="C1042" s="5" t="inlineStr">
        <is>
          <t>1386 EINAR CHOQUETIJLLA - COBRADOR</t>
        </is>
      </c>
      <c r="D1042" s="15" t="n">
        <v>45123319883</v>
      </c>
      <c r="E1042" s="5" t="inlineStr">
        <is>
          <t>BANCO INDUSTRIAL-100070049</t>
        </is>
      </c>
      <c r="H1042" s="9" t="n">
        <v>500.3</v>
      </c>
      <c r="I1042" s="5" t="inlineStr">
        <is>
          <t>DEPÓSITO BANCARIO</t>
        </is>
      </c>
      <c r="J1042" s="5" t="inlineStr">
        <is>
          <t>1271 SANDRA SALAZAR ESCOBAR</t>
        </is>
      </c>
    </row>
    <row r="1043">
      <c r="A1043" s="5" t="inlineStr">
        <is>
          <t>CCAJ-SC39/76/2023</t>
        </is>
      </c>
      <c r="B1043" s="6" t="n">
        <v>44973.46450960649</v>
      </c>
      <c r="C1043" s="5" t="inlineStr">
        <is>
          <t>1386 EINAR CHOQUETIJLLA - COBRADOR</t>
        </is>
      </c>
      <c r="D1043" s="15" t="n">
        <v>45123320056</v>
      </c>
      <c r="E1043" s="5" t="inlineStr">
        <is>
          <t>BANCO INDUSTRIAL-100070049</t>
        </is>
      </c>
      <c r="H1043" s="9" t="n">
        <v>191.58</v>
      </c>
      <c r="I1043" s="5" t="inlineStr">
        <is>
          <t>DEPÓSITO BANCARIO</t>
        </is>
      </c>
      <c r="J1043" s="5" t="inlineStr">
        <is>
          <t>1271 SANDRA SALAZAR ESCOBAR</t>
        </is>
      </c>
    </row>
    <row r="1044">
      <c r="A1044" s="5" t="inlineStr">
        <is>
          <t>CCAJ-SC39/76/2023</t>
        </is>
      </c>
      <c r="B1044" s="6" t="n">
        <v>44973.46450960649</v>
      </c>
      <c r="C1044" s="5" t="inlineStr">
        <is>
          <t>1386 EINAR CHOQUETIJLLA - COBRADOR</t>
        </is>
      </c>
      <c r="D1044" s="15" t="n">
        <v>45113336786</v>
      </c>
      <c r="E1044" s="5" t="inlineStr">
        <is>
          <t>BANCO INDUSTRIAL-100070049</t>
        </is>
      </c>
      <c r="H1044" s="9" t="n">
        <v>120</v>
      </c>
      <c r="I1044" s="5" t="inlineStr">
        <is>
          <t>DEPÓSITO BANCARIO</t>
        </is>
      </c>
      <c r="J1044" s="5" t="inlineStr">
        <is>
          <t>1271 SANDRA SALAZAR ESCOBAR</t>
        </is>
      </c>
    </row>
    <row r="1045">
      <c r="A1045" s="5" t="inlineStr">
        <is>
          <t>CCAJ-SC39/76/2023</t>
        </is>
      </c>
      <c r="B1045" s="6" t="n">
        <v>44973.46450960649</v>
      </c>
      <c r="C1045" s="5" t="inlineStr">
        <is>
          <t>1386 EINAR CHOQUETIJLLA - COBRADOR</t>
        </is>
      </c>
      <c r="D1045" s="7" t="n">
        <v>170938</v>
      </c>
      <c r="E1045" s="5" t="inlineStr">
        <is>
          <t>MERCANTIL SANTA CRUZ-4010678183</t>
        </is>
      </c>
      <c r="H1045" s="9" t="n">
        <v>56725.3</v>
      </c>
      <c r="I1045" s="5" t="inlineStr">
        <is>
          <t>DEPÓSITO BANCARIO</t>
        </is>
      </c>
      <c r="J1045" s="5" t="inlineStr">
        <is>
          <t>3046 CLAUDIA ELEN CASTRO DELGADILLO</t>
        </is>
      </c>
    </row>
    <row r="1046">
      <c r="A1046" s="5" t="inlineStr">
        <is>
          <t>CCAJ-SC39/76/2023</t>
        </is>
      </c>
      <c r="B1046" s="6" t="n">
        <v>44973.46450960649</v>
      </c>
      <c r="C1046" s="5" t="inlineStr">
        <is>
          <t>1386 EINAR CHOQUETIJLLA - COBRADOR</t>
        </is>
      </c>
      <c r="D1046" s="7" t="n">
        <v>170034</v>
      </c>
      <c r="E1046" s="5" t="inlineStr">
        <is>
          <t>MERCANTIL SANTA CRUZ-4010640108</t>
        </is>
      </c>
      <c r="H1046" s="9" t="n">
        <v>7516.8</v>
      </c>
      <c r="I1046" s="5" t="inlineStr">
        <is>
          <t>DEPÓSITO BANCARIO</t>
        </is>
      </c>
      <c r="J1046" s="5" t="inlineStr">
        <is>
          <t>3046 CLAUDIA ELEN CASTRO DELGADILLO</t>
        </is>
      </c>
    </row>
    <row r="1047">
      <c r="A1047" s="5" t="inlineStr">
        <is>
          <t>CCAJ-SC39/76/2023</t>
        </is>
      </c>
      <c r="B1047" s="6" t="n">
        <v>44973.46450960649</v>
      </c>
      <c r="C1047" s="5" t="inlineStr">
        <is>
          <t>1386 EINAR CHOQUETIJLLA - COBRADOR</t>
        </is>
      </c>
      <c r="D1047" s="7" t="n">
        <v>438803</v>
      </c>
      <c r="E1047" s="5" t="inlineStr">
        <is>
          <t>BANCO DE CREDITO-7015054675359</t>
        </is>
      </c>
      <c r="H1047" s="9" t="n">
        <v>933.95</v>
      </c>
      <c r="I1047" s="5" t="inlineStr">
        <is>
          <t>DEPÓSITO BANCARIO</t>
        </is>
      </c>
      <c r="J1047" s="5" t="inlineStr">
        <is>
          <t>1271 SANDRA SALAZAR ESCOBAR</t>
        </is>
      </c>
    </row>
    <row r="1048">
      <c r="A1048" s="5" t="inlineStr">
        <is>
          <t>CCAJ-SC39/76/2023</t>
        </is>
      </c>
      <c r="B1048" s="6" t="n">
        <v>44973.46450960649</v>
      </c>
      <c r="C1048" s="5" t="inlineStr">
        <is>
          <t>1386 EINAR CHOQUETIJLLA - COBRADOR</t>
        </is>
      </c>
      <c r="D1048" s="7" t="n"/>
      <c r="E1048" s="8" t="n"/>
      <c r="F1048" s="9" t="n">
        <v>104330.7</v>
      </c>
      <c r="I1048" s="10" t="inlineStr">
        <is>
          <t>EFECTIVO</t>
        </is>
      </c>
      <c r="J1048" s="8" t="inlineStr">
        <is>
          <t>901 FELIX GARCIA ROCHA</t>
        </is>
      </c>
    </row>
    <row r="1049">
      <c r="A1049" s="5" t="inlineStr">
        <is>
          <t>CCAJ-SC39/76/2023</t>
        </is>
      </c>
      <c r="B1049" s="6" t="n">
        <v>44973.46450960649</v>
      </c>
      <c r="C1049" s="5" t="inlineStr">
        <is>
          <t>1386 EINAR CHOQUETIJLLA - COBRADOR</t>
        </is>
      </c>
      <c r="D1049" s="7" t="n"/>
      <c r="E1049" s="8" t="n"/>
      <c r="F1049" s="9" t="n">
        <v>9166.6</v>
      </c>
      <c r="I1049" s="10" t="inlineStr">
        <is>
          <t>EFECTIVO</t>
        </is>
      </c>
      <c r="J1049" s="8" t="inlineStr">
        <is>
          <t>2551 EDMUNDO CAYANI M.</t>
        </is>
      </c>
    </row>
    <row r="1050">
      <c r="A1050" s="5" t="inlineStr">
        <is>
          <t>CCAJ-SC39/76/2023</t>
        </is>
      </c>
      <c r="B1050" s="6" t="n">
        <v>44973.46450960649</v>
      </c>
      <c r="C1050" s="5" t="inlineStr">
        <is>
          <t>1386 EINAR CHOQUETIJLLA - COBRADOR</t>
        </is>
      </c>
      <c r="D1050" s="7" t="n"/>
      <c r="E1050" s="8" t="n"/>
      <c r="F1050" s="9" t="n">
        <v>23943</v>
      </c>
      <c r="I1050" s="10" t="inlineStr">
        <is>
          <t>EFECTIVO</t>
        </is>
      </c>
      <c r="J1050" s="5" t="inlineStr">
        <is>
          <t>2552 ALVARO JAVIER LOAYZA CACERES</t>
        </is>
      </c>
    </row>
    <row r="1051">
      <c r="A1051" s="5" t="inlineStr">
        <is>
          <t>CCAJ-SC39/76/2023</t>
        </is>
      </c>
      <c r="B1051" s="6" t="n">
        <v>44973.46450960649</v>
      </c>
      <c r="C1051" s="5" t="inlineStr">
        <is>
          <t>1386 EINAR CHOQUETIJLLA - COBRADOR</t>
        </is>
      </c>
      <c r="D1051" s="7" t="n"/>
      <c r="E1051" s="8" t="n"/>
      <c r="F1051" s="9" t="n">
        <v>6146.2</v>
      </c>
      <c r="I1051" s="10" t="inlineStr">
        <is>
          <t>EFECTIVO</t>
        </is>
      </c>
      <c r="J1051" s="8" t="inlineStr">
        <is>
          <t>2932 EUGENIO LOPEZ CESPEDES</t>
        </is>
      </c>
    </row>
    <row r="1052">
      <c r="A1052" s="5" t="inlineStr">
        <is>
          <t>CCAJ-SC39/76/2023</t>
        </is>
      </c>
      <c r="B1052" s="6" t="n">
        <v>44973.46450960649</v>
      </c>
      <c r="C1052" s="5" t="inlineStr">
        <is>
          <t>1386 EINAR CHOQUETIJLLA - COBRADOR</t>
        </is>
      </c>
      <c r="D1052" s="7" t="n"/>
      <c r="E1052" s="8" t="n"/>
      <c r="F1052" s="9" t="n">
        <v>1178.9</v>
      </c>
      <c r="I1052" s="10" t="inlineStr">
        <is>
          <t>EFECTIVO</t>
        </is>
      </c>
      <c r="J1052" s="5" t="inlineStr">
        <is>
          <t>2994 CRISTIAN DEIBY PARDO VILLEGAS</t>
        </is>
      </c>
    </row>
    <row r="1053">
      <c r="A1053" s="5" t="inlineStr">
        <is>
          <t>CCAJ-SC39/76/2023</t>
        </is>
      </c>
      <c r="B1053" s="6" t="n">
        <v>44973.46450960649</v>
      </c>
      <c r="C1053" s="5" t="inlineStr">
        <is>
          <t>1386 EINAR CHOQUETIJLLA - COBRADOR</t>
        </is>
      </c>
      <c r="D1053" s="7" t="n"/>
      <c r="E1053" s="8" t="n"/>
      <c r="F1053" s="9" t="n">
        <v>46708</v>
      </c>
      <c r="I1053" s="10" t="inlineStr">
        <is>
          <t>EFECTIVO</t>
        </is>
      </c>
      <c r="J1053" s="8" t="inlineStr">
        <is>
          <t>3211 PEDRO CAYALO COCA</t>
        </is>
      </c>
    </row>
    <row r="1054">
      <c r="A1054" s="5" t="inlineStr">
        <is>
          <t>CCAJ-SC39/76/2023</t>
        </is>
      </c>
      <c r="B1054" s="6" t="n">
        <v>44973.46450960649</v>
      </c>
      <c r="C1054" s="5" t="inlineStr">
        <is>
          <t>1386 EINAR CHOQUETIJLLA - COBRADOR</t>
        </is>
      </c>
      <c r="D1054" s="7" t="n"/>
      <c r="E1054" s="8" t="n"/>
      <c r="F1054" s="9" t="n">
        <v>106.3</v>
      </c>
      <c r="I1054" s="10" t="inlineStr">
        <is>
          <t>EFECTIVO</t>
        </is>
      </c>
      <c r="J1054" s="8" t="inlineStr">
        <is>
          <t>4309 RODRIGO RAMOS - T03</t>
        </is>
      </c>
    </row>
    <row r="1055">
      <c r="A1055" s="5" t="inlineStr">
        <is>
          <t>CCAJ-SC39/76/2023</t>
        </is>
      </c>
      <c r="B1055" s="6" t="n">
        <v>44973.46450960649</v>
      </c>
      <c r="C1055" s="5" t="inlineStr">
        <is>
          <t>1386 EINAR CHOQUETIJLLA - COBRADOR</t>
        </is>
      </c>
      <c r="D1055" s="7" t="n"/>
      <c r="E1055" s="8" t="n"/>
      <c r="F1055" s="9" t="n">
        <v>4649.4</v>
      </c>
      <c r="I1055" s="10" t="inlineStr">
        <is>
          <t>EFECTIVO</t>
        </is>
      </c>
      <c r="J1055" s="8" t="inlineStr">
        <is>
          <t>4309 RODRIGO RAMOS - T04</t>
        </is>
      </c>
    </row>
    <row r="1056">
      <c r="A1056" s="5" t="inlineStr">
        <is>
          <t>CCAJ-SC39/76/2023</t>
        </is>
      </c>
      <c r="B1056" s="6" t="n">
        <v>44973.46450960649</v>
      </c>
      <c r="C1056" s="5" t="inlineStr">
        <is>
          <t>1386 EINAR CHOQUETIJLLA - COBRADOR</t>
        </is>
      </c>
      <c r="D1056" s="7" t="n"/>
      <c r="E1056" s="8" t="n"/>
      <c r="F1056" s="9" t="n">
        <v>6984.3</v>
      </c>
      <c r="I1056" s="10" t="inlineStr">
        <is>
          <t>EFECTIVO</t>
        </is>
      </c>
      <c r="J1056" s="8" t="inlineStr">
        <is>
          <t>4309 RODRIGO RAMOS - T05</t>
        </is>
      </c>
    </row>
    <row r="1057">
      <c r="A1057" s="5" t="inlineStr">
        <is>
          <t>CCAJ-SC39/76/2023</t>
        </is>
      </c>
      <c r="B1057" s="6" t="n">
        <v>44973.46450960649</v>
      </c>
      <c r="C1057" s="5" t="inlineStr">
        <is>
          <t>1386 EINAR CHOQUETIJLLA - COBRADOR</t>
        </is>
      </c>
      <c r="D1057" s="7" t="n"/>
      <c r="E1057" s="8" t="n"/>
      <c r="F1057" s="9" t="n">
        <v>10417.9</v>
      </c>
      <c r="I1057" s="10" t="inlineStr">
        <is>
          <t>EFECTIVO</t>
        </is>
      </c>
      <c r="J1057" s="8" t="inlineStr">
        <is>
          <t>4309 RODRIGO RAMOS - T06</t>
        </is>
      </c>
    </row>
    <row r="1058">
      <c r="A1058" s="5" t="inlineStr">
        <is>
          <t>CCAJ-SC39/76/2023</t>
        </is>
      </c>
      <c r="B1058" s="6" t="n">
        <v>44973.46450960649</v>
      </c>
      <c r="C1058" s="5" t="inlineStr">
        <is>
          <t>1386 EINAR CHOQUETIJLLA - COBRADOR</t>
        </is>
      </c>
      <c r="D1058" s="7" t="n"/>
      <c r="E1058" s="8" t="n"/>
      <c r="F1058" s="9" t="n">
        <v>10940.1</v>
      </c>
      <c r="I1058" s="10" t="inlineStr">
        <is>
          <t>EFECTIVO</t>
        </is>
      </c>
      <c r="J1058" s="8" t="inlineStr">
        <is>
          <t>4309 RODRIGO RAMOS - T07</t>
        </is>
      </c>
    </row>
    <row r="1059">
      <c r="A1059" s="5" t="inlineStr">
        <is>
          <t>CCAJ-SC39/76/2023</t>
        </is>
      </c>
      <c r="B1059" s="6" t="n">
        <v>44973.46450960649</v>
      </c>
      <c r="C1059" s="5" t="inlineStr">
        <is>
          <t>1386 EINAR CHOQUETIJLLA - COBRADOR</t>
        </is>
      </c>
      <c r="D1059" s="7" t="n"/>
      <c r="E1059" s="8" t="n"/>
      <c r="F1059" s="9" t="n">
        <v>3599.5</v>
      </c>
      <c r="I1059" s="10" t="inlineStr">
        <is>
          <t>EFECTIVO</t>
        </is>
      </c>
      <c r="J1059" s="8" t="inlineStr">
        <is>
          <t>4309 RODRIGO RAMOS - T10</t>
        </is>
      </c>
    </row>
    <row r="1060">
      <c r="A1060" s="5" t="inlineStr">
        <is>
          <t>CCAJ-SC39/76/2023</t>
        </is>
      </c>
      <c r="B1060" s="6" t="n">
        <v>44973.46450960649</v>
      </c>
      <c r="C1060" s="5" t="inlineStr">
        <is>
          <t>1386 EINAR CHOQUETIJLLA - COBRADOR</t>
        </is>
      </c>
      <c r="D1060" s="7" t="n"/>
      <c r="E1060" s="8" t="n"/>
      <c r="F1060" s="9" t="n">
        <v>7690</v>
      </c>
      <c r="I1060" s="10" t="inlineStr">
        <is>
          <t>EFECTIVO</t>
        </is>
      </c>
      <c r="J1060" s="8" t="inlineStr">
        <is>
          <t>4309 RODRIGO RAMOS - T14</t>
        </is>
      </c>
    </row>
    <row r="1061">
      <c r="A1061" s="5" t="inlineStr">
        <is>
          <t>CCAJ-SC39/76/2023</t>
        </is>
      </c>
      <c r="B1061" s="6" t="n">
        <v>44973.46450960649</v>
      </c>
      <c r="C1061" s="5" t="inlineStr">
        <is>
          <t>1386 EINAR CHOQUETIJLLA - COBRADOR</t>
        </is>
      </c>
      <c r="D1061" s="7" t="n"/>
      <c r="E1061" s="8" t="n"/>
      <c r="F1061" s="9" t="n">
        <v>7326.2</v>
      </c>
      <c r="I1061" s="10" t="inlineStr">
        <is>
          <t>EFECTIVO</t>
        </is>
      </c>
      <c r="J1061" s="8" t="inlineStr">
        <is>
          <t>4309 RODRIGO RAMOS - T15</t>
        </is>
      </c>
    </row>
    <row r="1062">
      <c r="A1062" s="5" t="inlineStr">
        <is>
          <t>CCAJ-SC39/76/2023</t>
        </is>
      </c>
      <c r="B1062" s="6" t="n">
        <v>44973.46450960649</v>
      </c>
      <c r="C1062" s="5" t="inlineStr">
        <is>
          <t>1386 EINAR CHOQUETIJLLA - COBRADOR</t>
        </is>
      </c>
      <c r="D1062" s="7" t="n"/>
      <c r="E1062" s="8" t="n"/>
      <c r="F1062" s="9" t="n">
        <v>8996</v>
      </c>
      <c r="I1062" s="10" t="inlineStr">
        <is>
          <t>EFECTIVO</t>
        </is>
      </c>
      <c r="J1062" s="8" t="inlineStr">
        <is>
          <t>4309 RODRIGO RAMOS - T16</t>
        </is>
      </c>
    </row>
    <row r="1063">
      <c r="A1063" s="5" t="inlineStr">
        <is>
          <t>CCAJ-SC39/76/2023</t>
        </is>
      </c>
      <c r="B1063" s="6" t="n">
        <v>44973.46450960649</v>
      </c>
      <c r="C1063" s="5" t="inlineStr">
        <is>
          <t>1386 EINAR CHOQUETIJLLA - COBRADOR</t>
        </is>
      </c>
      <c r="D1063" s="7" t="n"/>
      <c r="E1063" s="8" t="n"/>
      <c r="F1063" s="9" t="n">
        <v>7078.2</v>
      </c>
      <c r="I1063" s="10" t="inlineStr">
        <is>
          <t>EFECTIVO</t>
        </is>
      </c>
      <c r="J1063" s="8" t="inlineStr">
        <is>
          <t>4309 RODRIGO RAMOS - T17</t>
        </is>
      </c>
    </row>
    <row r="1064">
      <c r="A1064" s="5" t="inlineStr">
        <is>
          <t>CCAJ-SC39/76/2023</t>
        </is>
      </c>
      <c r="B1064" s="6" t="n">
        <v>44973.46450960649</v>
      </c>
      <c r="C1064" s="5" t="inlineStr">
        <is>
          <t>1386 EINAR CHOQUETIJLLA - COBRADOR</t>
        </is>
      </c>
      <c r="D1064" s="7" t="n"/>
      <c r="E1064" s="8" t="n"/>
      <c r="F1064" s="9" t="n">
        <v>17635.6</v>
      </c>
      <c r="I1064" s="10" t="inlineStr">
        <is>
          <t>EFECTIVO</t>
        </is>
      </c>
      <c r="J1064" s="8" t="inlineStr">
        <is>
          <t>4309 RODRIGO RAMOS - T18</t>
        </is>
      </c>
    </row>
    <row r="1065">
      <c r="A1065" s="5" t="inlineStr">
        <is>
          <t>CCAJ-SC39/76/2023</t>
        </is>
      </c>
      <c r="B1065" s="6" t="n">
        <v>44973.46450960649</v>
      </c>
      <c r="C1065" s="5" t="inlineStr">
        <is>
          <t>1386 EINAR CHOQUETIJLLA - COBRADOR</t>
        </is>
      </c>
      <c r="D1065" s="7" t="n"/>
      <c r="E1065" s="8" t="n"/>
      <c r="F1065" s="9" t="n">
        <v>6341</v>
      </c>
      <c r="I1065" s="10" t="inlineStr">
        <is>
          <t>EFECTIVO</t>
        </is>
      </c>
      <c r="J1065" s="8" t="inlineStr">
        <is>
          <t>4309 RODRIGO RAMOS - T20</t>
        </is>
      </c>
    </row>
    <row r="1066">
      <c r="A1066" s="5" t="inlineStr">
        <is>
          <t>CCAJ-SC39/76/2023</t>
        </is>
      </c>
      <c r="B1066" s="6" t="n">
        <v>44973.46450960649</v>
      </c>
      <c r="C1066" s="5" t="inlineStr">
        <is>
          <t>1386 EINAR CHOQUETIJLLA - COBRADOR</t>
        </is>
      </c>
      <c r="D1066" s="7" t="n"/>
      <c r="E1066" s="8" t="n"/>
      <c r="F1066" s="9" t="n">
        <v>925</v>
      </c>
      <c r="I1066" s="10" t="inlineStr">
        <is>
          <t>EFECTIVO</t>
        </is>
      </c>
      <c r="J1066" s="8" t="inlineStr">
        <is>
          <t>4309 RODRIGO RAMOS - T21</t>
        </is>
      </c>
    </row>
    <row r="1067">
      <c r="A1067" s="11" t="inlineStr">
        <is>
          <t>SAP</t>
        </is>
      </c>
      <c r="B1067" s="3" t="n"/>
      <c r="C1067" s="3" t="n"/>
      <c r="D1067" s="52">
        <f>245213.24+51364.8</f>
        <v/>
      </c>
      <c r="E1067" s="8" t="n"/>
      <c r="F1067" s="31">
        <f>SUM(F1007:G1066)</f>
        <v/>
      </c>
      <c r="H1067" s="9" t="n"/>
      <c r="I1067" s="10" t="n"/>
      <c r="J1067" s="8" t="n"/>
    </row>
    <row r="1068">
      <c r="A1068" s="13" t="inlineStr">
        <is>
          <t>FECHA</t>
        </is>
      </c>
      <c r="B1068" s="13" t="inlineStr">
        <is>
          <t>CIERRE DE CAJA</t>
        </is>
      </c>
      <c r="C1068" s="13" t="inlineStr">
        <is>
          <t>IMPORTE</t>
        </is>
      </c>
      <c r="D1068" s="7" t="n"/>
      <c r="E1068" s="8" t="n"/>
      <c r="H1068" s="9" t="n"/>
      <c r="I1068" s="10" t="n"/>
      <c r="J1068" s="8" t="n"/>
    </row>
    <row r="1069" ht="15.75" customHeight="1">
      <c r="A1069" s="5" t="n"/>
      <c r="B1069" s="6" t="n"/>
      <c r="C1069" s="5" t="n"/>
      <c r="D1069" s="14" t="n">
        <v>112790538</v>
      </c>
      <c r="E1069" s="8" t="n"/>
      <c r="H1069" s="9" t="n"/>
      <c r="I1069" s="10" t="n"/>
      <c r="J1069" s="8" t="n"/>
    </row>
    <row r="1070" ht="15.75" customHeight="1">
      <c r="A1070" s="5" t="n"/>
      <c r="B1070" s="6" t="n"/>
      <c r="C1070" s="5" t="n"/>
      <c r="D1070" s="14" t="n">
        <v>112790321</v>
      </c>
      <c r="E1070" s="8" t="n"/>
      <c r="H1070" s="9" t="n"/>
      <c r="I1070" s="10" t="n"/>
      <c r="J1070" s="8" t="n"/>
    </row>
    <row r="1071" ht="15.75" customHeight="1">
      <c r="A1071" s="5" t="n"/>
      <c r="B1071" s="6" t="n"/>
      <c r="C1071" s="5" t="n"/>
      <c r="D1071" s="14" t="n"/>
      <c r="E1071" s="8" t="n"/>
      <c r="H1071" s="9" t="n"/>
      <c r="I1071" s="10" t="n"/>
      <c r="J1071" s="8" t="n"/>
    </row>
    <row r="1072">
      <c r="A1072" s="5" t="inlineStr">
        <is>
          <t>CCAJ-SC39/77/2023</t>
        </is>
      </c>
      <c r="B1072" s="6" t="n">
        <v>44973.46676166667</v>
      </c>
      <c r="C1072" s="5" t="inlineStr">
        <is>
          <t>1386 EINAR CHOQUETIJLLA - COBRADOR</t>
        </is>
      </c>
      <c r="D1072" s="7" t="n">
        <v>168744</v>
      </c>
      <c r="E1072" s="5" t="inlineStr">
        <is>
          <t>BANCO DE CREDITO-7015054675359</t>
        </is>
      </c>
      <c r="H1072" s="9" t="n">
        <v>2500</v>
      </c>
      <c r="I1072" s="5" t="inlineStr">
        <is>
          <t>DEPÓSITO BANCARIO</t>
        </is>
      </c>
      <c r="J1072" s="8" t="inlineStr">
        <is>
          <t>1972 FLAVIA GALEAN MALLON</t>
        </is>
      </c>
    </row>
    <row r="1073">
      <c r="A1073" s="5" t="inlineStr">
        <is>
          <t>CCAJ-SC39/77/2023</t>
        </is>
      </c>
      <c r="B1073" s="6" t="n">
        <v>44973.46676166667</v>
      </c>
      <c r="C1073" s="5" t="inlineStr">
        <is>
          <t>1386 EINAR CHOQUETIJLLA - COBRADOR</t>
        </is>
      </c>
      <c r="D1073" s="7" t="n">
        <v>207254</v>
      </c>
      <c r="E1073" s="5" t="inlineStr">
        <is>
          <t>BANCO DE CREDITO-7015054675359</t>
        </is>
      </c>
      <c r="H1073" s="9" t="n">
        <v>3088</v>
      </c>
      <c r="I1073" s="5" t="inlineStr">
        <is>
          <t>DEPÓSITO BANCARIO</t>
        </is>
      </c>
      <c r="J1073" s="8" t="inlineStr">
        <is>
          <t>1972 FLAVIA GALEAN MALLON</t>
        </is>
      </c>
    </row>
    <row r="1074">
      <c r="A1074" s="5" t="inlineStr">
        <is>
          <t>CCAJ-SC39/77/2023</t>
        </is>
      </c>
      <c r="B1074" s="6" t="n">
        <v>44973.46676166667</v>
      </c>
      <c r="C1074" s="5" t="inlineStr">
        <is>
          <t>1386 EINAR CHOQUETIJLLA - COBRADOR</t>
        </is>
      </c>
      <c r="D1074" s="7" t="n">
        <v>261386</v>
      </c>
      <c r="E1074" s="5" t="inlineStr">
        <is>
          <t>BANCO DE CREDITO-7015054675359</t>
        </is>
      </c>
      <c r="H1074" s="9" t="n">
        <v>1550</v>
      </c>
      <c r="I1074" s="5" t="inlineStr">
        <is>
          <t>DEPÓSITO BANCARIO</t>
        </is>
      </c>
      <c r="J1074" s="8" t="inlineStr">
        <is>
          <t>1972 FLAVIA GALEAN MALLON</t>
        </is>
      </c>
    </row>
    <row r="1075">
      <c r="A1075" s="5" t="inlineStr">
        <is>
          <t>CCAJ-SC39/77/2023</t>
        </is>
      </c>
      <c r="B1075" s="6" t="n">
        <v>44973.46676166667</v>
      </c>
      <c r="C1075" s="5" t="inlineStr">
        <is>
          <t>1386 EINAR CHOQUETIJLLA - COBRADOR</t>
        </is>
      </c>
      <c r="D1075" s="15" t="n">
        <v>45163271363</v>
      </c>
      <c r="E1075" s="5" t="inlineStr">
        <is>
          <t>BANCO INDUSTRIAL-100070049</t>
        </is>
      </c>
      <c r="H1075" s="9" t="n">
        <v>548.4</v>
      </c>
      <c r="I1075" s="5" t="inlineStr">
        <is>
          <t>DEPÓSITO BANCARIO</t>
        </is>
      </c>
      <c r="J1075" s="5" t="inlineStr">
        <is>
          <t>1271 SANDRA SALAZAR ESCOBAR</t>
        </is>
      </c>
    </row>
    <row r="1076">
      <c r="A1076" s="5" t="inlineStr">
        <is>
          <t>CCAJ-SC39/77/2023</t>
        </is>
      </c>
      <c r="B1076" s="6" t="n">
        <v>44973.46676166667</v>
      </c>
      <c r="C1076" s="5" t="inlineStr">
        <is>
          <t>1386 EINAR CHOQUETIJLLA - COBRADOR</t>
        </is>
      </c>
      <c r="D1076" s="15" t="n">
        <v>45173245528</v>
      </c>
      <c r="E1076" s="5" t="inlineStr">
        <is>
          <t>BANCO INDUSTRIAL-100070049</t>
        </is>
      </c>
      <c r="H1076" s="9" t="n">
        <v>256.56</v>
      </c>
      <c r="I1076" s="5" t="inlineStr">
        <is>
          <t>DEPÓSITO BANCARIO</t>
        </is>
      </c>
      <c r="J1076" s="5" t="inlineStr">
        <is>
          <t>1271 SANDRA SALAZAR ESCOBAR</t>
        </is>
      </c>
    </row>
    <row r="1077">
      <c r="A1077" s="5" t="inlineStr">
        <is>
          <t>CCAJ-SC39/77/2023</t>
        </is>
      </c>
      <c r="B1077" s="6" t="n">
        <v>44973.46676166667</v>
      </c>
      <c r="C1077" s="5" t="inlineStr">
        <is>
          <t>1386 EINAR CHOQUETIJLLA - COBRADOR</t>
        </is>
      </c>
      <c r="D1077" s="15" t="n">
        <v>45173246097</v>
      </c>
      <c r="E1077" s="5" t="inlineStr">
        <is>
          <t>BANCO INDUSTRIAL-100070049</t>
        </is>
      </c>
      <c r="H1077" s="9" t="n">
        <v>4213.46</v>
      </c>
      <c r="I1077" s="5" t="inlineStr">
        <is>
          <t>DEPÓSITO BANCARIO</t>
        </is>
      </c>
      <c r="J1077" s="5" t="inlineStr">
        <is>
          <t>1271 SANDRA SALAZAR ESCOBAR</t>
        </is>
      </c>
    </row>
    <row r="1078">
      <c r="A1078" s="5" t="inlineStr">
        <is>
          <t>CCAJ-SC39/77/2023</t>
        </is>
      </c>
      <c r="B1078" s="6" t="n">
        <v>44973.46676166667</v>
      </c>
      <c r="C1078" s="5" t="inlineStr">
        <is>
          <t>1386 EINAR CHOQUETIJLLA - COBRADOR</t>
        </is>
      </c>
      <c r="D1078" s="15" t="n">
        <v>45133186245</v>
      </c>
      <c r="E1078" s="5" t="inlineStr">
        <is>
          <t>BANCO INDUSTRIAL-100070049</t>
        </is>
      </c>
      <c r="H1078" s="9" t="n">
        <v>1686.21</v>
      </c>
      <c r="I1078" s="5" t="inlineStr">
        <is>
          <t>DEPÓSITO BANCARIO</t>
        </is>
      </c>
      <c r="J1078" s="5" t="inlineStr">
        <is>
          <t>1271 SANDRA SALAZAR ESCOBAR</t>
        </is>
      </c>
    </row>
    <row r="1079">
      <c r="A1079" s="5" t="inlineStr">
        <is>
          <t>CCAJ-SC39/77/2023</t>
        </is>
      </c>
      <c r="B1079" s="6" t="n">
        <v>44973.46676166667</v>
      </c>
      <c r="C1079" s="5" t="inlineStr">
        <is>
          <t>1386 EINAR CHOQUETIJLLA - COBRADOR</t>
        </is>
      </c>
      <c r="D1079" s="15" t="n">
        <v>45173246229</v>
      </c>
      <c r="E1079" s="5" t="inlineStr">
        <is>
          <t>BANCO INDUSTRIAL-100070049</t>
        </is>
      </c>
      <c r="H1079" s="9" t="n">
        <v>440</v>
      </c>
      <c r="I1079" s="5" t="inlineStr">
        <is>
          <t>DEPÓSITO BANCARIO</t>
        </is>
      </c>
      <c r="J1079" s="5" t="inlineStr">
        <is>
          <t>1271 SANDRA SALAZAR ESCOBAR</t>
        </is>
      </c>
    </row>
    <row r="1080">
      <c r="A1080" s="5" t="inlineStr">
        <is>
          <t>CCAJ-SC39/77/2023</t>
        </is>
      </c>
      <c r="B1080" s="6" t="n">
        <v>44973.46676166667</v>
      </c>
      <c r="C1080" s="5" t="inlineStr">
        <is>
          <t>1386 EINAR CHOQUETIJLLA - COBRADOR</t>
        </is>
      </c>
      <c r="D1080" s="15" t="n">
        <v>52716818333</v>
      </c>
      <c r="E1080" s="5" t="inlineStr">
        <is>
          <t>BANCO INDUSTRIAL-100070049</t>
        </is>
      </c>
      <c r="H1080" s="9" t="n">
        <v>195</v>
      </c>
      <c r="I1080" s="5" t="inlineStr">
        <is>
          <t>DEPÓSITO BANCARIO</t>
        </is>
      </c>
      <c r="J1080" s="5" t="inlineStr">
        <is>
          <t>1271 SANDRA SALAZAR ESCOBAR</t>
        </is>
      </c>
    </row>
    <row r="1081">
      <c r="A1081" s="5" t="inlineStr">
        <is>
          <t>CCAJ-SC39/77/2023</t>
        </is>
      </c>
      <c r="B1081" s="6" t="n">
        <v>44973.46676166667</v>
      </c>
      <c r="C1081" s="5" t="inlineStr">
        <is>
          <t>1386 EINAR CHOQUETIJLLA - COBRADOR</t>
        </is>
      </c>
      <c r="D1081" s="15" t="n">
        <v>45113335542</v>
      </c>
      <c r="E1081" s="5" t="inlineStr">
        <is>
          <t>BANCO INDUSTRIAL-100070049</t>
        </is>
      </c>
      <c r="H1081" s="9" t="n">
        <v>1036</v>
      </c>
      <c r="I1081" s="5" t="inlineStr">
        <is>
          <t>DEPÓSITO BANCARIO</t>
        </is>
      </c>
      <c r="J1081" s="5" t="inlineStr">
        <is>
          <t>1271 SANDRA SALAZAR ESCOBAR</t>
        </is>
      </c>
    </row>
    <row r="1082">
      <c r="A1082" s="5" t="inlineStr">
        <is>
          <t>CCAJ-SC39/77/2023</t>
        </is>
      </c>
      <c r="B1082" s="6" t="n">
        <v>44973.46676166667</v>
      </c>
      <c r="C1082" s="5" t="inlineStr">
        <is>
          <t>1386 EINAR CHOQUETIJLLA - COBRADOR</t>
        </is>
      </c>
      <c r="D1082" s="15" t="n">
        <v>45143552967</v>
      </c>
      <c r="E1082" s="5" t="inlineStr">
        <is>
          <t>BANCO INDUSTRIAL-100070049</t>
        </is>
      </c>
      <c r="H1082" s="9" t="n">
        <v>14840</v>
      </c>
      <c r="I1082" s="5" t="inlineStr">
        <is>
          <t>DEPÓSITO BANCARIO</t>
        </is>
      </c>
      <c r="J1082" s="5" t="inlineStr">
        <is>
          <t>1271 SANDRA SALAZAR ESCOBAR</t>
        </is>
      </c>
    </row>
    <row r="1083">
      <c r="A1083" s="5" t="inlineStr">
        <is>
          <t>CCAJ-SC39/77/2023</t>
        </is>
      </c>
      <c r="B1083" s="6" t="n">
        <v>44973.46676166667</v>
      </c>
      <c r="C1083" s="5" t="inlineStr">
        <is>
          <t>1386 EINAR CHOQUETIJLLA - COBRADOR</t>
        </is>
      </c>
      <c r="D1083" s="15" t="n">
        <v>10370425797</v>
      </c>
      <c r="E1083" s="5" t="inlineStr">
        <is>
          <t>BANCO INDUSTRIAL-100070049</t>
        </is>
      </c>
      <c r="H1083" s="9" t="n">
        <v>5099.21</v>
      </c>
      <c r="I1083" s="5" t="inlineStr">
        <is>
          <t>DEPÓSITO BANCARIO</t>
        </is>
      </c>
      <c r="J1083" s="5" t="inlineStr">
        <is>
          <t>1271 SANDRA SALAZAR ESCOBAR</t>
        </is>
      </c>
    </row>
    <row r="1084">
      <c r="A1084" s="5" t="inlineStr">
        <is>
          <t>CCAJ-SC39/77/2023</t>
        </is>
      </c>
      <c r="B1084" s="6" t="n">
        <v>44973.46676166667</v>
      </c>
      <c r="C1084" s="5" t="inlineStr">
        <is>
          <t>1386 EINAR CHOQUETIJLLA - COBRADOR</t>
        </is>
      </c>
      <c r="D1084" s="15" t="n">
        <v>45143553017</v>
      </c>
      <c r="E1084" s="5" t="inlineStr">
        <is>
          <t>BANCO INDUSTRIAL-100070049</t>
        </is>
      </c>
      <c r="H1084" s="9" t="n">
        <v>1173.12</v>
      </c>
      <c r="I1084" s="5" t="inlineStr">
        <is>
          <t>DEPÓSITO BANCARIO</t>
        </is>
      </c>
      <c r="J1084" s="5" t="inlineStr">
        <is>
          <t>1271 SANDRA SALAZAR ESCOBAR</t>
        </is>
      </c>
    </row>
    <row r="1085">
      <c r="A1085" s="5" t="inlineStr">
        <is>
          <t>CCAJ-SC39/77/2023</t>
        </is>
      </c>
      <c r="B1085" s="6" t="n">
        <v>44973.46676166667</v>
      </c>
      <c r="C1085" s="5" t="inlineStr">
        <is>
          <t>1386 EINAR CHOQUETIJLLA - COBRADOR</t>
        </is>
      </c>
      <c r="D1085" s="15" t="n">
        <v>45153179753</v>
      </c>
      <c r="E1085" s="5" t="inlineStr">
        <is>
          <t>BANCO INDUSTRIAL-100070049</t>
        </is>
      </c>
      <c r="H1085" s="9" t="n">
        <v>720</v>
      </c>
      <c r="I1085" s="5" t="inlineStr">
        <is>
          <t>DEPÓSITO BANCARIO</t>
        </is>
      </c>
      <c r="J1085" s="5" t="inlineStr">
        <is>
          <t>1271 SANDRA SALAZAR ESCOBAR</t>
        </is>
      </c>
    </row>
    <row r="1086">
      <c r="A1086" s="5" t="inlineStr">
        <is>
          <t>CCAJ-SC39/77/2023</t>
        </is>
      </c>
      <c r="B1086" s="6" t="n">
        <v>44973.46676166667</v>
      </c>
      <c r="C1086" s="5" t="inlineStr">
        <is>
          <t>1386 EINAR CHOQUETIJLLA - COBRADOR</t>
        </is>
      </c>
      <c r="D1086" s="7" t="n">
        <v>425623</v>
      </c>
      <c r="E1086" s="5" t="inlineStr">
        <is>
          <t>BANCO DE CREDITO-7015054675359</t>
        </is>
      </c>
      <c r="H1086" s="9" t="n">
        <v>2771.76</v>
      </c>
      <c r="I1086" s="5" t="inlineStr">
        <is>
          <t>DEPÓSITO BANCARIO</t>
        </is>
      </c>
      <c r="J1086" s="8" t="inlineStr">
        <is>
          <t>1972 FLAVIA GALEAN MALLON</t>
        </is>
      </c>
    </row>
    <row r="1087">
      <c r="A1087" s="5" t="inlineStr">
        <is>
          <t>CCAJ-SC39/77/2023</t>
        </is>
      </c>
      <c r="B1087" s="6" t="n">
        <v>44973.46676166667</v>
      </c>
      <c r="C1087" s="5" t="inlineStr">
        <is>
          <t>1386 EINAR CHOQUETIJLLA - COBRADOR</t>
        </is>
      </c>
      <c r="D1087" s="7" t="n">
        <v>165163</v>
      </c>
      <c r="E1087" s="5" t="inlineStr">
        <is>
          <t>BANCO DE CREDITO-7015054675359</t>
        </is>
      </c>
      <c r="H1087" s="9" t="n">
        <v>3</v>
      </c>
      <c r="I1087" s="5" t="inlineStr">
        <is>
          <t>DEPÓSITO BANCARIO</t>
        </is>
      </c>
      <c r="J1087" s="5" t="inlineStr">
        <is>
          <t>1271 SANDRA SALAZAR ESCOBAR</t>
        </is>
      </c>
    </row>
    <row r="1088">
      <c r="A1088" s="5" t="inlineStr">
        <is>
          <t>CCAJ-SC39/77/2023</t>
        </is>
      </c>
      <c r="B1088" s="6" t="n">
        <v>44973.46676166667</v>
      </c>
      <c r="C1088" s="5" t="inlineStr">
        <is>
          <t>1386 EINAR CHOQUETIJLLA - COBRADOR</t>
        </is>
      </c>
      <c r="D1088" s="7" t="n">
        <v>181551</v>
      </c>
      <c r="E1088" s="5" t="inlineStr">
        <is>
          <t>MERCANTIL SANTA CRUZ-4010678183</t>
        </is>
      </c>
      <c r="H1088" s="9" t="n">
        <v>52268</v>
      </c>
      <c r="I1088" s="5" t="inlineStr">
        <is>
          <t>DEPÓSITO BANCARIO</t>
        </is>
      </c>
      <c r="J1088" s="8" t="inlineStr">
        <is>
          <t>1972 FLAVIA GALEAN MALLON</t>
        </is>
      </c>
    </row>
    <row r="1089">
      <c r="A1089" s="5" t="inlineStr">
        <is>
          <t>CCAJ-SC39/77/202</t>
        </is>
      </c>
      <c r="B1089" s="6" t="n">
        <v>44973.46676166667</v>
      </c>
      <c r="C1089" s="5" t="inlineStr">
        <is>
          <t xml:space="preserve">1386 EINAR CHOQUETIJLLA - </t>
        </is>
      </c>
      <c r="D1089" s="7" t="n"/>
      <c r="E1089" s="8" t="n"/>
      <c r="F1089" s="9" t="n">
        <v>110.2</v>
      </c>
      <c r="I1089" s="10" t="inlineStr">
        <is>
          <t>EFECTIVO</t>
        </is>
      </c>
      <c r="J1089" s="8" t="inlineStr">
        <is>
          <t>4309 RODRIGO RAMOS - T16</t>
        </is>
      </c>
    </row>
    <row r="1090">
      <c r="A1090" s="5" t="inlineStr">
        <is>
          <t>CCAJ-SC39/77/2023</t>
        </is>
      </c>
      <c r="B1090" s="6" t="n">
        <v>44973.46676166667</v>
      </c>
      <c r="C1090" s="5" t="inlineStr">
        <is>
          <t>1386 EINAR CHOQUETIJLLA - COBRADOR</t>
        </is>
      </c>
      <c r="D1090" s="7" t="n"/>
      <c r="E1090" s="8" t="n"/>
      <c r="F1090" s="9" t="n">
        <v>33731</v>
      </c>
      <c r="I1090" s="10" t="inlineStr">
        <is>
          <t>EFECTIVO</t>
        </is>
      </c>
      <c r="J1090" s="8" t="inlineStr">
        <is>
          <t>4309 RODRIGO RAMOS - T09</t>
        </is>
      </c>
    </row>
    <row r="1091">
      <c r="A1091" s="5" t="inlineStr">
        <is>
          <t>CCAJ-SC39/77/2023</t>
        </is>
      </c>
      <c r="B1091" s="6" t="n">
        <v>44973.46676166667</v>
      </c>
      <c r="C1091" s="5" t="inlineStr">
        <is>
          <t>1386 EINAR CHOQUETIJLLA - COBRADOR</t>
        </is>
      </c>
      <c r="D1091" s="7" t="n"/>
      <c r="E1091" s="8" t="n"/>
      <c r="F1091" s="9" t="n">
        <v>10490.9</v>
      </c>
      <c r="I1091" s="10" t="inlineStr">
        <is>
          <t>EFECTIVO</t>
        </is>
      </c>
      <c r="J1091" s="8" t="inlineStr">
        <is>
          <t>4309 RODRIGO RAMOS - T11</t>
        </is>
      </c>
    </row>
    <row r="1092">
      <c r="A1092" s="11" t="inlineStr">
        <is>
          <t>SAP</t>
        </is>
      </c>
      <c r="B1092" s="3" t="n"/>
      <c r="C1092" s="3" t="n"/>
      <c r="D1092" s="7" t="n"/>
      <c r="E1092" s="8" t="n"/>
      <c r="F1092" s="31">
        <f>SUM(F1072:G1091)</f>
        <v/>
      </c>
      <c r="H1092" s="9" t="n"/>
      <c r="I1092" s="10" t="n"/>
      <c r="J1092" s="8" t="n"/>
    </row>
    <row r="1093">
      <c r="A1093" s="13" t="inlineStr">
        <is>
          <t>FECHA</t>
        </is>
      </c>
      <c r="B1093" s="13" t="inlineStr">
        <is>
          <t>CIERRE DE CAJA</t>
        </is>
      </c>
      <c r="C1093" s="13" t="inlineStr">
        <is>
          <t>IMPORTE</t>
        </is>
      </c>
      <c r="D1093" s="7" t="n"/>
      <c r="E1093" s="8" t="n"/>
      <c r="H1093" s="9" t="n"/>
      <c r="I1093" s="10" t="n"/>
      <c r="J1093" s="8" t="n"/>
    </row>
    <row r="1094" ht="15.75" customHeight="1">
      <c r="A1094" s="5" t="n"/>
      <c r="B1094" s="6" t="n"/>
      <c r="C1094" s="5" t="n"/>
      <c r="D1094" s="14" t="n">
        <v>112790539</v>
      </c>
      <c r="E1094" s="8" t="n"/>
      <c r="H1094" s="9" t="n"/>
      <c r="I1094" s="10" t="n"/>
      <c r="J1094" s="8" t="n"/>
    </row>
    <row r="1095">
      <c r="A1095" s="5" t="n"/>
      <c r="B1095" s="6" t="n"/>
      <c r="C1095" s="5" t="n"/>
      <c r="D1095" s="7" t="n"/>
      <c r="E1095" s="8" t="n"/>
      <c r="H1095" s="9" t="n"/>
      <c r="I1095" s="10" t="n"/>
      <c r="J1095" s="8" t="n"/>
    </row>
    <row r="1096">
      <c r="A1096" s="5" t="inlineStr">
        <is>
          <t>CCAJ-SC39/78/202</t>
        </is>
      </c>
      <c r="B1096" s="6" t="n">
        <v>44973.85800149306</v>
      </c>
      <c r="C1096" s="5" t="inlineStr">
        <is>
          <t xml:space="preserve">1386 EINAR CHOQUETIJLLA - </t>
        </is>
      </c>
      <c r="D1096" s="15" t="n">
        <v>45163278743</v>
      </c>
      <c r="E1096" s="5" t="inlineStr">
        <is>
          <t>BANCO INDUSTRIAL-100070049</t>
        </is>
      </c>
      <c r="H1096" s="9" t="n">
        <v>50000</v>
      </c>
      <c r="I1096" s="5" t="inlineStr">
        <is>
          <t>DEPÓSITO BANCARIO</t>
        </is>
      </c>
      <c r="J1096" s="5" t="inlineStr">
        <is>
          <t>4863 MOISES MENACHO MONTAÑO</t>
        </is>
      </c>
    </row>
    <row r="1097">
      <c r="A1097" s="5" t="inlineStr">
        <is>
          <t>CCAJ-SC39/78/2023</t>
        </is>
      </c>
      <c r="B1097" s="6" t="n">
        <v>44973.85800149306</v>
      </c>
      <c r="C1097" s="5" t="inlineStr">
        <is>
          <t>1386 EINAR CHOQUETIJLLA - COBRADOR</t>
        </is>
      </c>
      <c r="D1097" s="15" t="n">
        <v>45123320353</v>
      </c>
      <c r="E1097" s="5" t="inlineStr">
        <is>
          <t>BANCO INDUSTRIAL-100070049</t>
        </is>
      </c>
      <c r="H1097" s="9" t="n">
        <v>1159.31</v>
      </c>
      <c r="I1097" s="5" t="inlineStr">
        <is>
          <t>DEPÓSITO BANCARIO</t>
        </is>
      </c>
      <c r="J1097" s="5" t="inlineStr">
        <is>
          <t>4307 PEDRO GALARZA TERCEROS</t>
        </is>
      </c>
    </row>
    <row r="1098">
      <c r="A1098" s="5" t="inlineStr">
        <is>
          <t>CCAJ-SC39/78/2023</t>
        </is>
      </c>
      <c r="B1098" s="6" t="n">
        <v>44973.85800149306</v>
      </c>
      <c r="C1098" s="5" t="inlineStr">
        <is>
          <t>1386 EINAR CHOQUETIJLLA - COBRADOR</t>
        </is>
      </c>
      <c r="D1098" s="15" t="n">
        <v>45133187739</v>
      </c>
      <c r="E1098" s="5" t="inlineStr">
        <is>
          <t>BANCO INDUSTRIAL-100070049</t>
        </is>
      </c>
      <c r="H1098" s="9" t="n">
        <v>9278.84</v>
      </c>
      <c r="I1098" s="5" t="inlineStr">
        <is>
          <t>DEPÓSITO BANCARIO</t>
        </is>
      </c>
      <c r="J1098" s="5" t="inlineStr">
        <is>
          <t>4307 PEDRO GALARZA TERCEROS</t>
        </is>
      </c>
    </row>
    <row r="1099">
      <c r="A1099" s="5" t="inlineStr">
        <is>
          <t>CCAJ-SC39/78/2023</t>
        </is>
      </c>
      <c r="B1099" s="6" t="n">
        <v>44973.85800149306</v>
      </c>
      <c r="C1099" s="5" t="inlineStr">
        <is>
          <t>1386 EINAR CHOQUETIJLLA - COBRADOR</t>
        </is>
      </c>
      <c r="D1099" s="15" t="n">
        <v>45153180941</v>
      </c>
      <c r="E1099" s="5" t="inlineStr">
        <is>
          <t>BANCO INDUSTRIAL-100070049</t>
        </is>
      </c>
      <c r="H1099" s="9" t="n">
        <v>15880.25</v>
      </c>
      <c r="I1099" s="5" t="inlineStr">
        <is>
          <t>DEPÓSITO BANCARIO</t>
        </is>
      </c>
      <c r="J1099" s="5" t="inlineStr">
        <is>
          <t>4307 PEDRO GALARZA TERCEROS</t>
        </is>
      </c>
    </row>
    <row r="1100">
      <c r="A1100" s="5" t="inlineStr">
        <is>
          <t>CCAJ-SC39/78/2023</t>
        </is>
      </c>
      <c r="B1100" s="6" t="n">
        <v>44973.85800149306</v>
      </c>
      <c r="C1100" s="5" t="inlineStr">
        <is>
          <t>1386 EINAR CHOQUETIJLLA - COBRADOR</t>
        </is>
      </c>
      <c r="D1100" s="7" t="n">
        <v>224917</v>
      </c>
      <c r="E1100" s="5" t="inlineStr">
        <is>
          <t>BANCO DE CREDITO-7015054675359</t>
        </is>
      </c>
      <c r="H1100" s="9" t="n">
        <v>700</v>
      </c>
      <c r="I1100" s="5" t="inlineStr">
        <is>
          <t>DEPÓSITO BANCARIO</t>
        </is>
      </c>
      <c r="J1100" s="8" t="inlineStr">
        <is>
          <t>1972 FLAVIA GALEAN MALLON</t>
        </is>
      </c>
    </row>
    <row r="1101">
      <c r="A1101" s="5" t="inlineStr">
        <is>
          <t>CCAJ-SC39/78/2023</t>
        </is>
      </c>
      <c r="B1101" s="6" t="n">
        <v>44973.85800149306</v>
      </c>
      <c r="C1101" s="5" t="inlineStr">
        <is>
          <t>1386 EINAR CHOQUETIJLLA - COBRADOR</t>
        </is>
      </c>
      <c r="D1101" s="15" t="n">
        <v>45153180599</v>
      </c>
      <c r="E1101" s="8" t="inlineStr">
        <is>
          <t>BISA-100070022</t>
        </is>
      </c>
      <c r="H1101" s="9" t="n">
        <v>2023.78</v>
      </c>
      <c r="I1101" s="5" t="inlineStr">
        <is>
          <t>DEPÓSITO BANCARIO</t>
        </is>
      </c>
      <c r="J1101" s="5" t="inlineStr">
        <is>
          <t>4307 PEDRO GALARZA TERCEROS</t>
        </is>
      </c>
    </row>
    <row r="1102">
      <c r="A1102" s="5" t="inlineStr">
        <is>
          <t>CCAJ-SC39/78/2023</t>
        </is>
      </c>
      <c r="B1102" s="6" t="n">
        <v>44973.85800149306</v>
      </c>
      <c r="C1102" s="5" t="inlineStr">
        <is>
          <t>1386 EINAR CHOQUETIJLLA - COBRADOR</t>
        </is>
      </c>
      <c r="D1102" s="7" t="n">
        <v>1768276</v>
      </c>
      <c r="E1102" s="5" t="inlineStr">
        <is>
          <t>MERCANTIL SANTA CRUZ-4010542984</t>
        </is>
      </c>
      <c r="H1102" s="9" t="n">
        <v>17533.48</v>
      </c>
      <c r="I1102" s="5" t="inlineStr">
        <is>
          <t>DEPÓSITO BANCARIO</t>
        </is>
      </c>
      <c r="J1102" s="5" t="inlineStr">
        <is>
          <t>4307 PEDRO GALARZA TERCEROS</t>
        </is>
      </c>
    </row>
    <row r="1103">
      <c r="A1103" s="5" t="inlineStr">
        <is>
          <t>CCAJ-SC39/78/2023</t>
        </is>
      </c>
      <c r="B1103" s="6" t="n">
        <v>44973.85800149306</v>
      </c>
      <c r="C1103" s="5" t="inlineStr">
        <is>
          <t>1386 EINAR CHOQUETIJLLA - COBRADOR</t>
        </is>
      </c>
      <c r="D1103" s="15" t="n">
        <v>45143554474</v>
      </c>
      <c r="E1103" s="5" t="inlineStr">
        <is>
          <t>BANCO INDUSTRIAL-100070049</t>
        </is>
      </c>
      <c r="H1103" s="9" t="n">
        <v>1548.92</v>
      </c>
      <c r="I1103" s="5" t="inlineStr">
        <is>
          <t>DEPÓSITO BANCARIO</t>
        </is>
      </c>
      <c r="J1103" s="5" t="inlineStr">
        <is>
          <t>4307 PEDRO GALARZA TERCEROS</t>
        </is>
      </c>
    </row>
    <row r="1104">
      <c r="A1104" s="5" t="inlineStr">
        <is>
          <t>CCAJ-SC39/78/2023</t>
        </is>
      </c>
      <c r="B1104" s="6" t="n">
        <v>44973.85800149306</v>
      </c>
      <c r="C1104" s="5" t="inlineStr">
        <is>
          <t>1386 EINAR CHOQUETIJLLA - COBRADOR</t>
        </is>
      </c>
      <c r="D1104" s="15" t="n">
        <v>45143554475</v>
      </c>
      <c r="E1104" s="5" t="inlineStr">
        <is>
          <t>BANCO INDUSTRIAL-100070049</t>
        </is>
      </c>
      <c r="H1104" s="9" t="n">
        <v>3983.58</v>
      </c>
      <c r="I1104" s="5" t="inlineStr">
        <is>
          <t>DEPÓSITO BANCARIO</t>
        </is>
      </c>
      <c r="J1104" s="5" t="inlineStr">
        <is>
          <t>4307 PEDRO GALARZA TERCEROS</t>
        </is>
      </c>
    </row>
    <row r="1105">
      <c r="A1105" s="5" t="inlineStr">
        <is>
          <t>CCAJ-SC39/78/2023</t>
        </is>
      </c>
      <c r="B1105" s="6" t="n">
        <v>44973.85800149306</v>
      </c>
      <c r="C1105" s="5" t="inlineStr">
        <is>
          <t>1386 EINAR CHOQUETIJLLA - COBRADOR</t>
        </is>
      </c>
      <c r="D1105" s="7" t="n">
        <v>45892</v>
      </c>
      <c r="E1105" s="5" t="inlineStr">
        <is>
          <t>BANCO DE CREDITO-7015054675359</t>
        </is>
      </c>
      <c r="H1105" s="9" t="n">
        <v>746.5</v>
      </c>
      <c r="I1105" s="5" t="inlineStr">
        <is>
          <t>DEPÓSITO BANCARIO</t>
        </is>
      </c>
      <c r="J1105" s="8" t="inlineStr">
        <is>
          <t>1972 FLAVIA GALEAN MALLON</t>
        </is>
      </c>
    </row>
    <row r="1106">
      <c r="A1106" s="5" t="inlineStr">
        <is>
          <t>CCAJ-SC39/78/2023</t>
        </is>
      </c>
      <c r="B1106" s="6" t="n">
        <v>44973.85800149306</v>
      </c>
      <c r="C1106" s="5" t="inlineStr">
        <is>
          <t>1386 EINAR CHOQUETIJLLA - COBRADOR</t>
        </is>
      </c>
      <c r="D1106" s="7" t="n">
        <v>378790</v>
      </c>
      <c r="E1106" s="5" t="inlineStr">
        <is>
          <t>BANCO DE CREDITO-7015054675359</t>
        </is>
      </c>
      <c r="H1106" s="9" t="n">
        <v>7936</v>
      </c>
      <c r="I1106" s="5" t="inlineStr">
        <is>
          <t>DEPÓSITO BANCARIO</t>
        </is>
      </c>
      <c r="J1106" s="5" t="inlineStr">
        <is>
          <t>3046 CLAUDIA ELEN CASTRO DELGADILLO</t>
        </is>
      </c>
    </row>
    <row r="1107">
      <c r="A1107" s="5" t="inlineStr">
        <is>
          <t>CCAJ-SC39/78/2023</t>
        </is>
      </c>
      <c r="B1107" s="6" t="n">
        <v>44973.85800149306</v>
      </c>
      <c r="C1107" s="5" t="inlineStr">
        <is>
          <t>1386 EINAR CHOQUETIJLLA - COBRADOR</t>
        </is>
      </c>
      <c r="D1107" s="7" t="n">
        <v>51600</v>
      </c>
      <c r="E1107" s="5" t="inlineStr">
        <is>
          <t>BANCO DE CREDITO-7015054675359</t>
        </is>
      </c>
      <c r="H1107" s="9" t="n">
        <v>724.3200000000001</v>
      </c>
      <c r="I1107" s="5" t="inlineStr">
        <is>
          <t>DEPÓSITO BANCARIO</t>
        </is>
      </c>
      <c r="J1107" s="5" t="inlineStr">
        <is>
          <t>1271 SANDRA SALAZAR ESCOBAR</t>
        </is>
      </c>
    </row>
    <row r="1108">
      <c r="A1108" s="5" t="inlineStr">
        <is>
          <t>CCAJ-SC39/78/2023</t>
        </is>
      </c>
      <c r="B1108" s="6" t="n">
        <v>44973.85800149306</v>
      </c>
      <c r="C1108" s="5" t="inlineStr">
        <is>
          <t>1386 EINAR CHOQUETIJLLA - COBRADOR</t>
        </is>
      </c>
      <c r="D1108" s="7" t="n">
        <v>459398</v>
      </c>
      <c r="E1108" s="5" t="inlineStr">
        <is>
          <t>BANCO DE CREDITO-7015054675359</t>
        </is>
      </c>
      <c r="H1108" s="9" t="n">
        <v>460.6</v>
      </c>
      <c r="I1108" s="5" t="inlineStr">
        <is>
          <t>DEPÓSITO BANCARIO</t>
        </is>
      </c>
      <c r="J1108" s="5" t="inlineStr">
        <is>
          <t>1271 SANDRA SALAZAR ESCOBAR</t>
        </is>
      </c>
    </row>
    <row r="1109">
      <c r="A1109" s="5" t="inlineStr">
        <is>
          <t>CCAJ-SC39/78/2023</t>
        </is>
      </c>
      <c r="B1109" s="6" t="n">
        <v>44973.85800149306</v>
      </c>
      <c r="C1109" s="5" t="inlineStr">
        <is>
          <t>1386 EINAR CHOQUETIJLLA - COBRADOR</t>
        </is>
      </c>
      <c r="D1109" s="7" t="n">
        <v>490105</v>
      </c>
      <c r="E1109" s="5" t="inlineStr">
        <is>
          <t>BANCO DE CREDITO-7015054675359</t>
        </is>
      </c>
      <c r="H1109" s="9" t="n">
        <v>753.73</v>
      </c>
      <c r="I1109" s="5" t="inlineStr">
        <is>
          <t>DEPÓSITO BANCARIO</t>
        </is>
      </c>
      <c r="J1109" s="5" t="inlineStr">
        <is>
          <t>1271 SANDRA SALAZAR ESCOBAR</t>
        </is>
      </c>
    </row>
    <row r="1110">
      <c r="A1110" s="5" t="inlineStr">
        <is>
          <t>CCAJ-SC39/78/2023</t>
        </is>
      </c>
      <c r="B1110" s="6" t="n">
        <v>44973.85800149306</v>
      </c>
      <c r="C1110" s="5" t="inlineStr">
        <is>
          <t>1386 EINAR CHOQUETIJLLA - COBRADOR</t>
        </is>
      </c>
      <c r="D1110" s="7" t="n">
        <v>293978</v>
      </c>
      <c r="E1110" s="5" t="inlineStr">
        <is>
          <t>BANCO DE CREDITO-7015054675359</t>
        </is>
      </c>
      <c r="H1110" s="9" t="n">
        <v>155.63</v>
      </c>
      <c r="I1110" s="5" t="inlineStr">
        <is>
          <t>DEPÓSITO BANCARIO</t>
        </is>
      </c>
      <c r="J1110" s="5" t="inlineStr">
        <is>
          <t>1271 SANDRA SALAZAR ESCOBAR</t>
        </is>
      </c>
    </row>
    <row r="1111">
      <c r="A1111" s="5" t="inlineStr">
        <is>
          <t>CCAJ-SC39/78/2023</t>
        </is>
      </c>
      <c r="B1111" s="6" t="n">
        <v>44973.85800149306</v>
      </c>
      <c r="C1111" s="5" t="inlineStr">
        <is>
          <t>1386 EINAR CHOQUETIJLLA - COBRADOR</t>
        </is>
      </c>
      <c r="D1111" s="7" t="n">
        <v>331917</v>
      </c>
      <c r="E1111" s="5" t="inlineStr">
        <is>
          <t>BANCO DE CREDITO-7015054675359</t>
        </is>
      </c>
      <c r="H1111" s="9" t="n">
        <v>432</v>
      </c>
      <c r="I1111" s="5" t="inlineStr">
        <is>
          <t>DEPÓSITO BANCARIO</t>
        </is>
      </c>
      <c r="J1111" s="5" t="inlineStr">
        <is>
          <t>1271 SANDRA SALAZAR ESCOBAR</t>
        </is>
      </c>
    </row>
    <row r="1112">
      <c r="A1112" s="5" t="inlineStr">
        <is>
          <t>CCAJ-SC39/78/2023</t>
        </is>
      </c>
      <c r="B1112" s="6" t="n">
        <v>44973.85800149306</v>
      </c>
      <c r="C1112" s="5" t="inlineStr">
        <is>
          <t>1386 EINAR CHOQUETIJLLA - COBRADOR</t>
        </is>
      </c>
      <c r="D1112" s="15" t="n">
        <v>45113339478</v>
      </c>
      <c r="E1112" s="5" t="inlineStr">
        <is>
          <t>BANCO INDUSTRIAL-100070049</t>
        </is>
      </c>
      <c r="H1112" s="9" t="n">
        <v>3377.68</v>
      </c>
      <c r="I1112" s="5" t="inlineStr">
        <is>
          <t>DEPÓSITO BANCARIO</t>
        </is>
      </c>
      <c r="J1112" s="5" t="inlineStr">
        <is>
          <t>1271 SANDRA SALAZAR ESCOBAR</t>
        </is>
      </c>
    </row>
    <row r="1113">
      <c r="A1113" s="5" t="inlineStr">
        <is>
          <t>CCAJ-SC39/78/2023</t>
        </is>
      </c>
      <c r="B1113" s="6" t="n">
        <v>44973.85800149306</v>
      </c>
      <c r="C1113" s="5" t="inlineStr">
        <is>
          <t>1386 EINAR CHOQUETIJLLA - COBRADOR</t>
        </is>
      </c>
      <c r="D1113" s="15" t="n">
        <v>45153184067</v>
      </c>
      <c r="E1113" s="5" t="inlineStr">
        <is>
          <t>BANCO INDUSTRIAL-100070049</t>
        </is>
      </c>
      <c r="H1113" s="9" t="n">
        <v>1282.58</v>
      </c>
      <c r="I1113" s="5" t="inlineStr">
        <is>
          <t>DEPÓSITO BANCARIO</t>
        </is>
      </c>
      <c r="J1113" s="5" t="inlineStr">
        <is>
          <t>1271 SANDRA SALAZAR ESCOBAR</t>
        </is>
      </c>
    </row>
    <row r="1114">
      <c r="A1114" s="5" t="inlineStr">
        <is>
          <t>CCAJ-SC39/78/2023</t>
        </is>
      </c>
      <c r="B1114" s="6" t="n">
        <v>44973.85800149306</v>
      </c>
      <c r="C1114" s="5" t="inlineStr">
        <is>
          <t>1386 EINAR CHOQUETIJLLA - COBRADOR</t>
        </is>
      </c>
      <c r="D1114" s="15" t="n">
        <v>45143556676</v>
      </c>
      <c r="E1114" s="5" t="inlineStr">
        <is>
          <t>BANCO INDUSTRIAL-100070049</t>
        </is>
      </c>
      <c r="H1114" s="9" t="n">
        <v>252</v>
      </c>
      <c r="I1114" s="5" t="inlineStr">
        <is>
          <t>DEPÓSITO BANCARIO</t>
        </is>
      </c>
      <c r="J1114" s="5" t="inlineStr">
        <is>
          <t>1271 SANDRA SALAZAR ESCOBAR</t>
        </is>
      </c>
    </row>
    <row r="1115">
      <c r="A1115" s="5" t="inlineStr">
        <is>
          <t>CCAJ-SC39/78/2023</t>
        </is>
      </c>
      <c r="B1115" s="6" t="n">
        <v>44973.85800149306</v>
      </c>
      <c r="C1115" s="5" t="inlineStr">
        <is>
          <t>1386 EINAR CHOQUETIJLLA - COBRADOR</t>
        </is>
      </c>
      <c r="D1115" s="15" t="n">
        <v>45173250821</v>
      </c>
      <c r="E1115" s="5" t="inlineStr">
        <is>
          <t>BANCO INDUSTRIAL-100070049</t>
        </is>
      </c>
      <c r="H1115" s="9" t="n">
        <v>200</v>
      </c>
      <c r="I1115" s="5" t="inlineStr">
        <is>
          <t>DEPÓSITO BANCARIO</t>
        </is>
      </c>
      <c r="J1115" s="5" t="inlineStr">
        <is>
          <t>1271 SANDRA SALAZAR ESCOBAR</t>
        </is>
      </c>
    </row>
    <row r="1116">
      <c r="A1116" s="5" t="inlineStr">
        <is>
          <t>CCAJ-SC39/78/2023</t>
        </is>
      </c>
      <c r="B1116" s="6" t="n">
        <v>44973.85800149306</v>
      </c>
      <c r="C1116" s="5" t="inlineStr">
        <is>
          <t>1386 EINAR CHOQUETIJLLA - COBRADOR</t>
        </is>
      </c>
      <c r="D1116" s="15" t="n">
        <v>45123322667</v>
      </c>
      <c r="E1116" s="5" t="inlineStr">
        <is>
          <t>BANCO INDUSTRIAL-100070049</t>
        </is>
      </c>
      <c r="H1116" s="9" t="n">
        <v>2259.9</v>
      </c>
      <c r="I1116" s="5" t="inlineStr">
        <is>
          <t>DEPÓSITO BANCARIO</t>
        </is>
      </c>
      <c r="J1116" s="5" t="inlineStr">
        <is>
          <t>1271 SANDRA SALAZAR ESCOBAR</t>
        </is>
      </c>
    </row>
    <row r="1117">
      <c r="A1117" s="5" t="inlineStr">
        <is>
          <t>CCAJ-SC39/78/2023</t>
        </is>
      </c>
      <c r="B1117" s="6" t="n">
        <v>44973.85800149306</v>
      </c>
      <c r="C1117" s="5" t="inlineStr">
        <is>
          <t>1386 EINAR CHOQUETIJLLA - COBRADOR</t>
        </is>
      </c>
      <c r="D1117" s="15" t="n">
        <v>45143554499</v>
      </c>
      <c r="E1117" s="5" t="inlineStr">
        <is>
          <t>BANCO INDUSTRIAL-100070049</t>
        </is>
      </c>
      <c r="H1117" s="9" t="n">
        <v>284.4</v>
      </c>
      <c r="I1117" s="5" t="inlineStr">
        <is>
          <t>DEPÓSITO BANCARIO</t>
        </is>
      </c>
      <c r="J1117" s="5" t="inlineStr">
        <is>
          <t>1271 SANDRA SALAZAR ESCOBAR</t>
        </is>
      </c>
    </row>
    <row r="1118">
      <c r="A1118" s="5" t="inlineStr">
        <is>
          <t>CCAJ-SC39/78/2023</t>
        </is>
      </c>
      <c r="B1118" s="6" t="n">
        <v>44973.85800149306</v>
      </c>
      <c r="C1118" s="5" t="inlineStr">
        <is>
          <t>1386 EINAR CHOQUETIJLLA - COBRADOR</t>
        </is>
      </c>
      <c r="D1118" s="15" t="n">
        <v>45173249692</v>
      </c>
      <c r="E1118" s="5" t="inlineStr">
        <is>
          <t>BANCO INDUSTRIAL-100070049</t>
        </is>
      </c>
      <c r="H1118" s="9" t="n">
        <v>295.96</v>
      </c>
      <c r="I1118" s="5" t="inlineStr">
        <is>
          <t>DEPÓSITO BANCARIO</t>
        </is>
      </c>
      <c r="J1118" s="5" t="inlineStr">
        <is>
          <t>1271 SANDRA SALAZAR ESCOBAR</t>
        </is>
      </c>
    </row>
    <row r="1119">
      <c r="A1119" s="5" t="inlineStr">
        <is>
          <t>CCAJ-SC39/78/2023</t>
        </is>
      </c>
      <c r="B1119" s="6" t="n">
        <v>44973.85800149306</v>
      </c>
      <c r="C1119" s="5" t="inlineStr">
        <is>
          <t>1386 EINAR CHOQUETIJLLA - COBRADOR</t>
        </is>
      </c>
      <c r="D1119" s="15" t="n">
        <v>45133186925</v>
      </c>
      <c r="E1119" s="5" t="inlineStr">
        <is>
          <t>BANCO INDUSTRIAL-100070049</t>
        </is>
      </c>
      <c r="H1119" s="9" t="n">
        <v>2657.33</v>
      </c>
      <c r="I1119" s="5" t="inlineStr">
        <is>
          <t>DEPÓSITO BANCARIO</t>
        </is>
      </c>
      <c r="J1119" s="5" t="inlineStr">
        <is>
          <t>1271 SANDRA SALAZAR ESCOBAR</t>
        </is>
      </c>
    </row>
    <row r="1120">
      <c r="A1120" s="5" t="inlineStr">
        <is>
          <t>CCAJ-SC39/78/2023</t>
        </is>
      </c>
      <c r="B1120" s="6" t="n">
        <v>44973.85800149306</v>
      </c>
      <c r="C1120" s="5" t="inlineStr">
        <is>
          <t>1386 EINAR CHOQUETIJLLA - COBRADOR</t>
        </is>
      </c>
      <c r="D1120" s="15" t="n">
        <v>45163268654</v>
      </c>
      <c r="E1120" s="5" t="inlineStr">
        <is>
          <t>BANCO INDUSTRIAL-100070049</t>
        </is>
      </c>
      <c r="H1120" s="9" t="n">
        <v>830.84</v>
      </c>
      <c r="I1120" s="5" t="inlineStr">
        <is>
          <t>DEPÓSITO BANCARIO</t>
        </is>
      </c>
      <c r="J1120" s="5" t="inlineStr">
        <is>
          <t>1271 SANDRA SALAZAR ESCOBAR</t>
        </is>
      </c>
    </row>
    <row r="1121">
      <c r="A1121" s="5" t="inlineStr">
        <is>
          <t>CCAJ-SC39/78/2023</t>
        </is>
      </c>
      <c r="B1121" s="6" t="n">
        <v>44973.85800149306</v>
      </c>
      <c r="C1121" s="5" t="inlineStr">
        <is>
          <t>1386 EINAR CHOQUETIJLLA - COBRADOR</t>
        </is>
      </c>
      <c r="D1121" s="15" t="n">
        <v>45133188432</v>
      </c>
      <c r="E1121" s="5" t="inlineStr">
        <is>
          <t>BANCO INDUSTRIAL-100070049</t>
        </is>
      </c>
      <c r="H1121" s="9" t="n">
        <v>1580.17</v>
      </c>
      <c r="I1121" s="5" t="inlineStr">
        <is>
          <t>DEPÓSITO BANCARIO</t>
        </is>
      </c>
      <c r="J1121" s="5" t="inlineStr">
        <is>
          <t>1271 SANDRA SALAZAR ESCOBAR</t>
        </is>
      </c>
    </row>
    <row r="1122">
      <c r="A1122" s="5" t="inlineStr">
        <is>
          <t>CCAJ-SC39/78/2023</t>
        </is>
      </c>
      <c r="B1122" s="6" t="n">
        <v>44973.85800149306</v>
      </c>
      <c r="C1122" s="5" t="inlineStr">
        <is>
          <t>1386 EINAR CHOQUETIJLLA - COBRADOR</t>
        </is>
      </c>
      <c r="D1122" s="7" t="n">
        <v>422428</v>
      </c>
      <c r="E1122" s="5" t="inlineStr">
        <is>
          <t>BANCO INDUSTRIAL-100070049</t>
        </is>
      </c>
      <c r="H1122" s="9" t="n">
        <v>63250.8</v>
      </c>
      <c r="I1122" s="5" t="inlineStr">
        <is>
          <t>DEPÓSITO BANCARIO</t>
        </is>
      </c>
      <c r="J1122" s="5" t="inlineStr">
        <is>
          <t>3046 CLAUDIA ELEN CASTRO DELGADILLO</t>
        </is>
      </c>
    </row>
    <row r="1123">
      <c r="A1123" s="5" t="inlineStr">
        <is>
          <t>CCAJ-SC39/78/2023</t>
        </is>
      </c>
      <c r="B1123" s="6" t="n">
        <v>44973.85800149306</v>
      </c>
      <c r="C1123" s="5" t="inlineStr">
        <is>
          <t>1386 EINAR CHOQUETIJLLA - COBRADOR</t>
        </is>
      </c>
      <c r="D1123" s="7" t="n">
        <v>174455</v>
      </c>
      <c r="E1123" s="5" t="inlineStr">
        <is>
          <t>MERCANTIL SANTA CRUZ-4010678183</t>
        </is>
      </c>
      <c r="H1123" s="9" t="n">
        <v>121413</v>
      </c>
      <c r="I1123" s="5" t="inlineStr">
        <is>
          <t>DEPÓSITO BANCARIO</t>
        </is>
      </c>
      <c r="J1123" s="5" t="inlineStr">
        <is>
          <t>4863 MOISES MENACHO MONTAÑO</t>
        </is>
      </c>
    </row>
    <row r="1124">
      <c r="A1124" s="5" t="inlineStr">
        <is>
          <t>CCAJ-SC39/78/2023</t>
        </is>
      </c>
      <c r="B1124" s="6" t="n">
        <v>44973.85800149306</v>
      </c>
      <c r="C1124" s="5" t="inlineStr">
        <is>
          <t>1386 EINAR CHOQUETIJLLA - COBRADOR</t>
        </is>
      </c>
      <c r="D1124" s="7" t="n">
        <v>175430</v>
      </c>
      <c r="E1124" s="5" t="inlineStr">
        <is>
          <t>MERCANTIL SANTA CRUZ-4010678183</t>
        </is>
      </c>
      <c r="H1124" s="9" t="n">
        <v>31211.5</v>
      </c>
      <c r="I1124" s="5" t="inlineStr">
        <is>
          <t>DEPÓSITO BANCARIO</t>
        </is>
      </c>
      <c r="J1124" s="8" t="inlineStr">
        <is>
          <t>1972 FLAVIA GALEAN MALLON</t>
        </is>
      </c>
    </row>
    <row r="1125">
      <c r="A1125" s="5" t="inlineStr">
        <is>
          <t>CCAJ-SC39/78/2023</t>
        </is>
      </c>
      <c r="B1125" s="6" t="n">
        <v>44973.85800149306</v>
      </c>
      <c r="C1125" s="5" t="inlineStr">
        <is>
          <t>1386 EINAR CHOQUETIJLLA - COBRADOR</t>
        </is>
      </c>
      <c r="D1125" s="7" t="n"/>
      <c r="E1125" s="8" t="n"/>
      <c r="F1125" s="9" t="n">
        <v>500000</v>
      </c>
      <c r="I1125" s="10" t="inlineStr">
        <is>
          <t>EFECTIVO</t>
        </is>
      </c>
      <c r="J1125" s="5" t="inlineStr">
        <is>
          <t>1271 SANDRA SALAZAR ESCOBAR</t>
        </is>
      </c>
    </row>
    <row r="1126">
      <c r="A1126" s="5" t="inlineStr">
        <is>
          <t>CCAJ-SC39/78/2023</t>
        </is>
      </c>
      <c r="B1126" s="6" t="n">
        <v>44973.85800149306</v>
      </c>
      <c r="C1126" s="5" t="inlineStr">
        <is>
          <t>1386 EINAR CHOQUETIJLLA - COBRADOR</t>
        </is>
      </c>
      <c r="D1126" s="7" t="n"/>
      <c r="E1126" s="8" t="n"/>
      <c r="F1126" s="9" t="n">
        <v>10023.4</v>
      </c>
      <c r="I1126" s="10" t="inlineStr">
        <is>
          <t>EFECTIVO</t>
        </is>
      </c>
      <c r="J1126" s="8" t="inlineStr">
        <is>
          <t>2932 EUGENIO LOPEZ CESPEDES</t>
        </is>
      </c>
    </row>
    <row r="1127">
      <c r="A1127" s="5" t="inlineStr">
        <is>
          <t>CCAJ-SC39/78/2023</t>
        </is>
      </c>
      <c r="B1127" s="6" t="n">
        <v>44973.85800149306</v>
      </c>
      <c r="C1127" s="5" t="inlineStr">
        <is>
          <t>1386 EINAR CHOQUETIJLLA - COBRADOR</t>
        </is>
      </c>
      <c r="D1127" s="7" t="n"/>
      <c r="E1127" s="8" t="n"/>
      <c r="F1127" s="9" t="n">
        <v>3738.2</v>
      </c>
      <c r="I1127" s="10" t="inlineStr">
        <is>
          <t>EFECTIVO</t>
        </is>
      </c>
      <c r="J1127" s="5" t="inlineStr">
        <is>
          <t>2994 CRISTIAN DEIBY PARDO VILLEGAS</t>
        </is>
      </c>
    </row>
    <row r="1128">
      <c r="A1128" s="5" t="inlineStr">
        <is>
          <t>CCAJ-SC39/78/2023</t>
        </is>
      </c>
      <c r="B1128" s="6" t="n">
        <v>44973.85800149306</v>
      </c>
      <c r="C1128" s="5" t="inlineStr">
        <is>
          <t>1386 EINAR CHOQUETIJLLA - COBRADOR</t>
        </is>
      </c>
      <c r="D1128" s="7" t="n"/>
      <c r="E1128" s="8" t="n"/>
      <c r="F1128" s="9" t="n">
        <v>12953.3</v>
      </c>
      <c r="I1128" s="10" t="inlineStr">
        <is>
          <t>EFECTIVO</t>
        </is>
      </c>
      <c r="J1128" s="5" t="inlineStr">
        <is>
          <t>4307 PEDRO GALARZA TERCEROS</t>
        </is>
      </c>
    </row>
    <row r="1129">
      <c r="A1129" s="5" t="inlineStr">
        <is>
          <t>CCAJ-SC39/78/2023</t>
        </is>
      </c>
      <c r="B1129" s="6" t="n">
        <v>44973.85800149306</v>
      </c>
      <c r="C1129" s="5" t="inlineStr">
        <is>
          <t>1386 EINAR CHOQUETIJLLA - COBRADOR</t>
        </is>
      </c>
      <c r="D1129" s="7" t="n"/>
      <c r="E1129" s="8" t="n"/>
      <c r="F1129" s="9" t="n">
        <v>5344</v>
      </c>
      <c r="I1129" s="10" t="inlineStr">
        <is>
          <t>EFECTIVO</t>
        </is>
      </c>
      <c r="J1129" s="8" t="inlineStr">
        <is>
          <t>4309 RODRIGO RAMOS - T02</t>
        </is>
      </c>
    </row>
    <row r="1130">
      <c r="A1130" s="5" t="inlineStr">
        <is>
          <t>CCAJ-SC39/78/2023</t>
        </is>
      </c>
      <c r="B1130" s="6" t="n">
        <v>44973.85800149306</v>
      </c>
      <c r="C1130" s="5" t="inlineStr">
        <is>
          <t>1386 EINAR CHOQUETIJLLA - COBRADOR</t>
        </is>
      </c>
      <c r="D1130" s="7" t="n"/>
      <c r="E1130" s="8" t="n"/>
      <c r="F1130" s="9" t="n">
        <v>4145.2</v>
      </c>
      <c r="I1130" s="10" t="inlineStr">
        <is>
          <t>EFECTIVO</t>
        </is>
      </c>
      <c r="J1130" s="8" t="inlineStr">
        <is>
          <t>4309 RODRIGO RAMOS - T03</t>
        </is>
      </c>
    </row>
    <row r="1131">
      <c r="A1131" s="5" t="inlineStr">
        <is>
          <t>CCAJ-SC39/78/2023</t>
        </is>
      </c>
      <c r="B1131" s="6" t="n">
        <v>44973.85800149306</v>
      </c>
      <c r="C1131" s="5" t="inlineStr">
        <is>
          <t>1386 EINAR CHOQUETIJLLA - COBRADOR</t>
        </is>
      </c>
      <c r="D1131" s="7" t="n"/>
      <c r="E1131" s="8" t="n"/>
      <c r="F1131" s="9" t="n">
        <v>5439.5</v>
      </c>
      <c r="I1131" s="10" t="inlineStr">
        <is>
          <t>EFECTIVO</t>
        </is>
      </c>
      <c r="J1131" s="8" t="inlineStr">
        <is>
          <t>4309 RODRIGO RAMOS - T04</t>
        </is>
      </c>
    </row>
    <row r="1132">
      <c r="A1132" s="5" t="inlineStr">
        <is>
          <t>CCAJ-SC39/78/2023</t>
        </is>
      </c>
      <c r="B1132" s="6" t="n">
        <v>44973.85800149306</v>
      </c>
      <c r="C1132" s="5" t="inlineStr">
        <is>
          <t>1386 EINAR CHOQUETIJLLA - COBRADOR</t>
        </is>
      </c>
      <c r="D1132" s="7" t="n"/>
      <c r="E1132" s="8" t="n"/>
      <c r="F1132" s="9" t="n">
        <v>3660.6</v>
      </c>
      <c r="I1132" s="10" t="inlineStr">
        <is>
          <t>EFECTIVO</t>
        </is>
      </c>
      <c r="J1132" s="8" t="inlineStr">
        <is>
          <t>4309 RODRIGO RAMOS - T05</t>
        </is>
      </c>
    </row>
    <row r="1133">
      <c r="A1133" s="5" t="inlineStr">
        <is>
          <t>CCAJ-SC39/78/2023</t>
        </is>
      </c>
      <c r="B1133" s="6" t="n">
        <v>44973.85800149306</v>
      </c>
      <c r="C1133" s="5" t="inlineStr">
        <is>
          <t>1386 EINAR CHOQUETIJLLA - COBRADOR</t>
        </is>
      </c>
      <c r="D1133" s="7" t="n"/>
      <c r="E1133" s="8" t="n"/>
      <c r="F1133" s="9" t="n">
        <v>14447.5</v>
      </c>
      <c r="I1133" s="10" t="inlineStr">
        <is>
          <t>EFECTIVO</t>
        </is>
      </c>
      <c r="J1133" s="8" t="inlineStr">
        <is>
          <t>4309 RODRIGO RAMOS - T06</t>
        </is>
      </c>
    </row>
    <row r="1134">
      <c r="A1134" s="5" t="inlineStr">
        <is>
          <t>CCAJ-SC39/78/2023</t>
        </is>
      </c>
      <c r="B1134" s="6" t="n">
        <v>44973.85800149306</v>
      </c>
      <c r="C1134" s="5" t="inlineStr">
        <is>
          <t>1386 EINAR CHOQUETIJLLA - COBRADOR</t>
        </is>
      </c>
      <c r="D1134" s="7" t="n"/>
      <c r="E1134" s="8" t="n"/>
      <c r="F1134" s="9" t="n">
        <v>6894.2</v>
      </c>
      <c r="I1134" s="10" t="inlineStr">
        <is>
          <t>EFECTIVO</t>
        </is>
      </c>
      <c r="J1134" s="8" t="inlineStr">
        <is>
          <t>4309 RODRIGO RAMOS - T10</t>
        </is>
      </c>
    </row>
    <row r="1135">
      <c r="A1135" s="5" t="inlineStr">
        <is>
          <t>CCAJ-SC39/78/2023</t>
        </is>
      </c>
      <c r="B1135" s="6" t="n">
        <v>44973.85800149306</v>
      </c>
      <c r="C1135" s="5" t="inlineStr">
        <is>
          <t>1386 EINAR CHOQUETIJLLA - COBRADOR</t>
        </is>
      </c>
      <c r="D1135" s="7" t="n"/>
      <c r="E1135" s="8" t="n"/>
      <c r="F1135" s="9" t="n">
        <v>5007.4</v>
      </c>
      <c r="I1135" s="10" t="inlineStr">
        <is>
          <t>EFECTIVO</t>
        </is>
      </c>
      <c r="J1135" s="8" t="inlineStr">
        <is>
          <t>4309 RODRIGO RAMOS - T14</t>
        </is>
      </c>
    </row>
    <row r="1136">
      <c r="A1136" s="5" t="inlineStr">
        <is>
          <t>CCAJ-SC39/78/2023</t>
        </is>
      </c>
      <c r="B1136" s="6" t="n">
        <v>44973.85800149306</v>
      </c>
      <c r="C1136" s="5" t="inlineStr">
        <is>
          <t>1386 EINAR CHOQUETIJLLA - COBRADOR</t>
        </is>
      </c>
      <c r="D1136" s="7" t="n"/>
      <c r="E1136" s="8" t="n"/>
      <c r="F1136" s="9" t="n">
        <v>4568</v>
      </c>
      <c r="I1136" s="10" t="inlineStr">
        <is>
          <t>EFECTIVO</t>
        </is>
      </c>
      <c r="J1136" s="8" t="inlineStr">
        <is>
          <t>4309 RODRIGO RAMOS - T15</t>
        </is>
      </c>
    </row>
    <row r="1137">
      <c r="A1137" s="5" t="inlineStr">
        <is>
          <t>CCAJ-SC39/78/2023</t>
        </is>
      </c>
      <c r="B1137" s="6" t="n">
        <v>44973.85800149306</v>
      </c>
      <c r="C1137" s="5" t="inlineStr">
        <is>
          <t>1386 EINAR CHOQUETIJLLA - COBRADOR</t>
        </is>
      </c>
      <c r="D1137" s="7" t="n"/>
      <c r="E1137" s="8" t="n"/>
      <c r="F1137" s="9" t="n">
        <v>12662.2</v>
      </c>
      <c r="I1137" s="10" t="inlineStr">
        <is>
          <t>EFECTIVO</t>
        </is>
      </c>
      <c r="J1137" s="8" t="inlineStr">
        <is>
          <t>4309 RODRIGO RAMOS - T21</t>
        </is>
      </c>
    </row>
    <row r="1138">
      <c r="A1138" s="11" t="inlineStr">
        <is>
          <t>SAP</t>
        </is>
      </c>
      <c r="B1138" s="3" t="n"/>
      <c r="C1138" s="3" t="n"/>
      <c r="D1138" s="7" t="n"/>
      <c r="E1138" s="8" t="n"/>
      <c r="F1138" s="31">
        <f>SUM(F1096:G1137)</f>
        <v/>
      </c>
      <c r="H1138" s="9" t="n"/>
      <c r="I1138" s="10" t="n"/>
      <c r="J1138" s="8" t="n"/>
    </row>
    <row r="1139">
      <c r="A1139" s="13" t="inlineStr">
        <is>
          <t>FECHA</t>
        </is>
      </c>
      <c r="B1139" s="13" t="inlineStr">
        <is>
          <t>CIERRE DE CAJA</t>
        </is>
      </c>
      <c r="C1139" s="13" t="inlineStr">
        <is>
          <t>IMPORTE</t>
        </is>
      </c>
      <c r="D1139" s="7" t="inlineStr">
        <is>
          <t>112799868</t>
        </is>
      </c>
      <c r="E1139" s="8" t="n"/>
      <c r="H1139" s="9" t="n"/>
      <c r="I1139" s="10" t="n"/>
      <c r="J1139" s="8" t="n"/>
    </row>
    <row r="1140" ht="15.75" customHeight="1">
      <c r="A1140" s="5" t="n"/>
      <c r="B1140" s="6" t="n"/>
      <c r="C1140" s="5" t="n"/>
      <c r="D1140" s="14" t="n">
        <v>112799966</v>
      </c>
      <c r="E1140" s="8" t="n"/>
      <c r="H1140" s="9" t="n"/>
      <c r="I1140" s="10" t="n"/>
      <c r="J1140" s="8" t="n"/>
    </row>
    <row r="1141"/>
    <row r="1142">
      <c r="A1142" s="1" t="inlineStr">
        <is>
          <t>Cierre Caja</t>
        </is>
      </c>
      <c r="B1142" s="2" t="n"/>
      <c r="C1142" s="2" t="n"/>
      <c r="D1142" s="2" t="n"/>
      <c r="E1142" s="2" t="n"/>
      <c r="F1142" s="2" t="n"/>
      <c r="G1142" s="2" t="n"/>
      <c r="H1142" s="2" t="n"/>
      <c r="I1142" s="2" t="n"/>
      <c r="J1142" s="2" t="n"/>
    </row>
    <row r="1143">
      <c r="A1143" s="3" t="inlineStr">
        <is>
          <t>Del 17/02/2023</t>
        </is>
      </c>
      <c r="B1143" s="2" t="n"/>
      <c r="C1143" s="2" t="n"/>
      <c r="D1143" s="2" t="n"/>
      <c r="E1143" s="2" t="n"/>
      <c r="F1143" s="2" t="n"/>
      <c r="G1143" s="2" t="n"/>
      <c r="H1143" s="2" t="n"/>
      <c r="I1143" s="2" t="n"/>
      <c r="J1143" s="2" t="n"/>
    </row>
    <row r="1144">
      <c r="A1144" s="74" t="inlineStr">
        <is>
          <t>Cierre Caja</t>
        </is>
      </c>
      <c r="B1144" s="74" t="inlineStr">
        <is>
          <t>Fecha</t>
        </is>
      </c>
      <c r="C1144" s="74" t="inlineStr">
        <is>
          <t>Cajero</t>
        </is>
      </c>
      <c r="D1144" s="74" t="inlineStr">
        <is>
          <t>Nro Voucher</t>
        </is>
      </c>
      <c r="E1144" s="74" t="inlineStr">
        <is>
          <t>Nro Cuenta</t>
        </is>
      </c>
      <c r="F1144" s="74" t="inlineStr">
        <is>
          <t>Tipo Ingreso</t>
        </is>
      </c>
      <c r="G1144" s="75" t="n"/>
      <c r="H1144" s="76" t="n"/>
      <c r="I1144" s="74" t="inlineStr">
        <is>
          <t>TIPO DE INGRESO</t>
        </is>
      </c>
      <c r="J1144" s="74" t="inlineStr">
        <is>
          <t>Cobrador</t>
        </is>
      </c>
    </row>
    <row r="1145">
      <c r="A1145" s="77" t="n"/>
      <c r="B1145" s="77" t="n"/>
      <c r="C1145" s="77" t="n"/>
      <c r="D1145" s="77" t="n"/>
      <c r="E1145" s="77" t="n"/>
      <c r="F1145" s="4" t="inlineStr">
        <is>
          <t>EFECTIVO</t>
        </is>
      </c>
      <c r="G1145" s="4" t="inlineStr">
        <is>
          <t>CHEQUE</t>
        </is>
      </c>
      <c r="H1145" s="4" t="inlineStr">
        <is>
          <t>TRANSFERENCIA</t>
        </is>
      </c>
      <c r="I1145" s="77" t="n"/>
      <c r="J1145" s="77" t="n"/>
    </row>
    <row r="1146">
      <c r="A1146" s="5" t="inlineStr">
        <is>
          <t>CCAJ-SC39/79/2023</t>
        </is>
      </c>
      <c r="B1146" s="6" t="n">
        <v>44974.43479679398</v>
      </c>
      <c r="C1146" s="5" t="inlineStr">
        <is>
          <t>1386 EINAR CHOQUETIJLLA - COBRADOR</t>
        </is>
      </c>
      <c r="D1146" s="7" t="n">
        <v>487844</v>
      </c>
      <c r="E1146" s="5" t="inlineStr">
        <is>
          <t>BANCO DE CREDITO-7015054675359</t>
        </is>
      </c>
      <c r="H1146" s="9" t="n">
        <v>561.21</v>
      </c>
      <c r="I1146" s="5" t="inlineStr">
        <is>
          <t>DEPÓSITO BANCARIO</t>
        </is>
      </c>
      <c r="J1146" s="5" t="inlineStr">
        <is>
          <t>1271 SANDRA SALAZAR ESCOBAR</t>
        </is>
      </c>
    </row>
    <row r="1147">
      <c r="A1147" s="5" t="inlineStr">
        <is>
          <t>CCAJ-SC39/79/2023</t>
        </is>
      </c>
      <c r="B1147" s="6" t="n">
        <v>44974.43479679398</v>
      </c>
      <c r="C1147" s="5" t="inlineStr">
        <is>
          <t>1386 EINAR CHOQUETIJLLA - COBRADOR</t>
        </is>
      </c>
      <c r="D1147" s="7" t="n">
        <v>388000</v>
      </c>
      <c r="E1147" s="5" t="inlineStr">
        <is>
          <t>BANCO DE CREDITO-7015054675359</t>
        </is>
      </c>
      <c r="H1147" s="9" t="n">
        <v>202</v>
      </c>
      <c r="I1147" s="5" t="inlineStr">
        <is>
          <t>DEPÓSITO BANCARIO</t>
        </is>
      </c>
      <c r="J1147" s="5" t="inlineStr">
        <is>
          <t>1271 SANDRA SALAZAR ESCOBAR</t>
        </is>
      </c>
    </row>
    <row r="1148">
      <c r="A1148" s="5" t="inlineStr">
        <is>
          <t>CCAJ-SC39/79/2023</t>
        </is>
      </c>
      <c r="B1148" s="6" t="n">
        <v>44974.43479679398</v>
      </c>
      <c r="C1148" s="5" t="inlineStr">
        <is>
          <t>1386 EINAR CHOQUETIJLLA - COBRADOR</t>
        </is>
      </c>
      <c r="D1148" s="7" t="n">
        <v>383529</v>
      </c>
      <c r="E1148" s="5" t="inlineStr">
        <is>
          <t>BANCO DE CREDITO-7015054675359</t>
        </is>
      </c>
      <c r="H1148" s="9" t="n">
        <v>726</v>
      </c>
      <c r="I1148" s="5" t="inlineStr">
        <is>
          <t>DEPÓSITO BANCARIO</t>
        </is>
      </c>
      <c r="J1148" s="5" t="inlineStr">
        <is>
          <t>1271 SANDRA SALAZAR ESCOBAR</t>
        </is>
      </c>
    </row>
    <row r="1149">
      <c r="A1149" s="5" t="inlineStr">
        <is>
          <t>CCAJ-SC39/79/2023</t>
        </is>
      </c>
      <c r="B1149" s="6" t="n">
        <v>44974.43479679398</v>
      </c>
      <c r="C1149" s="5" t="inlineStr">
        <is>
          <t>1386 EINAR CHOQUETIJLLA - COBRADOR</t>
        </is>
      </c>
      <c r="D1149" s="15" t="n">
        <v>45163277633</v>
      </c>
      <c r="E1149" s="5" t="inlineStr">
        <is>
          <t>BANCO INDUSTRIAL-100070049</t>
        </is>
      </c>
      <c r="H1149" s="9" t="n">
        <v>1342.43</v>
      </c>
      <c r="I1149" s="5" t="inlineStr">
        <is>
          <t>DEPÓSITO BANCARIO</t>
        </is>
      </c>
      <c r="J1149" s="5" t="inlineStr">
        <is>
          <t>1271 SANDRA SALAZAR ESCOBAR</t>
        </is>
      </c>
    </row>
    <row r="1150">
      <c r="A1150" s="5" t="inlineStr">
        <is>
          <t>CCAJ-SC39/79/2023</t>
        </is>
      </c>
      <c r="B1150" s="6" t="n">
        <v>44974.43479679398</v>
      </c>
      <c r="C1150" s="5" t="inlineStr">
        <is>
          <t>1386 EINAR CHOQUETIJLLA - COBRADOR</t>
        </is>
      </c>
      <c r="D1150" s="15" t="n">
        <v>45143557477</v>
      </c>
      <c r="E1150" s="5" t="inlineStr">
        <is>
          <t>BANCO INDUSTRIAL-100070049</t>
        </is>
      </c>
      <c r="H1150" s="9" t="n">
        <v>374.85</v>
      </c>
      <c r="I1150" s="5" t="inlineStr">
        <is>
          <t>DEPÓSITO BANCARIO</t>
        </is>
      </c>
      <c r="J1150" s="5" t="inlineStr">
        <is>
          <t>1271 SANDRA SALAZAR ESCOBAR</t>
        </is>
      </c>
    </row>
    <row r="1151">
      <c r="A1151" s="5" t="inlineStr">
        <is>
          <t>CCAJ-SC39/79/2023</t>
        </is>
      </c>
      <c r="B1151" s="6" t="n">
        <v>44974.43479679398</v>
      </c>
      <c r="C1151" s="5" t="inlineStr">
        <is>
          <t>1386 EINAR CHOQUETIJLLA - COBRADOR</t>
        </is>
      </c>
      <c r="D1151" s="15" t="n">
        <v>45163278758</v>
      </c>
      <c r="E1151" s="5" t="inlineStr">
        <is>
          <t>BANCO INDUSTRIAL-100070049</t>
        </is>
      </c>
      <c r="H1151" s="9" t="n">
        <v>726</v>
      </c>
      <c r="I1151" s="5" t="inlineStr">
        <is>
          <t>DEPÓSITO BANCARIO</t>
        </is>
      </c>
      <c r="J1151" s="5" t="inlineStr">
        <is>
          <t>1271 SANDRA SALAZAR ESCOBAR</t>
        </is>
      </c>
    </row>
    <row r="1152">
      <c r="A1152" s="5" t="inlineStr">
        <is>
          <t>CCAJ-SC39/79/2023</t>
        </is>
      </c>
      <c r="B1152" s="6" t="n">
        <v>44974.43479679398</v>
      </c>
      <c r="C1152" s="5" t="inlineStr">
        <is>
          <t>1386 EINAR CHOQUETIJLLA - COBRADOR</t>
        </is>
      </c>
      <c r="D1152" s="15" t="n">
        <v>45153184409</v>
      </c>
      <c r="E1152" s="5" t="inlineStr">
        <is>
          <t>BANCO INDUSTRIAL-100070049</t>
        </is>
      </c>
      <c r="H1152" s="9" t="n">
        <v>1660</v>
      </c>
      <c r="I1152" s="5" t="inlineStr">
        <is>
          <t>DEPÓSITO BANCARIO</t>
        </is>
      </c>
      <c r="J1152" s="5" t="inlineStr">
        <is>
          <t>1271 SANDRA SALAZAR ESCOBAR</t>
        </is>
      </c>
    </row>
    <row r="1153">
      <c r="A1153" s="5" t="inlineStr">
        <is>
          <t>CCAJ-SC39/79/2023</t>
        </is>
      </c>
      <c r="B1153" s="6" t="n">
        <v>44974.43479679398</v>
      </c>
      <c r="C1153" s="5" t="inlineStr">
        <is>
          <t>1386 EINAR CHOQUETIJLLA - COBRADOR</t>
        </is>
      </c>
      <c r="D1153" s="15" t="n">
        <v>45133189502</v>
      </c>
      <c r="E1153" s="5" t="inlineStr">
        <is>
          <t>BANCO INDUSTRIAL-100070049</t>
        </is>
      </c>
      <c r="H1153" s="9" t="n">
        <v>473.04</v>
      </c>
      <c r="I1153" s="5" t="inlineStr">
        <is>
          <t>DEPÓSITO BANCARIO</t>
        </is>
      </c>
      <c r="J1153" s="5" t="inlineStr">
        <is>
          <t>1271 SANDRA SALAZAR ESCOBAR</t>
        </is>
      </c>
    </row>
    <row r="1154">
      <c r="A1154" s="5" t="inlineStr">
        <is>
          <t>CCAJ-SC39/79/2023</t>
        </is>
      </c>
      <c r="B1154" s="6" t="n">
        <v>44974.43479679398</v>
      </c>
      <c r="C1154" s="5" t="inlineStr">
        <is>
          <t>1386 EINAR CHOQUETIJLLA - COBRADOR</t>
        </is>
      </c>
      <c r="D1154" s="7" t="n"/>
      <c r="E1154" s="8" t="n"/>
      <c r="F1154" s="9" t="n">
        <v>43757.1</v>
      </c>
      <c r="I1154" s="10" t="inlineStr">
        <is>
          <t>EFECTIVO</t>
        </is>
      </c>
      <c r="J1154" s="8" t="inlineStr">
        <is>
          <t>1970 CARLOS CAMPOS ORTIZ</t>
        </is>
      </c>
    </row>
    <row r="1155">
      <c r="A1155" s="5" t="inlineStr">
        <is>
          <t>CCAJ-SC39/79/2023</t>
        </is>
      </c>
      <c r="B1155" s="6" t="n">
        <v>44974.43479679398</v>
      </c>
      <c r="C1155" s="5" t="inlineStr">
        <is>
          <t>1386 EINAR CHOQUETIJLLA - COBRADOR</t>
        </is>
      </c>
      <c r="D1155" s="7" t="n"/>
      <c r="E1155" s="8" t="n"/>
      <c r="F1155" s="9" t="n">
        <v>27316.5</v>
      </c>
      <c r="I1155" s="10" t="inlineStr">
        <is>
          <t>EFECTIVO</t>
        </is>
      </c>
      <c r="J1155" s="8" t="inlineStr">
        <is>
          <t>1974 JOEL EGUEZ BARBA</t>
        </is>
      </c>
    </row>
    <row r="1156">
      <c r="A1156" s="5" t="inlineStr">
        <is>
          <t>CCAJ-SC39/79/2023</t>
        </is>
      </c>
      <c r="B1156" s="6" t="n">
        <v>44974.43479679398</v>
      </c>
      <c r="C1156" s="5" t="inlineStr">
        <is>
          <t>1386 EINAR CHOQUETIJLLA - COBRADOR</t>
        </is>
      </c>
      <c r="D1156" s="7" t="n"/>
      <c r="E1156" s="8" t="n"/>
      <c r="F1156" s="9" t="n">
        <v>20576</v>
      </c>
      <c r="I1156" s="10" t="inlineStr">
        <is>
          <t>EFECTIVO</t>
        </is>
      </c>
      <c r="J1156" s="8" t="inlineStr">
        <is>
          <t>2551 EDMUNDO CAYANI M.</t>
        </is>
      </c>
    </row>
    <row r="1157">
      <c r="A1157" s="5" t="inlineStr">
        <is>
          <t>CCAJ-SC39/79/2023</t>
        </is>
      </c>
      <c r="B1157" s="6" t="n">
        <v>44974.43479679398</v>
      </c>
      <c r="C1157" s="5" t="inlineStr">
        <is>
          <t>1386 EINAR CHOQUETIJLLA - COBRADOR</t>
        </is>
      </c>
      <c r="D1157" s="7" t="n"/>
      <c r="E1157" s="8" t="n"/>
      <c r="F1157" s="9" t="n">
        <v>28747.7</v>
      </c>
      <c r="I1157" s="10" t="inlineStr">
        <is>
          <t>EFECTIVO</t>
        </is>
      </c>
      <c r="J1157" s="8" t="inlineStr">
        <is>
          <t>3211 PEDRO CAYALO COCA</t>
        </is>
      </c>
    </row>
    <row r="1158">
      <c r="A1158" s="5" t="inlineStr">
        <is>
          <t>CCAJ-SC39/79/2023</t>
        </is>
      </c>
      <c r="B1158" s="6" t="n">
        <v>44974.43479679398</v>
      </c>
      <c r="C1158" s="5" t="inlineStr">
        <is>
          <t>1386 EINAR CHOQUETIJLLA - COBRADOR</t>
        </is>
      </c>
      <c r="D1158" s="7" t="n"/>
      <c r="E1158" s="8" t="n"/>
      <c r="F1158" s="9" t="n">
        <v>13379.1</v>
      </c>
      <c r="I1158" s="10" t="inlineStr">
        <is>
          <t>EFECTIVO</t>
        </is>
      </c>
      <c r="J1158" s="8" t="inlineStr">
        <is>
          <t>4309 RODRIGO RAMOS - T07</t>
        </is>
      </c>
    </row>
    <row r="1159">
      <c r="A1159" s="5" t="inlineStr">
        <is>
          <t>CCAJ-SC39/79/2023</t>
        </is>
      </c>
      <c r="B1159" s="6" t="n">
        <v>44974.43479679398</v>
      </c>
      <c r="C1159" s="5" t="inlineStr">
        <is>
          <t>1386 EINAR CHOQUETIJLLA - COBRADOR</t>
        </is>
      </c>
      <c r="D1159" s="7" t="n"/>
      <c r="E1159" s="8" t="n"/>
      <c r="F1159" s="9" t="n">
        <v>14704.1</v>
      </c>
      <c r="I1159" s="10" t="inlineStr">
        <is>
          <t>EFECTIVO</t>
        </is>
      </c>
      <c r="J1159" s="8" t="inlineStr">
        <is>
          <t>4309 RODRIGO RAMOS - T09</t>
        </is>
      </c>
    </row>
    <row r="1160">
      <c r="A1160" s="5" t="inlineStr">
        <is>
          <t>CCAJ-SC39/79/2023</t>
        </is>
      </c>
      <c r="B1160" s="6" t="n">
        <v>44974.43479679398</v>
      </c>
      <c r="C1160" s="5" t="inlineStr">
        <is>
          <t>1386 EINAR CHOQUETIJLLA - COBRADOR</t>
        </is>
      </c>
      <c r="D1160" s="7" t="n"/>
      <c r="E1160" s="8" t="n"/>
      <c r="F1160" s="9" t="n">
        <v>6717</v>
      </c>
      <c r="I1160" s="10" t="inlineStr">
        <is>
          <t>EFECTIVO</t>
        </is>
      </c>
      <c r="J1160" s="8" t="inlineStr">
        <is>
          <t>4309 RODRIGO RAMOS - T11</t>
        </is>
      </c>
    </row>
    <row r="1161">
      <c r="A1161" s="5" t="inlineStr">
        <is>
          <t>CCAJ-SC39/79/2023</t>
        </is>
      </c>
      <c r="B1161" s="6" t="n">
        <v>44974.43479679398</v>
      </c>
      <c r="C1161" s="5" t="inlineStr">
        <is>
          <t>1386 EINAR CHOQUETIJLLA - COBRADOR</t>
        </is>
      </c>
      <c r="D1161" s="7" t="n"/>
      <c r="E1161" s="8" t="n"/>
      <c r="F1161" s="9" t="n">
        <v>29083.6</v>
      </c>
      <c r="I1161" s="10" t="inlineStr">
        <is>
          <t>EFECTIVO</t>
        </is>
      </c>
      <c r="J1161" s="8" t="inlineStr">
        <is>
          <t>4309 RODRIGO RAMOS - T18</t>
        </is>
      </c>
    </row>
    <row r="1162">
      <c r="A1162" s="5" t="inlineStr">
        <is>
          <t>CCAJ-SC39/79/2023</t>
        </is>
      </c>
      <c r="B1162" s="6" t="n">
        <v>44974.43479679398</v>
      </c>
      <c r="C1162" s="5" t="inlineStr">
        <is>
          <t>1386 EINAR CHOQUETIJLLA - COBRADOR</t>
        </is>
      </c>
      <c r="D1162" s="7" t="n"/>
      <c r="E1162" s="8" t="n"/>
      <c r="F1162" s="9" t="n">
        <v>20491.2</v>
      </c>
      <c r="I1162" s="10" t="inlineStr">
        <is>
          <t>EFECTIVO</t>
        </is>
      </c>
      <c r="J1162" s="8" t="inlineStr">
        <is>
          <t>4309 RODRIGO RAMOS - T19</t>
        </is>
      </c>
    </row>
    <row r="1163">
      <c r="A1163" s="11" t="inlineStr">
        <is>
          <t>SAP</t>
        </is>
      </c>
      <c r="B1163" s="3" t="n"/>
      <c r="C1163" s="3" t="n"/>
      <c r="D1163" s="17">
        <f>166422.7+38349.6</f>
        <v/>
      </c>
      <c r="E1163" s="8" t="n"/>
      <c r="F1163" s="31">
        <f>SUM(F1146:G1162)</f>
        <v/>
      </c>
      <c r="G1163" s="9" t="n"/>
      <c r="I1163" s="10" t="n"/>
      <c r="J1163" s="8" t="n"/>
    </row>
    <row r="1164">
      <c r="A1164" s="13" t="inlineStr">
        <is>
          <t>FECHA</t>
        </is>
      </c>
      <c r="B1164" s="13" t="inlineStr">
        <is>
          <t>CIERRE DE CAJA</t>
        </is>
      </c>
      <c r="C1164" s="13" t="inlineStr">
        <is>
          <t>IMPORTE</t>
        </is>
      </c>
      <c r="D1164" s="7" t="inlineStr">
        <is>
          <t>112799880</t>
        </is>
      </c>
      <c r="E1164" s="8" t="n"/>
      <c r="G1164" s="9" t="n"/>
      <c r="I1164" s="10" t="n"/>
      <c r="J1164" s="8" t="n"/>
    </row>
    <row r="1165" ht="15.75" customHeight="1">
      <c r="A1165" s="5" t="n"/>
      <c r="B1165" s="6" t="n"/>
      <c r="C1165" s="5" t="n"/>
      <c r="D1165" s="14" t="n">
        <v>112799967</v>
      </c>
      <c r="E1165" s="8" t="n"/>
      <c r="G1165" s="9" t="n"/>
      <c r="I1165" s="10" t="n"/>
      <c r="J1165" s="8" t="n"/>
    </row>
    <row r="1166" ht="15.75" customHeight="1">
      <c r="A1166" s="5" t="n"/>
      <c r="B1166" s="6" t="n"/>
      <c r="C1166" s="5" t="n"/>
      <c r="D1166" s="14" t="n">
        <v>112800047</v>
      </c>
      <c r="E1166" s="8" t="n"/>
      <c r="G1166" s="9" t="n"/>
      <c r="I1166" s="10" t="n"/>
      <c r="J1166" s="8" t="n"/>
    </row>
    <row r="1167">
      <c r="A1167" s="5" t="n"/>
      <c r="B1167" s="6" t="n"/>
      <c r="C1167" s="5" t="n"/>
      <c r="D1167" s="7" t="n"/>
      <c r="E1167" s="8" t="n"/>
      <c r="G1167" s="9" t="n"/>
      <c r="I1167" s="10" t="n"/>
      <c r="J1167" s="8" t="n"/>
    </row>
    <row r="1168">
      <c r="A1168" s="5" t="inlineStr">
        <is>
          <t>CCAJ-SC39/80/2023</t>
        </is>
      </c>
      <c r="B1168" s="6" t="n">
        <v>44974.84323519676</v>
      </c>
      <c r="C1168" s="5" t="inlineStr">
        <is>
          <t>1386 EINAR CHOQUETIJLLA - COBRADOR</t>
        </is>
      </c>
      <c r="D1168" s="7" t="n"/>
      <c r="E1168" s="8" t="n"/>
      <c r="G1168" s="9" t="n">
        <v>2988.71</v>
      </c>
      <c r="I1168" s="10" t="inlineStr">
        <is>
          <t>CHEQUE</t>
        </is>
      </c>
      <c r="J1168" s="5" t="inlineStr">
        <is>
          <t>4307 PEDRO GALARZA TERCEROS</t>
        </is>
      </c>
    </row>
    <row r="1169">
      <c r="A1169" s="5" t="inlineStr">
        <is>
          <t>CCAJ-SC39/80/202</t>
        </is>
      </c>
      <c r="B1169" s="6" t="n">
        <v>44974.84323519676</v>
      </c>
      <c r="C1169" s="5" t="inlineStr">
        <is>
          <t xml:space="preserve">1386 EINAR CHOQUETIJLLA - </t>
        </is>
      </c>
      <c r="D1169" s="15" t="n">
        <v>45163281596</v>
      </c>
      <c r="E1169" s="5" t="inlineStr">
        <is>
          <t>BANCO INDUSTRIAL-100070049</t>
        </is>
      </c>
      <c r="H1169" s="9" t="n">
        <v>12353.65</v>
      </c>
      <c r="I1169" s="5" t="inlineStr">
        <is>
          <t>DEPÓSITO BANCARIO</t>
        </is>
      </c>
      <c r="J1169" s="5" t="inlineStr">
        <is>
          <t>4307 PEDRO GALARZA TERCEROS</t>
        </is>
      </c>
    </row>
    <row r="1170">
      <c r="A1170" s="5" t="inlineStr">
        <is>
          <t>CCAJ-SC39/80/2023</t>
        </is>
      </c>
      <c r="B1170" s="6" t="n">
        <v>44974.84323519676</v>
      </c>
      <c r="C1170" s="5" t="inlineStr">
        <is>
          <t>1386 EINAR CHOQUETIJLLA - COBRADOR</t>
        </is>
      </c>
      <c r="D1170" s="15" t="n">
        <v>45133186503</v>
      </c>
      <c r="E1170" s="5" t="inlineStr">
        <is>
          <t>BANCO INDUSTRIAL-100070049</t>
        </is>
      </c>
      <c r="H1170" s="9" t="n">
        <v>25064</v>
      </c>
      <c r="I1170" s="5" t="inlineStr">
        <is>
          <t>DEPÓSITO BANCARIO</t>
        </is>
      </c>
      <c r="J1170" s="5" t="inlineStr">
        <is>
          <t>4307 PEDRO GALARZA TERCEROS</t>
        </is>
      </c>
    </row>
    <row r="1171">
      <c r="A1171" s="5" t="inlineStr">
        <is>
          <t>CCAJ-SC39/80/2023</t>
        </is>
      </c>
      <c r="B1171" s="6" t="n">
        <v>44974.84323519676</v>
      </c>
      <c r="C1171" s="5" t="inlineStr">
        <is>
          <t>1386 EINAR CHOQUETIJLLA - COBRADOR</t>
        </is>
      </c>
      <c r="D1171" s="15" t="n">
        <v>45113340753</v>
      </c>
      <c r="E1171" s="5" t="inlineStr">
        <is>
          <t>BANCO INDUSTRIAL-100070049</t>
        </is>
      </c>
      <c r="H1171" s="9" t="n">
        <v>496.04</v>
      </c>
      <c r="I1171" s="5" t="inlineStr">
        <is>
          <t>DEPÓSITO BANCARIO</t>
        </is>
      </c>
      <c r="J1171" s="5" t="inlineStr">
        <is>
          <t>4307 PEDRO GALARZA TERCEROS</t>
        </is>
      </c>
    </row>
    <row r="1172">
      <c r="A1172" s="5" t="inlineStr">
        <is>
          <t>CCAJ-SC39/80/2023</t>
        </is>
      </c>
      <c r="B1172" s="6" t="n">
        <v>44974.84323519676</v>
      </c>
      <c r="C1172" s="5" t="inlineStr">
        <is>
          <t>1386 EINAR CHOQUETIJLLA - COBRADOR</t>
        </is>
      </c>
      <c r="D1172" s="15" t="n">
        <v>45163278747</v>
      </c>
      <c r="E1172" s="5" t="inlineStr">
        <is>
          <t>BANCO INDUSTRIAL-100070049</t>
        </is>
      </c>
      <c r="H1172" s="9" t="n">
        <v>6425.2</v>
      </c>
      <c r="I1172" s="5" t="inlineStr">
        <is>
          <t>DEPÓSITO BANCARIO</t>
        </is>
      </c>
      <c r="J1172" s="5" t="inlineStr">
        <is>
          <t>4307 PEDRO GALARZA TERCEROS</t>
        </is>
      </c>
    </row>
    <row r="1173">
      <c r="A1173" s="5" t="inlineStr">
        <is>
          <t>CCAJ-SC39/80/2023</t>
        </is>
      </c>
      <c r="B1173" s="6" t="n">
        <v>44974.84323519676</v>
      </c>
      <c r="C1173" s="5" t="inlineStr">
        <is>
          <t>1386 EINAR CHOQUETIJLLA - COBRADOR</t>
        </is>
      </c>
      <c r="D1173" s="15" t="n">
        <v>45143557267</v>
      </c>
      <c r="E1173" s="5" t="inlineStr">
        <is>
          <t>BANCO INDUSTRIAL-100070049</t>
        </is>
      </c>
      <c r="H1173" s="9" t="n">
        <v>298.02</v>
      </c>
      <c r="I1173" s="5" t="inlineStr">
        <is>
          <t>DEPÓSITO BANCARIO</t>
        </is>
      </c>
      <c r="J1173" s="5" t="inlineStr">
        <is>
          <t>4307 PEDRO GALARZA TERCEROS</t>
        </is>
      </c>
    </row>
    <row r="1174">
      <c r="A1174" s="5" t="inlineStr">
        <is>
          <t>CCAJ-SC39/80/2023</t>
        </is>
      </c>
      <c r="B1174" s="6" t="n">
        <v>44974.84323519676</v>
      </c>
      <c r="C1174" s="5" t="inlineStr">
        <is>
          <t>1386 EINAR CHOQUETIJLLA - COBRADOR</t>
        </is>
      </c>
      <c r="D1174" s="15" t="n">
        <v>45163278111</v>
      </c>
      <c r="E1174" s="5" t="inlineStr">
        <is>
          <t>BANCO INDUSTRIAL-100070049</t>
        </is>
      </c>
      <c r="H1174" s="9" t="n">
        <v>6803.8</v>
      </c>
      <c r="I1174" s="5" t="inlineStr">
        <is>
          <t>DEPÓSITO BANCARIO</t>
        </is>
      </c>
      <c r="J1174" s="5" t="inlineStr">
        <is>
          <t>4307 PEDRO GALARZA TERCEROS</t>
        </is>
      </c>
    </row>
    <row r="1175">
      <c r="A1175" s="5" t="inlineStr">
        <is>
          <t>CCAJ-SC39/80/2023</t>
        </is>
      </c>
      <c r="B1175" s="6" t="n">
        <v>44974.84323519676</v>
      </c>
      <c r="C1175" s="5" t="inlineStr">
        <is>
          <t>1386 EINAR CHOQUETIJLLA - COBRADOR</t>
        </is>
      </c>
      <c r="D1175" s="15" t="n">
        <v>45113337655</v>
      </c>
      <c r="E1175" s="5" t="inlineStr">
        <is>
          <t>BANCO INDUSTRIAL-100070049</t>
        </is>
      </c>
      <c r="H1175" s="9" t="n">
        <v>1440</v>
      </c>
      <c r="I1175" s="5" t="inlineStr">
        <is>
          <t>DEPÓSITO BANCARIO</t>
        </is>
      </c>
      <c r="J1175" s="5" t="inlineStr">
        <is>
          <t>4307 PEDRO GALARZA TERCEROS</t>
        </is>
      </c>
    </row>
    <row r="1176">
      <c r="A1176" s="5" t="inlineStr">
        <is>
          <t>CCAJ-SC39/80/2023</t>
        </is>
      </c>
      <c r="B1176" s="6" t="n">
        <v>44974.84323519676</v>
      </c>
      <c r="C1176" s="5" t="inlineStr">
        <is>
          <t>1386 EINAR CHOQUETIJLLA - COBRADOR</t>
        </is>
      </c>
      <c r="D1176" s="15" t="n">
        <v>45143558731</v>
      </c>
      <c r="E1176" s="5" t="inlineStr">
        <is>
          <t>BANCO INDUSTRIAL-100070049</t>
        </is>
      </c>
      <c r="H1176" s="9" t="n">
        <v>1304</v>
      </c>
      <c r="I1176" s="5" t="inlineStr">
        <is>
          <t>DEPÓSITO BANCARIO</t>
        </is>
      </c>
      <c r="J1176" s="5" t="inlineStr">
        <is>
          <t>4307 PEDRO GALARZA TERCEROS</t>
        </is>
      </c>
    </row>
    <row r="1177">
      <c r="A1177" s="5" t="inlineStr">
        <is>
          <t>CCAJ-SC39/80/2023</t>
        </is>
      </c>
      <c r="B1177" s="6" t="n">
        <v>44974.84323519676</v>
      </c>
      <c r="C1177" s="5" t="inlineStr">
        <is>
          <t>1386 EINAR CHOQUETIJLLA - COBRADOR</t>
        </is>
      </c>
      <c r="D1177" s="15" t="n">
        <v>45163277877</v>
      </c>
      <c r="E1177" s="5" t="inlineStr">
        <is>
          <t>BANCO INDUSTRIAL-100070049</t>
        </is>
      </c>
      <c r="H1177" s="9" t="n">
        <v>583.2</v>
      </c>
      <c r="I1177" s="5" t="inlineStr">
        <is>
          <t>DEPÓSITO BANCARIO</t>
        </is>
      </c>
      <c r="J1177" s="5" t="inlineStr">
        <is>
          <t>4307 PEDRO GALARZA TERCEROS</t>
        </is>
      </c>
    </row>
    <row r="1178">
      <c r="A1178" s="5" t="inlineStr">
        <is>
          <t>CCAJ-SC39/80/2023</t>
        </is>
      </c>
      <c r="B1178" s="6" t="n">
        <v>44974.84323519676</v>
      </c>
      <c r="C1178" s="5" t="inlineStr">
        <is>
          <t>1386 EINAR CHOQUETIJLLA - COBRADOR</t>
        </is>
      </c>
      <c r="D1178" s="15" t="n">
        <v>45123322812</v>
      </c>
      <c r="E1178" s="5" t="inlineStr">
        <is>
          <t>BANCO INDUSTRIAL-100070049</t>
        </is>
      </c>
      <c r="H1178" s="9" t="n">
        <v>305.91</v>
      </c>
      <c r="I1178" s="5" t="inlineStr">
        <is>
          <t>DEPÓSITO BANCARIO</t>
        </is>
      </c>
      <c r="J1178" s="5" t="inlineStr">
        <is>
          <t>4307 PEDRO GALARZA TERCEROS</t>
        </is>
      </c>
    </row>
    <row r="1179">
      <c r="A1179" s="5" t="inlineStr">
        <is>
          <t>CCAJ-SC39/80/2023</t>
        </is>
      </c>
      <c r="B1179" s="6" t="n">
        <v>44974.84323519676</v>
      </c>
      <c r="C1179" s="5" t="inlineStr">
        <is>
          <t>1386 EINAR CHOQUETIJLLA - COBRADOR</t>
        </is>
      </c>
      <c r="D1179" s="15" t="n">
        <v>45163279106</v>
      </c>
      <c r="E1179" s="5" t="inlineStr">
        <is>
          <t>BANCO INDUSTRIAL-100070049</t>
        </is>
      </c>
      <c r="H1179" s="9" t="n">
        <v>329.04</v>
      </c>
      <c r="I1179" s="5" t="inlineStr">
        <is>
          <t>DEPÓSITO BANCARIO</t>
        </is>
      </c>
      <c r="J1179" s="5" t="inlineStr">
        <is>
          <t>4307 PEDRO GALARZA TERCEROS</t>
        </is>
      </c>
    </row>
    <row r="1180">
      <c r="A1180" s="5" t="inlineStr">
        <is>
          <t>CCAJ-SC39/80/2023</t>
        </is>
      </c>
      <c r="B1180" s="6" t="n">
        <v>44974.84323519676</v>
      </c>
      <c r="C1180" s="5" t="inlineStr">
        <is>
          <t>1386 EINAR CHOQUETIJLLA - COBRADOR</t>
        </is>
      </c>
      <c r="D1180" s="15" t="n">
        <v>45153184708</v>
      </c>
      <c r="E1180" s="5" t="inlineStr">
        <is>
          <t>BANCO INDUSTRIAL-100070049</t>
        </is>
      </c>
      <c r="H1180" s="9" t="n">
        <v>754.5599999999999</v>
      </c>
      <c r="I1180" s="5" t="inlineStr">
        <is>
          <t>DEPÓSITO BANCARIO</t>
        </is>
      </c>
      <c r="J1180" s="5" t="inlineStr">
        <is>
          <t>4307 PEDRO GALARZA TERCEROS</t>
        </is>
      </c>
    </row>
    <row r="1181">
      <c r="A1181" s="5" t="inlineStr">
        <is>
          <t>CCAJ-SC39/80/2023</t>
        </is>
      </c>
      <c r="B1181" s="6" t="n">
        <v>44974.84323519676</v>
      </c>
      <c r="C1181" s="5" t="inlineStr">
        <is>
          <t>1386 EINAR CHOQUETIJLLA - COBRADOR</t>
        </is>
      </c>
      <c r="D1181" s="15" t="n">
        <v>45173252225</v>
      </c>
      <c r="E1181" s="5" t="inlineStr">
        <is>
          <t>BANCO INDUSTRIAL-100070049</t>
        </is>
      </c>
      <c r="H1181" s="9" t="n">
        <v>1153.06</v>
      </c>
      <c r="I1181" s="5" t="inlineStr">
        <is>
          <t>DEPÓSITO BANCARIO</t>
        </is>
      </c>
      <c r="J1181" s="5" t="inlineStr">
        <is>
          <t>4307 PEDRO GALARZA TERCEROS</t>
        </is>
      </c>
    </row>
    <row r="1182">
      <c r="A1182" s="5" t="inlineStr">
        <is>
          <t>CCAJ-SC39/80/2023</t>
        </is>
      </c>
      <c r="B1182" s="6" t="n">
        <v>44974.84323519676</v>
      </c>
      <c r="C1182" s="5" t="inlineStr">
        <is>
          <t>1386 EINAR CHOQUETIJLLA - COBRADOR</t>
        </is>
      </c>
      <c r="D1182" s="15" t="n">
        <v>45113343515</v>
      </c>
      <c r="E1182" s="5" t="inlineStr">
        <is>
          <t>BANCO INDUSTRIAL-100070049</t>
        </is>
      </c>
      <c r="H1182" s="9" t="n">
        <v>10193.4</v>
      </c>
      <c r="I1182" s="5" t="inlineStr">
        <is>
          <t>DEPÓSITO BANCARIO</t>
        </is>
      </c>
      <c r="J1182" s="5" t="inlineStr">
        <is>
          <t>4307 PEDRO GALARZA TERCEROS</t>
        </is>
      </c>
    </row>
    <row r="1183">
      <c r="A1183" s="5" t="inlineStr">
        <is>
          <t>CCAJ-SC39/80/2023</t>
        </is>
      </c>
      <c r="B1183" s="6" t="n">
        <v>44974.84323519676</v>
      </c>
      <c r="C1183" s="5" t="inlineStr">
        <is>
          <t>1386 EINAR CHOQUETIJLLA - COBRADOR</t>
        </is>
      </c>
      <c r="D1183" s="7" t="n">
        <v>316751</v>
      </c>
      <c r="E1183" s="5" t="inlineStr">
        <is>
          <t>BANCO DE CREDITO-7015054675359</t>
        </is>
      </c>
      <c r="H1183" s="9" t="n">
        <v>2000</v>
      </c>
      <c r="I1183" s="5" t="inlineStr">
        <is>
          <t>DEPÓSITO BANCARIO</t>
        </is>
      </c>
      <c r="J1183" s="5" t="inlineStr">
        <is>
          <t>4863 MOISES MENACHO MONTAÑO</t>
        </is>
      </c>
    </row>
    <row r="1184">
      <c r="A1184" s="5" t="inlineStr">
        <is>
          <t>CCAJ-SC39/80/2023</t>
        </is>
      </c>
      <c r="B1184" s="6" t="n">
        <v>44974.84323519676</v>
      </c>
      <c r="C1184" s="5" t="inlineStr">
        <is>
          <t>1386 EINAR CHOQUETIJLLA - COBRADOR</t>
        </is>
      </c>
      <c r="D1184" s="15" t="n">
        <v>45163277602</v>
      </c>
      <c r="E1184" s="5" t="inlineStr">
        <is>
          <t>BANCO INDUSTRIAL-100070049</t>
        </is>
      </c>
      <c r="H1184" s="9" t="n">
        <v>3004.87</v>
      </c>
      <c r="I1184" s="5" t="inlineStr">
        <is>
          <t>DEPÓSITO BANCARIO</t>
        </is>
      </c>
      <c r="J1184" s="5" t="inlineStr">
        <is>
          <t>4307 PEDRO GALARZA TERCEROS</t>
        </is>
      </c>
    </row>
    <row r="1185">
      <c r="A1185" s="5" t="inlineStr">
        <is>
          <t>CCAJ-SC39/80/2023</t>
        </is>
      </c>
      <c r="B1185" s="6" t="n">
        <v>44974.84323519676</v>
      </c>
      <c r="C1185" s="5" t="inlineStr">
        <is>
          <t>1386 EINAR CHOQUETIJLLA - COBRADOR</t>
        </is>
      </c>
      <c r="D1185" s="7" t="n">
        <v>321385</v>
      </c>
      <c r="E1185" s="5" t="inlineStr">
        <is>
          <t>BANCO DE CREDITO-7015054675359</t>
        </is>
      </c>
      <c r="H1185" s="9" t="n">
        <v>4000</v>
      </c>
      <c r="I1185" s="5" t="inlineStr">
        <is>
          <t>DEPÓSITO BANCARIO</t>
        </is>
      </c>
      <c r="J1185" s="8" t="inlineStr">
        <is>
          <t>1972 FLAVIA GALEAN MALLON</t>
        </is>
      </c>
    </row>
    <row r="1186">
      <c r="A1186" s="5" t="inlineStr">
        <is>
          <t>CCAJ-SC39/80/2023</t>
        </is>
      </c>
      <c r="B1186" s="6" t="n">
        <v>44974.84323519676</v>
      </c>
      <c r="C1186" s="5" t="inlineStr">
        <is>
          <t>1386 EINAR CHOQUETIJLLA - COBRADOR</t>
        </is>
      </c>
      <c r="D1186" s="7" t="n">
        <v>326741</v>
      </c>
      <c r="E1186" s="5" t="inlineStr">
        <is>
          <t>BANCO DE CREDITO-7015054675359</t>
        </is>
      </c>
      <c r="H1186" s="9" t="n">
        <v>516.9400000000001</v>
      </c>
      <c r="I1186" s="5" t="inlineStr">
        <is>
          <t>DEPÓSITO BANCARIO</t>
        </is>
      </c>
      <c r="J1186" s="8" t="inlineStr">
        <is>
          <t>1972 FLAVIA GALEAN MALLON</t>
        </is>
      </c>
    </row>
    <row r="1187">
      <c r="A1187" s="5" t="inlineStr">
        <is>
          <t>CCAJ-SC39/80/2023</t>
        </is>
      </c>
      <c r="B1187" s="6" t="n">
        <v>44974.84323519676</v>
      </c>
      <c r="C1187" s="5" t="inlineStr">
        <is>
          <t>1386 EINAR CHOQUETIJLLA - COBRADOR</t>
        </is>
      </c>
      <c r="D1187" s="15" t="n">
        <v>45123324315</v>
      </c>
      <c r="E1187" s="5" t="inlineStr">
        <is>
          <t>BANCO INDUSTRIAL-100070049</t>
        </is>
      </c>
      <c r="H1187" s="9" t="n">
        <v>7000</v>
      </c>
      <c r="I1187" s="5" t="inlineStr">
        <is>
          <t>DEPÓSITO BANCARIO</t>
        </is>
      </c>
      <c r="J1187" s="5" t="inlineStr">
        <is>
          <t>4307 PEDRO GALARZA TERCEROS</t>
        </is>
      </c>
    </row>
    <row r="1188">
      <c r="A1188" s="5" t="inlineStr">
        <is>
          <t>CCAJ-SC39/80/2023</t>
        </is>
      </c>
      <c r="B1188" s="6" t="n">
        <v>44974.84323519676</v>
      </c>
      <c r="C1188" s="5" t="inlineStr">
        <is>
          <t>1386 EINAR CHOQUETIJLLA - COBRADOR</t>
        </is>
      </c>
      <c r="D1188" s="7" t="n">
        <v>3131317541</v>
      </c>
      <c r="E1188" s="8" t="inlineStr">
        <is>
          <t>BANCO UNION-120271437</t>
        </is>
      </c>
      <c r="H1188" s="9" t="n">
        <v>2010.96</v>
      </c>
      <c r="I1188" s="5" t="inlineStr">
        <is>
          <t>DEPÓSITO BANCARIO</t>
        </is>
      </c>
      <c r="J1188" s="5" t="inlineStr">
        <is>
          <t>1271 SANDRA SALAZAR ESCOBAR</t>
        </is>
      </c>
    </row>
    <row r="1189">
      <c r="A1189" s="5" t="inlineStr">
        <is>
          <t>CCAJ-SC39/80/2023</t>
        </is>
      </c>
      <c r="B1189" s="6" t="n">
        <v>44974.84323519676</v>
      </c>
      <c r="C1189" s="5" t="inlineStr">
        <is>
          <t>1386 EINAR CHOQUETIJLLA - COBRADOR</t>
        </is>
      </c>
      <c r="D1189" s="7" t="n">
        <v>773776</v>
      </c>
      <c r="E1189" s="5" t="inlineStr">
        <is>
          <t>MERCANTIL SANTA CRUZ-4010678183</t>
        </is>
      </c>
      <c r="H1189" s="9" t="n">
        <v>6835.13</v>
      </c>
      <c r="I1189" s="5" t="inlineStr">
        <is>
          <t>DEPÓSITO BANCARIO</t>
        </is>
      </c>
      <c r="J1189" s="5" t="inlineStr">
        <is>
          <t>1271 SANDRA SALAZAR ESCOBAR</t>
        </is>
      </c>
    </row>
    <row r="1190">
      <c r="A1190" s="5" t="inlineStr">
        <is>
          <t>CCAJ-SC39/80/2023</t>
        </is>
      </c>
      <c r="B1190" s="6" t="n">
        <v>44974.84323519676</v>
      </c>
      <c r="C1190" s="5" t="inlineStr">
        <is>
          <t>1386 EINAR CHOQUETIJLLA - COBRADOR</t>
        </is>
      </c>
      <c r="D1190" s="7" t="n">
        <v>248357</v>
      </c>
      <c r="E1190" s="5" t="inlineStr">
        <is>
          <t>BANCO DE CREDITO-7015054675359</t>
        </is>
      </c>
      <c r="H1190" s="9" t="n">
        <v>2039</v>
      </c>
      <c r="I1190" s="5" t="inlineStr">
        <is>
          <t>DEPÓSITO BANCARIO</t>
        </is>
      </c>
      <c r="J1190" s="5" t="inlineStr">
        <is>
          <t>1271 SANDRA SALAZAR ESCOBAR</t>
        </is>
      </c>
    </row>
    <row r="1191">
      <c r="A1191" s="5" t="inlineStr">
        <is>
          <t>CCAJ-SC39/80/2023</t>
        </is>
      </c>
      <c r="B1191" s="6" t="n">
        <v>44974.84323519676</v>
      </c>
      <c r="C1191" s="5" t="inlineStr">
        <is>
          <t>1386 EINAR CHOQUETIJLLA - COBRADOR</t>
        </is>
      </c>
      <c r="D1191" s="7" t="n">
        <v>171387</v>
      </c>
      <c r="E1191" s="5" t="inlineStr">
        <is>
          <t>BANCO DE CREDITO-7015054675359</t>
        </is>
      </c>
      <c r="H1191" s="9" t="n">
        <v>1055.45</v>
      </c>
      <c r="I1191" s="5" t="inlineStr">
        <is>
          <t>DEPÓSITO BANCARIO</t>
        </is>
      </c>
      <c r="J1191" s="5" t="inlineStr">
        <is>
          <t>1271 SANDRA SALAZAR ESCOBAR</t>
        </is>
      </c>
    </row>
    <row r="1192">
      <c r="A1192" s="5" t="inlineStr">
        <is>
          <t>CCAJ-SC39/80/2023</t>
        </is>
      </c>
      <c r="B1192" s="6" t="n">
        <v>44974.84323519676</v>
      </c>
      <c r="C1192" s="5" t="inlineStr">
        <is>
          <t>1386 EINAR CHOQUETIJLLA - COBRADOR</t>
        </is>
      </c>
      <c r="D1192" s="7" t="n">
        <v>365086</v>
      </c>
      <c r="E1192" s="5" t="inlineStr">
        <is>
          <t>BANCO DE CREDITO-7015054675359</t>
        </is>
      </c>
      <c r="H1192" s="9" t="n">
        <v>354.27</v>
      </c>
      <c r="I1192" s="5" t="inlineStr">
        <is>
          <t>DEPÓSITO BANCARIO</t>
        </is>
      </c>
      <c r="J1192" s="5" t="inlineStr">
        <is>
          <t>1271 SANDRA SALAZAR ESCOBAR</t>
        </is>
      </c>
    </row>
    <row r="1193">
      <c r="A1193" s="5" t="inlineStr">
        <is>
          <t>CCAJ-SC39/80/2023</t>
        </is>
      </c>
      <c r="B1193" s="6" t="n">
        <v>44974.84323519676</v>
      </c>
      <c r="C1193" s="5" t="inlineStr">
        <is>
          <t>1386 EINAR CHOQUETIJLLA - COBRADOR</t>
        </is>
      </c>
      <c r="D1193" s="7" t="n">
        <v>326443</v>
      </c>
      <c r="E1193" s="5" t="inlineStr">
        <is>
          <t>BANCO DE CREDITO-7015054675359</t>
        </is>
      </c>
      <c r="H1193" s="9" t="n">
        <v>110.16</v>
      </c>
      <c r="I1193" s="5" t="inlineStr">
        <is>
          <t>DEPÓSITO BANCARIO</t>
        </is>
      </c>
      <c r="J1193" s="5" t="inlineStr">
        <is>
          <t>1271 SANDRA SALAZAR ESCOBAR</t>
        </is>
      </c>
    </row>
    <row r="1194">
      <c r="A1194" s="5" t="inlineStr">
        <is>
          <t>CCAJ-SC39/80/2023</t>
        </is>
      </c>
      <c r="B1194" s="6" t="n">
        <v>44974.84323519676</v>
      </c>
      <c r="C1194" s="5" t="inlineStr">
        <is>
          <t>1386 EINAR CHOQUETIJLLA - COBRADOR</t>
        </is>
      </c>
      <c r="D1194" s="7" t="n">
        <v>327640</v>
      </c>
      <c r="E1194" s="5" t="inlineStr">
        <is>
          <t>BANCO DE CREDITO-7015054675359</t>
        </is>
      </c>
      <c r="H1194" s="9" t="n">
        <v>299.4</v>
      </c>
      <c r="I1194" s="5" t="inlineStr">
        <is>
          <t>DEPÓSITO BANCARIO</t>
        </is>
      </c>
      <c r="J1194" s="5" t="inlineStr">
        <is>
          <t>1271 SANDRA SALAZAR ESCOBAR</t>
        </is>
      </c>
    </row>
    <row r="1195">
      <c r="A1195" s="5" t="inlineStr">
        <is>
          <t>CCAJ-SC39/80/2023</t>
        </is>
      </c>
      <c r="B1195" s="6" t="n">
        <v>44974.84323519676</v>
      </c>
      <c r="C1195" s="5" t="inlineStr">
        <is>
          <t>1386 EINAR CHOQUETIJLLA - COBRADOR</t>
        </is>
      </c>
      <c r="D1195" s="7" t="n">
        <v>316257</v>
      </c>
      <c r="E1195" s="5" t="inlineStr">
        <is>
          <t>BANCO DE CREDITO-7015054675359</t>
        </is>
      </c>
      <c r="H1195" s="9" t="n">
        <v>614.0700000000001</v>
      </c>
      <c r="I1195" s="5" t="inlineStr">
        <is>
          <t>DEPÓSITO BANCARIO</t>
        </is>
      </c>
      <c r="J1195" s="5" t="inlineStr">
        <is>
          <t>1271 SANDRA SALAZAR ESCOBAR</t>
        </is>
      </c>
    </row>
    <row r="1196">
      <c r="A1196" s="5" t="inlineStr">
        <is>
          <t>CCAJ-SC39/80/2023</t>
        </is>
      </c>
      <c r="B1196" s="6" t="n">
        <v>44974.84323519676</v>
      </c>
      <c r="C1196" s="5" t="inlineStr">
        <is>
          <t>1386 EINAR CHOQUETIJLLA - COBRADOR</t>
        </is>
      </c>
      <c r="D1196" s="7" t="n">
        <v>133568</v>
      </c>
      <c r="E1196" s="5" t="inlineStr">
        <is>
          <t>BANCO DE CREDITO-7015054675359</t>
        </is>
      </c>
      <c r="H1196" s="9" t="n">
        <v>299.4</v>
      </c>
      <c r="I1196" s="5" t="inlineStr">
        <is>
          <t>DEPÓSITO BANCARIO</t>
        </is>
      </c>
      <c r="J1196" s="5" t="inlineStr">
        <is>
          <t>1271 SANDRA SALAZAR ESCOBAR</t>
        </is>
      </c>
    </row>
    <row r="1197">
      <c r="A1197" s="5" t="inlineStr">
        <is>
          <t>CCAJ-SC39/80/2023</t>
        </is>
      </c>
      <c r="B1197" s="6" t="n">
        <v>44974.84323519676</v>
      </c>
      <c r="C1197" s="5" t="inlineStr">
        <is>
          <t>1386 EINAR CHOQUETIJLLA - COBRADOR</t>
        </is>
      </c>
      <c r="D1197" s="7" t="n">
        <v>286162</v>
      </c>
      <c r="E1197" s="5" t="inlineStr">
        <is>
          <t>BANCO DE CREDITO-7015054675359</t>
        </is>
      </c>
      <c r="H1197" s="9" t="n">
        <v>211.97</v>
      </c>
      <c r="I1197" s="5" t="inlineStr">
        <is>
          <t>DEPÓSITO BANCARIO</t>
        </is>
      </c>
      <c r="J1197" s="5" t="inlineStr">
        <is>
          <t>1271 SANDRA SALAZAR ESCOBAR</t>
        </is>
      </c>
    </row>
    <row r="1198">
      <c r="A1198" s="5" t="inlineStr">
        <is>
          <t>CCAJ-SC39/80/2023</t>
        </is>
      </c>
      <c r="B1198" s="6" t="n">
        <v>44974.84323519676</v>
      </c>
      <c r="C1198" s="5" t="inlineStr">
        <is>
          <t>1386 EINAR CHOQUETIJLLA - COBRADOR</t>
        </is>
      </c>
      <c r="D1198" s="15" t="n">
        <v>45153183426</v>
      </c>
      <c r="E1198" s="5" t="inlineStr">
        <is>
          <t>BANCO INDUSTRIAL-100070049</t>
        </is>
      </c>
      <c r="H1198" s="9" t="n">
        <v>606</v>
      </c>
      <c r="I1198" s="5" t="inlineStr">
        <is>
          <t>DEPÓSITO BANCARIO</t>
        </is>
      </c>
      <c r="J1198" s="5" t="inlineStr">
        <is>
          <t>1271 SANDRA SALAZAR ESCOBAR</t>
        </is>
      </c>
    </row>
    <row r="1199">
      <c r="A1199" s="5" t="inlineStr">
        <is>
          <t>CCAJ-SC39/80/2023</t>
        </is>
      </c>
      <c r="B1199" s="6" t="n">
        <v>44974.84323519676</v>
      </c>
      <c r="C1199" s="5" t="inlineStr">
        <is>
          <t>1386 EINAR CHOQUETIJLLA - COBRADOR</t>
        </is>
      </c>
      <c r="D1199" s="15" t="n">
        <v>52116952501</v>
      </c>
      <c r="E1199" s="5" t="inlineStr">
        <is>
          <t>BANCO INDUSTRIAL-100070049</t>
        </is>
      </c>
      <c r="H1199" s="9" t="n">
        <v>1476</v>
      </c>
      <c r="I1199" s="5" t="inlineStr">
        <is>
          <t>DEPÓSITO BANCARIO</t>
        </is>
      </c>
      <c r="J1199" s="5" t="inlineStr">
        <is>
          <t>1271 SANDRA SALAZAR ESCOBAR</t>
        </is>
      </c>
    </row>
    <row r="1200">
      <c r="A1200" s="5" t="inlineStr">
        <is>
          <t>CCAJ-SC39/80/2023</t>
        </is>
      </c>
      <c r="B1200" s="6" t="n">
        <v>44974.84323519676</v>
      </c>
      <c r="C1200" s="5" t="inlineStr">
        <is>
          <t>1386 EINAR CHOQUETIJLLA - COBRADOR</t>
        </is>
      </c>
      <c r="D1200" s="15" t="n">
        <v>45153183742</v>
      </c>
      <c r="E1200" s="5" t="inlineStr">
        <is>
          <t>BANCO INDUSTRIAL-100070049</t>
        </is>
      </c>
      <c r="H1200" s="9" t="n">
        <v>978.16</v>
      </c>
      <c r="I1200" s="5" t="inlineStr">
        <is>
          <t>DEPÓSITO BANCARIO</t>
        </is>
      </c>
      <c r="J1200" s="5" t="inlineStr">
        <is>
          <t>1271 SANDRA SALAZAR ESCOBAR</t>
        </is>
      </c>
    </row>
    <row r="1201">
      <c r="A1201" s="5" t="inlineStr">
        <is>
          <t>CCAJ-SC39/80/2023</t>
        </is>
      </c>
      <c r="B1201" s="6" t="n">
        <v>44974.84323519676</v>
      </c>
      <c r="C1201" s="5" t="inlineStr">
        <is>
          <t>1386 EINAR CHOQUETIJLLA - COBRADOR</t>
        </is>
      </c>
      <c r="D1201" s="15" t="n">
        <v>45143557059</v>
      </c>
      <c r="E1201" s="5" t="inlineStr">
        <is>
          <t>BANCO INDUSTRIAL-100070049</t>
        </is>
      </c>
      <c r="H1201" s="9" t="n">
        <v>134</v>
      </c>
      <c r="I1201" s="5" t="inlineStr">
        <is>
          <t>DEPÓSITO BANCARIO</t>
        </is>
      </c>
      <c r="J1201" s="5" t="inlineStr">
        <is>
          <t>1271 SANDRA SALAZAR ESCOBAR</t>
        </is>
      </c>
    </row>
    <row r="1202">
      <c r="A1202" s="5" t="inlineStr">
        <is>
          <t>CCAJ-SC39/80/2023</t>
        </is>
      </c>
      <c r="B1202" s="6" t="n">
        <v>44974.84323519676</v>
      </c>
      <c r="C1202" s="5" t="inlineStr">
        <is>
          <t>1386 EINAR CHOQUETIJLLA - COBRADOR</t>
        </is>
      </c>
      <c r="D1202" s="15" t="n">
        <v>45173250396</v>
      </c>
      <c r="E1202" s="5" t="inlineStr">
        <is>
          <t>BANCO INDUSTRIAL-100070049</t>
        </is>
      </c>
      <c r="H1202" s="9" t="n">
        <v>272.24</v>
      </c>
      <c r="I1202" s="5" t="inlineStr">
        <is>
          <t>DEPÓSITO BANCARIO</t>
        </is>
      </c>
      <c r="J1202" s="5" t="inlineStr">
        <is>
          <t>1271 SANDRA SALAZAR ESCOBAR</t>
        </is>
      </c>
    </row>
    <row r="1203">
      <c r="A1203" s="5" t="inlineStr">
        <is>
          <t>CCAJ-SC39/80/2023</t>
        </is>
      </c>
      <c r="B1203" s="6" t="n">
        <v>44974.84323519676</v>
      </c>
      <c r="C1203" s="5" t="inlineStr">
        <is>
          <t>1386 EINAR CHOQUETIJLLA - COBRADOR</t>
        </is>
      </c>
      <c r="D1203" s="15" t="n">
        <v>53312282248</v>
      </c>
      <c r="E1203" s="5" t="inlineStr">
        <is>
          <t>BANCO INDUSTRIAL-100070049</t>
        </is>
      </c>
      <c r="H1203" s="9" t="n">
        <v>1275.56</v>
      </c>
      <c r="I1203" s="5" t="inlineStr">
        <is>
          <t>DEPÓSITO BANCARIO</t>
        </is>
      </c>
      <c r="J1203" s="5" t="inlineStr">
        <is>
          <t>1271 SANDRA SALAZAR ESCOBAR</t>
        </is>
      </c>
    </row>
    <row r="1204">
      <c r="A1204" s="5" t="inlineStr">
        <is>
          <t>CCAJ-SC39/80/2023</t>
        </is>
      </c>
      <c r="B1204" s="6" t="n">
        <v>44974.84323519676</v>
      </c>
      <c r="C1204" s="5" t="inlineStr">
        <is>
          <t>1386 EINAR CHOQUETIJLLA - COBRADOR</t>
        </is>
      </c>
      <c r="D1204" s="15" t="n">
        <v>45163281245</v>
      </c>
      <c r="E1204" s="5" t="inlineStr">
        <is>
          <t>BANCO INDUSTRIAL-100070049</t>
        </is>
      </c>
      <c r="H1204" s="9" t="n">
        <v>543.85</v>
      </c>
      <c r="I1204" s="5" t="inlineStr">
        <is>
          <t>DEPÓSITO BANCARIO</t>
        </is>
      </c>
      <c r="J1204" s="5" t="inlineStr">
        <is>
          <t>1271 SANDRA SALAZAR ESCOBAR</t>
        </is>
      </c>
    </row>
    <row r="1205">
      <c r="A1205" s="5" t="inlineStr">
        <is>
          <t>CCAJ-SC39/80/2023</t>
        </is>
      </c>
      <c r="B1205" s="6" t="n">
        <v>44974.84323519676</v>
      </c>
      <c r="C1205" s="5" t="inlineStr">
        <is>
          <t>1386 EINAR CHOQUETIJLLA - COBRADOR</t>
        </is>
      </c>
      <c r="D1205" s="7" t="n">
        <v>173357</v>
      </c>
      <c r="E1205" s="5" t="inlineStr">
        <is>
          <t>MERCANTIL SANTA CRUZ-4010678183</t>
        </is>
      </c>
      <c r="H1205" s="9" t="n">
        <v>14064.5</v>
      </c>
      <c r="I1205" s="5" t="inlineStr">
        <is>
          <t>DEPÓSITO BANCARIO</t>
        </is>
      </c>
      <c r="J1205" s="5" t="inlineStr">
        <is>
          <t>4863 MOISES MENACHO MONTAÑO</t>
        </is>
      </c>
    </row>
    <row r="1206">
      <c r="A1206" s="5" t="inlineStr">
        <is>
          <t>CCAJ-SC39/80/2023</t>
        </is>
      </c>
      <c r="B1206" s="6" t="n">
        <v>44974.84323519676</v>
      </c>
      <c r="C1206" s="5" t="inlineStr">
        <is>
          <t>1386 EINAR CHOQUETIJLLA - COBRADOR</t>
        </is>
      </c>
      <c r="D1206" s="7" t="n">
        <v>172207</v>
      </c>
      <c r="E1206" s="5" t="inlineStr">
        <is>
          <t>MERCANTIL SANTA CRUZ-4010678183</t>
        </is>
      </c>
      <c r="H1206" s="9" t="n">
        <v>12551</v>
      </c>
      <c r="I1206" s="5" t="inlineStr">
        <is>
          <t>DEPÓSITO BANCARIO</t>
        </is>
      </c>
      <c r="J1206" s="5" t="inlineStr">
        <is>
          <t>3046 CLAUDIA ELEN CASTRO DELGADILLO</t>
        </is>
      </c>
    </row>
    <row r="1207">
      <c r="A1207" s="5" t="inlineStr">
        <is>
          <t>CCAJ-SC39/80/2023</t>
        </is>
      </c>
      <c r="B1207" s="6" t="n">
        <v>44974.84323519676</v>
      </c>
      <c r="C1207" s="5" t="inlineStr">
        <is>
          <t>1386 EINAR CHOQUETIJLLA - COBRADOR</t>
        </is>
      </c>
      <c r="D1207" s="15" t="n">
        <v>45113343228</v>
      </c>
      <c r="E1207" s="5" t="inlineStr">
        <is>
          <t>BANCO INDUSTRIAL-100070049</t>
        </is>
      </c>
      <c r="H1207" s="9" t="n">
        <v>735.11</v>
      </c>
      <c r="I1207" s="5" t="inlineStr">
        <is>
          <t>DEPÓSITO BANCARIO</t>
        </is>
      </c>
      <c r="J1207" s="5" t="inlineStr">
        <is>
          <t>1271 SANDRA SALAZAR ESCOBAR</t>
        </is>
      </c>
    </row>
    <row r="1208">
      <c r="A1208" s="5" t="inlineStr">
        <is>
          <t>CCAJ-SC39/80/2023</t>
        </is>
      </c>
      <c r="B1208" s="6" t="n">
        <v>44974.84323519676</v>
      </c>
      <c r="C1208" s="5" t="inlineStr">
        <is>
          <t>1386 EINAR CHOQUETIJLLA - COBRADOR</t>
        </is>
      </c>
      <c r="D1208" s="15" t="n">
        <v>45113343684</v>
      </c>
      <c r="E1208" s="5" t="inlineStr">
        <is>
          <t>BANCO INDUSTRIAL-100070049</t>
        </is>
      </c>
      <c r="H1208" s="9" t="n">
        <v>489.6</v>
      </c>
      <c r="I1208" s="5" t="inlineStr">
        <is>
          <t>DEPÓSITO BANCARIO</t>
        </is>
      </c>
      <c r="J1208" s="5" t="inlineStr">
        <is>
          <t>1271 SANDRA SALAZAR ESCOBAR</t>
        </is>
      </c>
    </row>
    <row r="1209">
      <c r="A1209" s="5" t="inlineStr">
        <is>
          <t>CCAJ-SC39/80/2023</t>
        </is>
      </c>
      <c r="B1209" s="6" t="n">
        <v>44974.84323519676</v>
      </c>
      <c r="C1209" s="5" t="inlineStr">
        <is>
          <t>1386 EINAR CHOQUETIJLLA - COBRADOR</t>
        </is>
      </c>
      <c r="D1209" s="15" t="n">
        <v>45133190454</v>
      </c>
      <c r="E1209" s="5" t="inlineStr">
        <is>
          <t>BANCO INDUSTRIAL-100070049</t>
        </is>
      </c>
      <c r="H1209" s="9" t="n">
        <v>240</v>
      </c>
      <c r="I1209" s="5" t="inlineStr">
        <is>
          <t>DEPÓSITO BANCARIO</t>
        </is>
      </c>
      <c r="J1209" s="5" t="inlineStr">
        <is>
          <t>1271 SANDRA SALAZAR ESCOBAR</t>
        </is>
      </c>
    </row>
    <row r="1210">
      <c r="A1210" s="5" t="inlineStr">
        <is>
          <t>CCAJ-SC39/80/2023</t>
        </is>
      </c>
      <c r="B1210" s="6" t="n">
        <v>44974.84323519676</v>
      </c>
      <c r="C1210" s="5" t="inlineStr">
        <is>
          <t>1386 EINAR CHOQUETIJLLA - COBRADOR</t>
        </is>
      </c>
      <c r="D1210" s="15" t="n">
        <v>45113343939</v>
      </c>
      <c r="E1210" s="5" t="inlineStr">
        <is>
          <t>BANCO INDUSTRIAL-100070049</t>
        </is>
      </c>
      <c r="H1210" s="9" t="n">
        <v>2979.26</v>
      </c>
      <c r="I1210" s="5" t="inlineStr">
        <is>
          <t>DEPÓSITO BANCARIO</t>
        </is>
      </c>
      <c r="J1210" s="5" t="inlineStr">
        <is>
          <t>1271 SANDRA SALAZAR ESCOBAR</t>
        </is>
      </c>
    </row>
    <row r="1211">
      <c r="A1211" s="5" t="inlineStr">
        <is>
          <t>CCAJ-SC39/80/2023</t>
        </is>
      </c>
      <c r="B1211" s="6" t="n">
        <v>44974.84323519676</v>
      </c>
      <c r="C1211" s="5" t="inlineStr">
        <is>
          <t>1386 EINAR CHOQUETIJLLA - COBRADOR</t>
        </is>
      </c>
      <c r="D1211" s="15" t="n">
        <v>45133190663</v>
      </c>
      <c r="E1211" s="5" t="inlineStr">
        <is>
          <t>BANCO INDUSTRIAL-100070049</t>
        </is>
      </c>
      <c r="H1211" s="9" t="n">
        <v>1325.4</v>
      </c>
      <c r="I1211" s="5" t="inlineStr">
        <is>
          <t>DEPÓSITO BANCARIO</t>
        </is>
      </c>
      <c r="J1211" s="5" t="inlineStr">
        <is>
          <t>1271 SANDRA SALAZAR ESCOBAR</t>
        </is>
      </c>
    </row>
    <row r="1212">
      <c r="A1212" s="5" t="inlineStr">
        <is>
          <t>CCAJ-SC39/80/2023</t>
        </is>
      </c>
      <c r="B1212" s="6" t="n">
        <v>44974.84323519676</v>
      </c>
      <c r="C1212" s="5" t="inlineStr">
        <is>
          <t>1386 EINAR CHOQUETIJLLA - COBRADOR</t>
        </is>
      </c>
      <c r="D1212" s="15" t="n">
        <v>45133190717</v>
      </c>
      <c r="E1212" s="5" t="inlineStr">
        <is>
          <t>BANCO INDUSTRIAL-100070049</t>
        </is>
      </c>
      <c r="H1212" s="9" t="n">
        <v>390</v>
      </c>
      <c r="I1212" s="5" t="inlineStr">
        <is>
          <t>DEPÓSITO BANCARIO</t>
        </is>
      </c>
      <c r="J1212" s="5" t="inlineStr">
        <is>
          <t>1271 SANDRA SALAZAR ESCOBAR</t>
        </is>
      </c>
    </row>
    <row r="1213">
      <c r="A1213" s="5" t="inlineStr">
        <is>
          <t>CCAJ-SC39/80/2023</t>
        </is>
      </c>
      <c r="B1213" s="6" t="n">
        <v>44974.84323519676</v>
      </c>
      <c r="C1213" s="5" t="inlineStr">
        <is>
          <t>1386 EINAR CHOQUETIJLLA - COBRADOR</t>
        </is>
      </c>
      <c r="D1213" s="15" t="n">
        <v>45133190746</v>
      </c>
      <c r="E1213" s="5" t="inlineStr">
        <is>
          <t>BANCO INDUSTRIAL-100070049</t>
        </is>
      </c>
      <c r="H1213" s="9" t="n">
        <v>195</v>
      </c>
      <c r="I1213" s="5" t="inlineStr">
        <is>
          <t>DEPÓSITO BANCARIO</t>
        </is>
      </c>
      <c r="J1213" s="5" t="inlineStr">
        <is>
          <t>1271 SANDRA SALAZAR ESCOBAR</t>
        </is>
      </c>
    </row>
    <row r="1214">
      <c r="A1214" s="5" t="inlineStr">
        <is>
          <t>CCAJ-SC39/80/2023</t>
        </is>
      </c>
      <c r="B1214" s="6" t="n">
        <v>44974.84323519676</v>
      </c>
      <c r="C1214" s="5" t="inlineStr">
        <is>
          <t>1386 EINAR CHOQUETIJLLA - COBRADOR</t>
        </is>
      </c>
      <c r="D1214" s="15" t="n">
        <v>45173252739</v>
      </c>
      <c r="E1214" s="5" t="inlineStr">
        <is>
          <t>BANCO INDUSTRIAL-100070049</t>
        </is>
      </c>
      <c r="H1214" s="9" t="n">
        <v>101.4</v>
      </c>
      <c r="I1214" s="5" t="inlineStr">
        <is>
          <t>DEPÓSITO BANCARIO</t>
        </is>
      </c>
      <c r="J1214" s="5" t="inlineStr">
        <is>
          <t>1271 SANDRA SALAZAR ESCOBAR</t>
        </is>
      </c>
    </row>
    <row r="1215">
      <c r="A1215" s="5" t="inlineStr">
        <is>
          <t>CCAJ-SC39/80/2023</t>
        </is>
      </c>
      <c r="B1215" s="6" t="n">
        <v>44974.84323519676</v>
      </c>
      <c r="C1215" s="5" t="inlineStr">
        <is>
          <t>1386 EINAR CHOQUETIJLLA - COBRADOR</t>
        </is>
      </c>
      <c r="D1215" s="15" t="n">
        <v>45113344437</v>
      </c>
      <c r="E1215" s="5" t="inlineStr">
        <is>
          <t>BANCO INDUSTRIAL-100070049</t>
        </is>
      </c>
      <c r="H1215" s="9" t="n">
        <v>585</v>
      </c>
      <c r="I1215" s="5" t="inlineStr">
        <is>
          <t>DEPÓSITO BANCARIO</t>
        </is>
      </c>
      <c r="J1215" s="5" t="inlineStr">
        <is>
          <t>1271 SANDRA SALAZAR ESCOBAR</t>
        </is>
      </c>
    </row>
    <row r="1216">
      <c r="A1216" s="5" t="inlineStr">
        <is>
          <t>CCAJ-SC39/80/2023</t>
        </is>
      </c>
      <c r="B1216" s="6" t="n">
        <v>44974.84323519676</v>
      </c>
      <c r="C1216" s="5" t="inlineStr">
        <is>
          <t>1386 EINAR CHOQUETIJLLA - COBRADOR</t>
        </is>
      </c>
      <c r="D1216" s="15" t="n">
        <v>45113344466</v>
      </c>
      <c r="E1216" s="5" t="inlineStr">
        <is>
          <t>BANCO INDUSTRIAL-100070049</t>
        </is>
      </c>
      <c r="H1216" s="9" t="n">
        <v>960</v>
      </c>
      <c r="I1216" s="5" t="inlineStr">
        <is>
          <t>DEPÓSITO BANCARIO</t>
        </is>
      </c>
      <c r="J1216" s="5" t="inlineStr">
        <is>
          <t>1271 SANDRA SALAZAR ESCOBAR</t>
        </is>
      </c>
    </row>
    <row r="1217">
      <c r="A1217" s="5" t="inlineStr">
        <is>
          <t>CCAJ-SC39/80/2023</t>
        </is>
      </c>
      <c r="B1217" s="6" t="n">
        <v>44974.84323519676</v>
      </c>
      <c r="C1217" s="5" t="inlineStr">
        <is>
          <t>1386 EINAR CHOQUETIJLLA - COBRADOR</t>
        </is>
      </c>
      <c r="D1217" s="15" t="n">
        <v>45113344681</v>
      </c>
      <c r="E1217" s="5" t="inlineStr">
        <is>
          <t>BANCO INDUSTRIAL-100070049</t>
        </is>
      </c>
      <c r="H1217" s="9" t="n">
        <v>593.88</v>
      </c>
      <c r="I1217" s="5" t="inlineStr">
        <is>
          <t>DEPÓSITO BANCARIO</t>
        </is>
      </c>
      <c r="J1217" s="5" t="inlineStr">
        <is>
          <t>1271 SANDRA SALAZAR ESCOBAR</t>
        </is>
      </c>
    </row>
    <row r="1218">
      <c r="A1218" s="5" t="inlineStr">
        <is>
          <t>CCAJ-SC39/80/2023</t>
        </is>
      </c>
      <c r="B1218" s="6" t="n">
        <v>44974.84323519676</v>
      </c>
      <c r="C1218" s="5" t="inlineStr">
        <is>
          <t>1386 EINAR CHOQUETIJLLA - COBRADOR</t>
        </is>
      </c>
      <c r="D1218" s="7" t="n">
        <v>540294</v>
      </c>
      <c r="E1218" s="5" t="inlineStr">
        <is>
          <t>BANCO DE CREDITO-7015054675359</t>
        </is>
      </c>
      <c r="H1218" s="9" t="n">
        <v>386</v>
      </c>
      <c r="I1218" s="5" t="inlineStr">
        <is>
          <t>DEPÓSITO BANCARIO</t>
        </is>
      </c>
      <c r="J1218" s="5" t="inlineStr">
        <is>
          <t>1271 SANDRA SALAZAR ESCOBAR</t>
        </is>
      </c>
    </row>
    <row r="1219">
      <c r="A1219" s="5" t="inlineStr">
        <is>
          <t>CCAJ-SC39/80/2023</t>
        </is>
      </c>
      <c r="B1219" s="6" t="n">
        <v>44974.84323519676</v>
      </c>
      <c r="C1219" s="5" t="inlineStr">
        <is>
          <t>1386 EINAR CHOQUETIJLLA - COBRADOR</t>
        </is>
      </c>
      <c r="D1219" s="7" t="n">
        <v>185418</v>
      </c>
      <c r="E1219" s="5" t="inlineStr">
        <is>
          <t>MERCANTIL SANTA CRUZ-4010678183</t>
        </is>
      </c>
      <c r="H1219" s="9" t="n">
        <v>27795.3</v>
      </c>
      <c r="I1219" s="5" t="inlineStr">
        <is>
          <t>DEPÓSITO BANCARIO</t>
        </is>
      </c>
      <c r="J1219" s="8" t="inlineStr">
        <is>
          <t>1972 FLAVIA GALEAN MALLON</t>
        </is>
      </c>
    </row>
    <row r="1220">
      <c r="A1220" s="5" t="inlineStr">
        <is>
          <t>CCAJ-SC39/80/202</t>
        </is>
      </c>
      <c r="B1220" s="6" t="n">
        <v>44974.84323519676</v>
      </c>
      <c r="C1220" s="5" t="inlineStr">
        <is>
          <t xml:space="preserve">1386 EINAR CHOQUETIJLLA - </t>
        </is>
      </c>
      <c r="D1220" s="7" t="n"/>
      <c r="E1220" s="8" t="n"/>
      <c r="F1220" s="9" t="n">
        <v>3955.3</v>
      </c>
      <c r="I1220" s="10" t="inlineStr">
        <is>
          <t>EFECTIVO</t>
        </is>
      </c>
      <c r="J1220" s="8" t="inlineStr">
        <is>
          <t>4309 RODRIGO RAMOS - T05</t>
        </is>
      </c>
    </row>
    <row r="1221">
      <c r="A1221" s="5" t="inlineStr">
        <is>
          <t>CCAJ-SC39/80/2023</t>
        </is>
      </c>
      <c r="B1221" s="6" t="n">
        <v>44974.84323519676</v>
      </c>
      <c r="C1221" s="5" t="inlineStr">
        <is>
          <t>1386 EINAR CHOQUETIJLLA - COBRADOR</t>
        </is>
      </c>
      <c r="D1221" s="7" t="n"/>
      <c r="E1221" s="8" t="n"/>
      <c r="F1221" s="9" t="n">
        <v>6170.6</v>
      </c>
      <c r="I1221" s="10" t="inlineStr">
        <is>
          <t>EFECTIVO</t>
        </is>
      </c>
      <c r="J1221" s="5" t="inlineStr">
        <is>
          <t>2552 ALVARO JAVIER LOAYZA CACERES</t>
        </is>
      </c>
    </row>
    <row r="1222">
      <c r="A1222" s="5" t="inlineStr">
        <is>
          <t>CCAJ-SC39/80/2023</t>
        </is>
      </c>
      <c r="B1222" s="6" t="n">
        <v>44974.84323519676</v>
      </c>
      <c r="C1222" s="5" t="inlineStr">
        <is>
          <t>1386 EINAR CHOQUETIJLLA - COBRADOR</t>
        </is>
      </c>
      <c r="D1222" s="7" t="n"/>
      <c r="E1222" s="8" t="n"/>
      <c r="F1222" s="9" t="n">
        <v>14825.5</v>
      </c>
      <c r="I1222" s="10" t="inlineStr">
        <is>
          <t>EFECTIVO</t>
        </is>
      </c>
      <c r="J1222" s="8" t="inlineStr">
        <is>
          <t>2932 EUGENIO LOPEZ CESPEDES</t>
        </is>
      </c>
    </row>
    <row r="1223">
      <c r="A1223" s="5" t="inlineStr">
        <is>
          <t>CCAJ-SC39/80/2023</t>
        </is>
      </c>
      <c r="B1223" s="6" t="n">
        <v>44974.84323519676</v>
      </c>
      <c r="C1223" s="5" t="inlineStr">
        <is>
          <t>1386 EINAR CHOQUETIJLLA - COBRADOR</t>
        </is>
      </c>
      <c r="D1223" s="7" t="n"/>
      <c r="E1223" s="8" t="n"/>
      <c r="F1223" s="9" t="n">
        <v>5618.7</v>
      </c>
      <c r="I1223" s="10" t="inlineStr">
        <is>
          <t>EFECTIVO</t>
        </is>
      </c>
      <c r="J1223" s="5" t="inlineStr">
        <is>
          <t>2994 CRISTIAN DEIBY PARDO VILLEGAS</t>
        </is>
      </c>
    </row>
    <row r="1224">
      <c r="A1224" s="5" t="inlineStr">
        <is>
          <t>CCAJ-SC39/80/2023</t>
        </is>
      </c>
      <c r="B1224" s="6" t="n">
        <v>44974.84323519676</v>
      </c>
      <c r="C1224" s="5" t="inlineStr">
        <is>
          <t>1386 EINAR CHOQUETIJLLA - COBRADOR</t>
        </is>
      </c>
      <c r="D1224" s="7" t="n"/>
      <c r="E1224" s="8" t="n"/>
      <c r="F1224" s="9" t="n">
        <v>30339.5</v>
      </c>
      <c r="I1224" s="10" t="inlineStr">
        <is>
          <t>EFECTIVO</t>
        </is>
      </c>
      <c r="J1224" s="8" t="inlineStr">
        <is>
          <t>4309 RODRIGO RAMOS - T06</t>
        </is>
      </c>
    </row>
    <row r="1225">
      <c r="A1225" s="5" t="inlineStr">
        <is>
          <t>CCAJ-SC39/80/2023</t>
        </is>
      </c>
      <c r="B1225" s="6" t="n">
        <v>44974.84323519676</v>
      </c>
      <c r="C1225" s="5" t="inlineStr">
        <is>
          <t>1386 EINAR CHOQUETIJLLA - COBRADOR</t>
        </is>
      </c>
      <c r="D1225" s="7" t="n"/>
      <c r="E1225" s="8" t="n"/>
      <c r="F1225" s="9" t="n">
        <v>12856.7</v>
      </c>
      <c r="I1225" s="10" t="inlineStr">
        <is>
          <t>EFECTIVO</t>
        </is>
      </c>
      <c r="J1225" s="8" t="inlineStr">
        <is>
          <t>4309 RODRIGO RAMOS - T07</t>
        </is>
      </c>
    </row>
    <row r="1226">
      <c r="A1226" s="5" t="inlineStr">
        <is>
          <t>CCAJ-SC39/80/2023</t>
        </is>
      </c>
      <c r="B1226" s="6" t="n">
        <v>44974.84323519676</v>
      </c>
      <c r="C1226" s="5" t="inlineStr">
        <is>
          <t>1386 EINAR CHOQUETIJLLA - COBRADOR</t>
        </is>
      </c>
      <c r="D1226" s="7" t="n"/>
      <c r="E1226" s="8" t="n"/>
      <c r="F1226" s="9" t="n">
        <v>6476.2</v>
      </c>
      <c r="I1226" s="10" t="inlineStr">
        <is>
          <t>EFECTIVO</t>
        </is>
      </c>
      <c r="J1226" s="8" t="inlineStr">
        <is>
          <t>4309 RODRIGO RAMOS - T14</t>
        </is>
      </c>
    </row>
    <row r="1227">
      <c r="A1227" s="5" t="inlineStr">
        <is>
          <t>CCAJ-SC39/80/2023</t>
        </is>
      </c>
      <c r="B1227" s="6" t="n">
        <v>44974.84323519676</v>
      </c>
      <c r="C1227" s="5" t="inlineStr">
        <is>
          <t>1386 EINAR CHOQUETIJLLA - COBRADOR</t>
        </is>
      </c>
      <c r="D1227" s="7" t="n"/>
      <c r="E1227" s="8" t="n"/>
      <c r="F1227" s="9" t="n">
        <v>7639.9</v>
      </c>
      <c r="I1227" s="10" t="inlineStr">
        <is>
          <t>EFECTIVO</t>
        </is>
      </c>
      <c r="J1227" s="8" t="inlineStr">
        <is>
          <t>4309 RODRIGO RAMOS - T16</t>
        </is>
      </c>
    </row>
    <row r="1228">
      <c r="A1228" s="5" t="inlineStr">
        <is>
          <t>CCAJ-SC39/80/2023</t>
        </is>
      </c>
      <c r="B1228" s="6" t="n">
        <v>44974.84323519676</v>
      </c>
      <c r="C1228" s="5" t="inlineStr">
        <is>
          <t>1386 EINAR CHOQUETIJLLA - COBRADOR</t>
        </is>
      </c>
      <c r="D1228" s="7" t="n"/>
      <c r="E1228" s="8" t="n"/>
      <c r="F1228" s="9" t="n">
        <v>3557.9</v>
      </c>
      <c r="I1228" s="10" t="inlineStr">
        <is>
          <t>EFECTIVO</t>
        </is>
      </c>
      <c r="J1228" s="8" t="inlineStr">
        <is>
          <t>4309 RODRIGO RAMOS - T21</t>
        </is>
      </c>
    </row>
    <row r="1229">
      <c r="A1229" s="5" t="inlineStr">
        <is>
          <t>CCAJ-SC39/80/2023</t>
        </is>
      </c>
      <c r="B1229" s="6" t="n">
        <v>44974.84323519676</v>
      </c>
      <c r="C1229" s="5" t="inlineStr">
        <is>
          <t>1386 EINAR CHOQUETIJLLA - COBRADOR</t>
        </is>
      </c>
      <c r="D1229" s="7" t="n"/>
      <c r="E1229" s="8" t="n"/>
      <c r="F1229" s="9" t="n">
        <v>34831.5</v>
      </c>
      <c r="I1229" s="10" t="inlineStr">
        <is>
          <t>EFECTIVO</t>
        </is>
      </c>
      <c r="J1229" s="8" t="inlineStr">
        <is>
          <t>4309 RODRIGO RAMOS - T25</t>
        </is>
      </c>
    </row>
    <row r="1230">
      <c r="A1230" s="11" t="inlineStr">
        <is>
          <t>SAP</t>
        </is>
      </c>
      <c r="B1230" s="3" t="n"/>
      <c r="C1230" s="3" t="n"/>
      <c r="D1230" s="17">
        <f>123344.51+5916</f>
        <v/>
      </c>
      <c r="E1230" s="8" t="n"/>
      <c r="F1230" s="31">
        <f>SUM(F1168:G1229)</f>
        <v/>
      </c>
      <c r="G1230" s="9" t="n"/>
      <c r="I1230" s="10" t="n"/>
      <c r="J1230" s="8" t="n"/>
    </row>
    <row r="1231">
      <c r="A1231" s="13" t="inlineStr">
        <is>
          <t>FECHA</t>
        </is>
      </c>
      <c r="B1231" s="13" t="inlineStr">
        <is>
          <t>CIERRE DE CAJA</t>
        </is>
      </c>
      <c r="C1231" s="13" t="inlineStr">
        <is>
          <t>IMPORTE</t>
        </is>
      </c>
      <c r="D1231" s="7" t="inlineStr">
        <is>
          <t>112808088</t>
        </is>
      </c>
      <c r="E1231" s="8" t="n"/>
      <c r="G1231" s="9" t="n"/>
      <c r="I1231" s="10" t="n"/>
      <c r="J1231" s="8" t="n"/>
    </row>
    <row r="1232" ht="15.75" customHeight="1">
      <c r="A1232" s="5" t="n"/>
      <c r="B1232" s="6" t="n"/>
      <c r="C1232" s="5" t="n"/>
      <c r="D1232" s="49" t="n">
        <v>112808044</v>
      </c>
      <c r="E1232" s="14" t="n">
        <v>112808150</v>
      </c>
      <c r="G1232" s="9" t="n"/>
      <c r="I1232" s="10" t="n"/>
      <c r="J1232" s="8" t="n"/>
    </row>
    <row r="1233" ht="15.75" customHeight="1">
      <c r="A1233" s="5" t="n"/>
      <c r="B1233" s="6" t="n"/>
      <c r="C1233" s="5" t="n"/>
      <c r="D1233" s="49" t="n">
        <v>112808056</v>
      </c>
      <c r="E1233" s="14" t="n">
        <v>112808218</v>
      </c>
      <c r="G1233" s="9" t="n"/>
      <c r="I1233" s="10" t="n"/>
      <c r="J1233" s="8" t="n"/>
    </row>
    <row r="1234">
      <c r="A1234" s="5" t="n"/>
      <c r="B1234" s="6" t="n"/>
      <c r="C1234" s="5" t="n"/>
      <c r="D1234" s="57" t="inlineStr">
        <is>
          <t>BOOT</t>
        </is>
      </c>
      <c r="E1234" s="8" t="n"/>
      <c r="G1234" s="9" t="n"/>
      <c r="I1234" s="10" t="n"/>
      <c r="J1234" s="8" t="n"/>
    </row>
    <row r="1235">
      <c r="A1235" s="1" t="inlineStr">
        <is>
          <t>Cierre Caja</t>
        </is>
      </c>
      <c r="B1235" s="2" t="n"/>
      <c r="C1235" s="2" t="n"/>
      <c r="D1235" s="2" t="n"/>
      <c r="E1235" s="2" t="n"/>
      <c r="F1235" s="2" t="n"/>
      <c r="G1235" s="2" t="n"/>
      <c r="H1235" s="2" t="n"/>
      <c r="I1235" s="2" t="n"/>
      <c r="J1235" s="2" t="n"/>
    </row>
    <row r="1236">
      <c r="A1236" s="3" t="inlineStr">
        <is>
          <t>Del 18/02/2023</t>
        </is>
      </c>
      <c r="B1236" s="2" t="n"/>
      <c r="C1236" s="2" t="n"/>
      <c r="D1236" s="2" t="n"/>
      <c r="E1236" s="2" t="n"/>
      <c r="F1236" s="2" t="n"/>
      <c r="G1236" s="2" t="n"/>
      <c r="H1236" s="2" t="n"/>
      <c r="I1236" s="2" t="n"/>
      <c r="J1236" s="2" t="n"/>
    </row>
    <row r="1237">
      <c r="A1237" s="74" t="inlineStr">
        <is>
          <t>Cierre Caja</t>
        </is>
      </c>
      <c r="B1237" s="74" t="inlineStr">
        <is>
          <t>Fecha</t>
        </is>
      </c>
      <c r="C1237" s="74" t="inlineStr">
        <is>
          <t>Cajero</t>
        </is>
      </c>
      <c r="D1237" s="74" t="inlineStr">
        <is>
          <t>Nro Voucher</t>
        </is>
      </c>
      <c r="E1237" s="74" t="inlineStr">
        <is>
          <t>Nro Cuenta</t>
        </is>
      </c>
      <c r="F1237" s="74" t="inlineStr">
        <is>
          <t>Tipo Ingreso</t>
        </is>
      </c>
      <c r="G1237" s="75" t="n"/>
      <c r="H1237" s="76" t="n"/>
      <c r="I1237" s="74" t="inlineStr">
        <is>
          <t>TIPO DE INGRESO</t>
        </is>
      </c>
      <c r="J1237" s="74" t="inlineStr">
        <is>
          <t>Cobrador</t>
        </is>
      </c>
    </row>
    <row r="1238">
      <c r="A1238" s="77" t="n"/>
      <c r="B1238" s="77" t="n"/>
      <c r="C1238" s="77" t="n"/>
      <c r="D1238" s="77" t="n"/>
      <c r="E1238" s="77" t="n"/>
      <c r="F1238" s="4" t="inlineStr">
        <is>
          <t>EFECTIVO</t>
        </is>
      </c>
      <c r="G1238" s="4" t="inlineStr">
        <is>
          <t>CHEQUE</t>
        </is>
      </c>
      <c r="H1238" s="4" t="inlineStr">
        <is>
          <t>TRANSFERENCIA</t>
        </is>
      </c>
      <c r="I1238" s="77" t="n"/>
      <c r="J1238" s="77" t="n"/>
    </row>
    <row r="1239">
      <c r="A1239" s="5" t="inlineStr">
        <is>
          <t>CCAJ-SC39/81/2023</t>
        </is>
      </c>
      <c r="B1239" s="6" t="n">
        <v>44975.40169479167</v>
      </c>
      <c r="C1239" s="5" t="inlineStr">
        <is>
          <t>1386 EINAR CHOQUETIJLLA - COBRADOR</t>
        </is>
      </c>
      <c r="D1239" s="7" t="n"/>
      <c r="E1239" s="8" t="n"/>
      <c r="G1239" s="9" t="n">
        <v>278.74</v>
      </c>
      <c r="I1239" s="10" t="inlineStr">
        <is>
          <t>CHEQUE</t>
        </is>
      </c>
      <c r="J1239" s="8" t="inlineStr">
        <is>
          <t>4309 RODRIGO RAMOS - T03</t>
        </is>
      </c>
    </row>
    <row r="1240">
      <c r="A1240" s="5" t="inlineStr">
        <is>
          <t>CCAJ-SC39/81/2023</t>
        </is>
      </c>
      <c r="B1240" s="6" t="n">
        <v>44975.40169479167</v>
      </c>
      <c r="C1240" s="5" t="inlineStr">
        <is>
          <t>1386 EINAR CHOQUETIJLLA - COBRADOR</t>
        </is>
      </c>
      <c r="D1240" s="7" t="n"/>
      <c r="E1240" s="8" t="n"/>
      <c r="F1240" s="9" t="n">
        <v>10577.1</v>
      </c>
      <c r="I1240" s="10" t="inlineStr">
        <is>
          <t>EFECTIVO</t>
        </is>
      </c>
      <c r="J1240" s="8" t="inlineStr">
        <is>
          <t>2551 EDMUNDO CAYANI M.</t>
        </is>
      </c>
    </row>
    <row r="1241">
      <c r="A1241" s="5" t="inlineStr">
        <is>
          <t>CCAJ-SC39/81/2023</t>
        </is>
      </c>
      <c r="B1241" s="6" t="n">
        <v>44975.40169479167</v>
      </c>
      <c r="C1241" s="5" t="inlineStr">
        <is>
          <t>1386 EINAR CHOQUETIJLLA - COBRADOR</t>
        </is>
      </c>
      <c r="D1241" s="7" t="n"/>
      <c r="E1241" s="8" t="n"/>
      <c r="F1241" s="9" t="n">
        <v>28198.2</v>
      </c>
      <c r="I1241" s="10" t="inlineStr">
        <is>
          <t>EFECTIVO</t>
        </is>
      </c>
      <c r="J1241" s="8" t="inlineStr">
        <is>
          <t>3211 PEDRO CAYALO COCA</t>
        </is>
      </c>
    </row>
    <row r="1242">
      <c r="A1242" s="5" t="inlineStr">
        <is>
          <t>CCAJ-SC39/81/2023</t>
        </is>
      </c>
      <c r="B1242" s="6" t="n">
        <v>44975.40169479167</v>
      </c>
      <c r="C1242" s="5" t="inlineStr">
        <is>
          <t>1386 EINAR CHOQUETIJLLA - COBRADOR</t>
        </is>
      </c>
      <c r="D1242" s="7" t="n"/>
      <c r="E1242" s="8" t="n"/>
      <c r="F1242" s="9" t="n">
        <v>572</v>
      </c>
      <c r="I1242" s="10" t="inlineStr">
        <is>
          <t>EFECTIVO</t>
        </is>
      </c>
      <c r="J1242" s="8" t="inlineStr">
        <is>
          <t>4309 RODRIGO RAMOS - T03</t>
        </is>
      </c>
    </row>
    <row r="1243">
      <c r="A1243" s="5" t="inlineStr">
        <is>
          <t>CCAJ-SC39/81/2023</t>
        </is>
      </c>
      <c r="B1243" s="6" t="n">
        <v>44975.40169479167</v>
      </c>
      <c r="C1243" s="5" t="inlineStr">
        <is>
          <t>1386 EINAR CHOQUETIJLLA - COBRADOR</t>
        </is>
      </c>
      <c r="D1243" s="7" t="n"/>
      <c r="E1243" s="8" t="n"/>
      <c r="F1243" s="9" t="n">
        <v>7955.2</v>
      </c>
      <c r="I1243" s="10" t="inlineStr">
        <is>
          <t>EFECTIVO</t>
        </is>
      </c>
      <c r="J1243" s="8" t="inlineStr">
        <is>
          <t>4309 RODRIGO RAMOS - T04</t>
        </is>
      </c>
    </row>
    <row r="1244">
      <c r="A1244" s="5" t="inlineStr">
        <is>
          <t>CCAJ-SC39/81/2023</t>
        </is>
      </c>
      <c r="B1244" s="6" t="n">
        <v>44975.40169479167</v>
      </c>
      <c r="C1244" s="5" t="inlineStr">
        <is>
          <t>1386 EINAR CHOQUETIJLLA - COBRADOR</t>
        </is>
      </c>
      <c r="D1244" s="7" t="n"/>
      <c r="E1244" s="8" t="n"/>
      <c r="F1244" s="9" t="n">
        <v>71542.89999999999</v>
      </c>
      <c r="I1244" s="10" t="inlineStr">
        <is>
          <t>EFECTIVO</t>
        </is>
      </c>
      <c r="J1244" s="8" t="inlineStr">
        <is>
          <t>4309 RODRIGO RAMOS - T09</t>
        </is>
      </c>
    </row>
    <row r="1245">
      <c r="A1245" s="5" t="inlineStr">
        <is>
          <t>CCAJ-SC39/81/2023</t>
        </is>
      </c>
      <c r="B1245" s="6" t="n">
        <v>44975.40169479167</v>
      </c>
      <c r="C1245" s="5" t="inlineStr">
        <is>
          <t>1386 EINAR CHOQUETIJLLA - COBRADOR</t>
        </is>
      </c>
      <c r="D1245" s="7" t="n"/>
      <c r="E1245" s="8" t="n"/>
      <c r="F1245" s="9" t="n">
        <v>7794.3</v>
      </c>
      <c r="I1245" s="10" t="inlineStr">
        <is>
          <t>EFECTIVO</t>
        </is>
      </c>
      <c r="J1245" s="8" t="inlineStr">
        <is>
          <t>4309 RODRIGO RAMOS - T10</t>
        </is>
      </c>
    </row>
    <row r="1246">
      <c r="A1246" s="5" t="inlineStr">
        <is>
          <t>CCAJ-SC39/81/2023</t>
        </is>
      </c>
      <c r="B1246" s="6" t="n">
        <v>44975.40169479167</v>
      </c>
      <c r="C1246" s="5" t="inlineStr">
        <is>
          <t>1386 EINAR CHOQUETIJLLA - COBRADOR</t>
        </is>
      </c>
      <c r="D1246" s="7" t="n"/>
      <c r="E1246" s="8" t="n"/>
      <c r="F1246" s="9" t="n">
        <v>4587.6</v>
      </c>
      <c r="I1246" s="10" t="inlineStr">
        <is>
          <t>EFECTIVO</t>
        </is>
      </c>
      <c r="J1246" s="8" t="inlineStr">
        <is>
          <t>4309 RODRIGO RAMOS - T11</t>
        </is>
      </c>
    </row>
    <row r="1247">
      <c r="A1247" s="5" t="inlineStr">
        <is>
          <t>CCAJ-SC39/81/2023</t>
        </is>
      </c>
      <c r="B1247" s="6" t="n">
        <v>44975.40169479167</v>
      </c>
      <c r="C1247" s="5" t="inlineStr">
        <is>
          <t>1386 EINAR CHOQUETIJLLA - COBRADOR</t>
        </is>
      </c>
      <c r="D1247" s="7" t="n"/>
      <c r="E1247" s="8" t="n"/>
      <c r="F1247" s="9" t="n">
        <v>6390.8</v>
      </c>
      <c r="I1247" s="10" t="inlineStr">
        <is>
          <t>EFECTIVO</t>
        </is>
      </c>
      <c r="J1247" s="8" t="inlineStr">
        <is>
          <t>4309 RODRIGO RAMOS - T15</t>
        </is>
      </c>
    </row>
    <row r="1248">
      <c r="A1248" s="5" t="inlineStr">
        <is>
          <t>CCAJ-SC39/81/2023</t>
        </is>
      </c>
      <c r="B1248" s="6" t="n">
        <v>44975.40169479167</v>
      </c>
      <c r="C1248" s="5" t="inlineStr">
        <is>
          <t>1386 EINAR CHOQUETIJLLA - COBRADOR</t>
        </is>
      </c>
      <c r="D1248" s="7" t="n"/>
      <c r="E1248" s="8" t="n"/>
      <c r="F1248" s="9" t="n">
        <v>22786.2</v>
      </c>
      <c r="I1248" s="10" t="inlineStr">
        <is>
          <t>EFECTIVO</t>
        </is>
      </c>
      <c r="J1248" s="8" t="inlineStr">
        <is>
          <t>4309 RODRIGO RAMOS - T18</t>
        </is>
      </c>
    </row>
    <row r="1249">
      <c r="A1249" s="5" t="inlineStr">
        <is>
          <t>CCAJ-SC39/81/2023</t>
        </is>
      </c>
      <c r="B1249" s="6" t="n">
        <v>44975.40169479167</v>
      </c>
      <c r="C1249" s="5" t="inlineStr">
        <is>
          <t>1386 EINAR CHOQUETIJLLA - COBRADOR</t>
        </is>
      </c>
      <c r="D1249" s="7" t="n"/>
      <c r="E1249" s="8" t="n"/>
      <c r="F1249" s="9" t="n">
        <v>24245.5</v>
      </c>
      <c r="I1249" s="10" t="inlineStr">
        <is>
          <t>EFECTIVO</t>
        </is>
      </c>
      <c r="J1249" s="8" t="inlineStr">
        <is>
          <t>4309 RODRIGO RAMOS - T19</t>
        </is>
      </c>
    </row>
    <row r="1250">
      <c r="A1250" s="11" t="inlineStr">
        <is>
          <t>SAP</t>
        </is>
      </c>
      <c r="B1250" s="3" t="n"/>
      <c r="C1250" s="3" t="n"/>
      <c r="D1250" s="7" t="n"/>
      <c r="E1250" s="8" t="n"/>
      <c r="F1250" s="31">
        <f>SUM(F1239:G1249)</f>
        <v/>
      </c>
      <c r="G1250" s="9" t="n"/>
      <c r="I1250" s="10" t="n"/>
      <c r="J1250" s="8" t="n"/>
    </row>
    <row r="1251" ht="15.75" customHeight="1">
      <c r="A1251" s="13" t="inlineStr">
        <is>
          <t>FECHA</t>
        </is>
      </c>
      <c r="B1251" s="13" t="inlineStr">
        <is>
          <t>CIERRE DE CAJA</t>
        </is>
      </c>
      <c r="C1251" s="13" t="inlineStr">
        <is>
          <t>IMPORTE</t>
        </is>
      </c>
      <c r="D1251" s="49" t="inlineStr">
        <is>
          <t>112808074</t>
        </is>
      </c>
      <c r="E1251" s="14" t="n">
        <v>112808151</v>
      </c>
      <c r="G1251" s="9" t="n"/>
      <c r="I1251" s="10" t="n"/>
      <c r="J1251" s="8" t="n"/>
    </row>
    <row r="1252">
      <c r="A1252" s="5" t="n"/>
      <c r="B1252" s="6" t="n"/>
      <c r="C1252" s="5" t="n"/>
      <c r="D1252" s="57" t="inlineStr">
        <is>
          <t>BOOT</t>
        </is>
      </c>
      <c r="E1252" s="8" t="n"/>
      <c r="G1252" s="9" t="n"/>
      <c r="I1252" s="10" t="n"/>
      <c r="J1252" s="8" t="n"/>
    </row>
    <row r="1253">
      <c r="A1253" s="5" t="n"/>
      <c r="B1253" s="6" t="n"/>
      <c r="C1253" s="5" t="n"/>
      <c r="D1253" s="7" t="n"/>
      <c r="E1253" s="8" t="n"/>
      <c r="G1253" s="9" t="n"/>
      <c r="I1253" s="10" t="n"/>
      <c r="J1253" s="8" t="n"/>
    </row>
    <row r="1254">
      <c r="A1254" s="5" t="inlineStr">
        <is>
          <t>CCAJ-SC39/82/202</t>
        </is>
      </c>
      <c r="B1254" s="6" t="n">
        <v>44975.62535167824</v>
      </c>
      <c r="C1254" s="5" t="inlineStr">
        <is>
          <t xml:space="preserve">1386 EINAR CHOQUETIJLLA - </t>
        </is>
      </c>
      <c r="D1254" s="7" t="n">
        <v>132731</v>
      </c>
      <c r="E1254" s="5" t="inlineStr">
        <is>
          <t>MERCANTIL SANTA CRUZ-4010678183</t>
        </is>
      </c>
      <c r="H1254" s="9" t="n">
        <v>97073.2</v>
      </c>
      <c r="I1254" s="5" t="inlineStr">
        <is>
          <t>DEPÓSITO BANCARIO</t>
        </is>
      </c>
      <c r="J1254" s="5" t="inlineStr">
        <is>
          <t>4863 MOISES MENACHO MONTAÑO</t>
        </is>
      </c>
    </row>
    <row r="1255">
      <c r="A1255" s="5" t="inlineStr">
        <is>
          <t>CCAJ-SC39/82/2023</t>
        </is>
      </c>
      <c r="B1255" s="6" t="n">
        <v>44975.62535167824</v>
      </c>
      <c r="C1255" s="5" t="inlineStr">
        <is>
          <t>1386 EINAR CHOQUETIJLLA - COBRADOR</t>
        </is>
      </c>
      <c r="D1255" s="15" t="n">
        <v>45113344807</v>
      </c>
      <c r="E1255" s="5" t="inlineStr">
        <is>
          <t>BANCO INDUSTRIAL-100070049</t>
        </is>
      </c>
      <c r="H1255" s="9" t="n">
        <v>27254.32</v>
      </c>
      <c r="I1255" s="5" t="inlineStr">
        <is>
          <t>DEPÓSITO BANCARIO</t>
        </is>
      </c>
      <c r="J1255" s="8" t="inlineStr">
        <is>
          <t>1973 BASILIA CRUZ AJARACHI</t>
        </is>
      </c>
    </row>
    <row r="1256">
      <c r="A1256" s="5" t="inlineStr">
        <is>
          <t>CCAJ-SC39/82/2023</t>
        </is>
      </c>
      <c r="B1256" s="6" t="n">
        <v>44975.62535167824</v>
      </c>
      <c r="C1256" s="5" t="inlineStr">
        <is>
          <t>1386 EINAR CHOQUETIJLLA - COBRADOR</t>
        </is>
      </c>
      <c r="D1256" s="15" t="n">
        <v>45173253275</v>
      </c>
      <c r="E1256" s="5" t="inlineStr">
        <is>
          <t>BANCO INDUSTRIAL-100070049</t>
        </is>
      </c>
      <c r="H1256" s="9" t="n">
        <v>4171.2</v>
      </c>
      <c r="I1256" s="5" t="inlineStr">
        <is>
          <t>DEPÓSITO BANCARIO</t>
        </is>
      </c>
      <c r="J1256" s="5" t="inlineStr">
        <is>
          <t>4307 PEDRO GALARZA TERCEROS</t>
        </is>
      </c>
    </row>
    <row r="1257">
      <c r="A1257" s="5" t="inlineStr">
        <is>
          <t>CCAJ-SC39/82/2023</t>
        </is>
      </c>
      <c r="B1257" s="6" t="n">
        <v>44975.62535167824</v>
      </c>
      <c r="C1257" s="5" t="inlineStr">
        <is>
          <t>1386 EINAR CHOQUETIJLLA - COBRADOR</t>
        </is>
      </c>
      <c r="D1257" s="15" t="n">
        <v>45123324747</v>
      </c>
      <c r="E1257" s="5" t="inlineStr">
        <is>
          <t>BANCO INDUSTRIAL-100070049</t>
        </is>
      </c>
      <c r="H1257" s="9" t="n">
        <v>38108.84</v>
      </c>
      <c r="I1257" s="5" t="inlineStr">
        <is>
          <t>DEPÓSITO BANCARIO</t>
        </is>
      </c>
      <c r="J1257" s="5" t="inlineStr">
        <is>
          <t>4307 PEDRO GALARZA TERCEROS</t>
        </is>
      </c>
    </row>
    <row r="1258">
      <c r="A1258" s="5" t="inlineStr">
        <is>
          <t>CCAJ-SC39/82/2023</t>
        </is>
      </c>
      <c r="B1258" s="6" t="n">
        <v>44975.62535167824</v>
      </c>
      <c r="C1258" s="5" t="inlineStr">
        <is>
          <t>1386 EINAR CHOQUETIJLLA - COBRADOR</t>
        </is>
      </c>
      <c r="D1258" s="15" t="n">
        <v>45133191520</v>
      </c>
      <c r="E1258" s="5" t="inlineStr">
        <is>
          <t>BANCO INDUSTRIAL-100070049</t>
        </is>
      </c>
      <c r="H1258" s="9" t="n">
        <v>1993.48</v>
      </c>
      <c r="I1258" s="5" t="inlineStr">
        <is>
          <t>DEPÓSITO BANCARIO</t>
        </is>
      </c>
      <c r="J1258" s="5" t="inlineStr">
        <is>
          <t>4307 PEDRO GALARZA TERCEROS</t>
        </is>
      </c>
    </row>
    <row r="1259">
      <c r="A1259" s="5" t="inlineStr">
        <is>
          <t>CCAJ-SC39/82/2023</t>
        </is>
      </c>
      <c r="B1259" s="6" t="n">
        <v>44975.62535167824</v>
      </c>
      <c r="C1259" s="5" t="inlineStr">
        <is>
          <t>1386 EINAR CHOQUETIJLLA - COBRADOR</t>
        </is>
      </c>
      <c r="D1259" s="7" t="n">
        <v>422753</v>
      </c>
      <c r="E1259" s="5" t="inlineStr">
        <is>
          <t>BANCO INDUSTRIAL-100070049</t>
        </is>
      </c>
      <c r="H1259" s="9" t="n">
        <v>126351.1</v>
      </c>
      <c r="I1259" s="5" t="inlineStr">
        <is>
          <t>DEPÓSITO BANCARIO</t>
        </is>
      </c>
      <c r="J1259" s="5" t="inlineStr">
        <is>
          <t>3046 CLAUDIA ELEN CASTRO DELGADILLO</t>
        </is>
      </c>
    </row>
    <row r="1260">
      <c r="A1260" s="5" t="inlineStr">
        <is>
          <t>CCAJ-SC39/82/2023</t>
        </is>
      </c>
      <c r="B1260" s="6" t="n">
        <v>44975.62535167824</v>
      </c>
      <c r="C1260" s="5" t="inlineStr">
        <is>
          <t>1386 EINAR CHOQUETIJLLA - COBRADOR</t>
        </is>
      </c>
      <c r="D1260" s="15" t="n">
        <v>45153184132</v>
      </c>
      <c r="E1260" s="5" t="inlineStr">
        <is>
          <t>BANCO INDUSTRIAL-100070049</t>
        </is>
      </c>
      <c r="H1260" s="9" t="n">
        <v>6.3</v>
      </c>
      <c r="I1260" s="5" t="inlineStr">
        <is>
          <t>DEPÓSITO BANCARIO</t>
        </is>
      </c>
      <c r="J1260" s="8" t="inlineStr">
        <is>
          <t>1973 BASILIA CRUZ AJARACHI</t>
        </is>
      </c>
    </row>
    <row r="1261">
      <c r="A1261" s="5" t="inlineStr">
        <is>
          <t>CCAJ-SC39/82/2023</t>
        </is>
      </c>
      <c r="B1261" s="6" t="n">
        <v>44975.62535167824</v>
      </c>
      <c r="C1261" s="5" t="inlineStr">
        <is>
          <t>1386 EINAR CHOQUETIJLLA - COBRADOR</t>
        </is>
      </c>
      <c r="D1261" s="15" t="n">
        <v>45153184132</v>
      </c>
      <c r="E1261" s="5" t="inlineStr">
        <is>
          <t>BANCO INDUSTRIAL-100070049</t>
        </is>
      </c>
      <c r="H1261" s="9" t="n">
        <v>10.2</v>
      </c>
      <c r="I1261" s="5" t="inlineStr">
        <is>
          <t>DEPÓSITO BANCARIO</t>
        </is>
      </c>
      <c r="J1261" s="8" t="inlineStr">
        <is>
          <t>1973 BASILIA CRUZ AJARACHI</t>
        </is>
      </c>
    </row>
    <row r="1262">
      <c r="A1262" s="5" t="inlineStr">
        <is>
          <t>CCAJ-SC39/82/2023</t>
        </is>
      </c>
      <c r="B1262" s="6" t="n">
        <v>44975.62535167824</v>
      </c>
      <c r="C1262" s="5" t="inlineStr">
        <is>
          <t>1386 EINAR CHOQUETIJLLA - COBRADOR</t>
        </is>
      </c>
      <c r="D1262" s="15" t="n">
        <v>45153184132</v>
      </c>
      <c r="E1262" s="5" t="inlineStr">
        <is>
          <t>BANCO INDUSTRIAL-100070049</t>
        </is>
      </c>
      <c r="H1262" s="9" t="n">
        <v>11.15</v>
      </c>
      <c r="I1262" s="5" t="inlineStr">
        <is>
          <t>DEPÓSITO BANCARIO</t>
        </is>
      </c>
      <c r="J1262" s="8" t="inlineStr">
        <is>
          <t>1973 BASILIA CRUZ AJARACHI</t>
        </is>
      </c>
    </row>
    <row r="1263">
      <c r="A1263" s="5" t="inlineStr">
        <is>
          <t>CCAJ-SC39/82/2023</t>
        </is>
      </c>
      <c r="B1263" s="6" t="n">
        <v>44975.62535167824</v>
      </c>
      <c r="C1263" s="5" t="inlineStr">
        <is>
          <t>1386 EINAR CHOQUETIJLLA - COBRADOR</t>
        </is>
      </c>
      <c r="D1263" s="15" t="n">
        <v>45153184132</v>
      </c>
      <c r="E1263" s="5" t="inlineStr">
        <is>
          <t>BANCO INDUSTRIAL-100070049</t>
        </is>
      </c>
      <c r="H1263" s="9" t="n">
        <v>12.63</v>
      </c>
      <c r="I1263" s="5" t="inlineStr">
        <is>
          <t>DEPÓSITO BANCARIO</t>
        </is>
      </c>
      <c r="J1263" s="8" t="inlineStr">
        <is>
          <t>1973 BASILIA CRUZ AJARACHI</t>
        </is>
      </c>
    </row>
    <row r="1264">
      <c r="A1264" s="5" t="inlineStr">
        <is>
          <t>CCAJ-SC39/82/2023</t>
        </is>
      </c>
      <c r="B1264" s="6" t="n">
        <v>44975.62535167824</v>
      </c>
      <c r="C1264" s="5" t="inlineStr">
        <is>
          <t>1386 EINAR CHOQUETIJLLA - COBRADOR</t>
        </is>
      </c>
      <c r="D1264" s="15" t="n">
        <v>45153184132</v>
      </c>
      <c r="E1264" s="5" t="inlineStr">
        <is>
          <t>BANCO INDUSTRIAL-100070049</t>
        </is>
      </c>
      <c r="H1264" s="9" t="n">
        <v>36.5</v>
      </c>
      <c r="I1264" s="5" t="inlineStr">
        <is>
          <t>DEPÓSITO BANCARIO</t>
        </is>
      </c>
      <c r="J1264" s="8" t="inlineStr">
        <is>
          <t>1973 BASILIA CRUZ AJARACHI</t>
        </is>
      </c>
    </row>
    <row r="1265">
      <c r="A1265" s="5" t="inlineStr">
        <is>
          <t>CCAJ-SC39/82/2023</t>
        </is>
      </c>
      <c r="B1265" s="6" t="n">
        <v>44975.62535167824</v>
      </c>
      <c r="C1265" s="5" t="inlineStr">
        <is>
          <t>1386 EINAR CHOQUETIJLLA - COBRADOR</t>
        </is>
      </c>
      <c r="D1265" s="15" t="n">
        <v>45133193647</v>
      </c>
      <c r="E1265" s="5" t="inlineStr">
        <is>
          <t>BANCO INDUSTRIAL-100070049</t>
        </is>
      </c>
      <c r="H1265" s="9" t="n">
        <v>28828.5</v>
      </c>
      <c r="I1265" s="5" t="inlineStr">
        <is>
          <t>DEPÓSITO BANCARIO</t>
        </is>
      </c>
      <c r="J1265" s="5" t="inlineStr">
        <is>
          <t>4307 PEDRO GALARZA TERCEROS</t>
        </is>
      </c>
    </row>
    <row r="1266">
      <c r="A1266" s="5" t="inlineStr">
        <is>
          <t>CCAJ-SC39/82/2023</t>
        </is>
      </c>
      <c r="B1266" s="6" t="n">
        <v>44975.62535167824</v>
      </c>
      <c r="C1266" s="5" t="inlineStr">
        <is>
          <t>1386 EINAR CHOQUETIJLLA - COBRADOR</t>
        </is>
      </c>
      <c r="D1266" s="15" t="n">
        <v>45133193654</v>
      </c>
      <c r="E1266" s="5" t="inlineStr">
        <is>
          <t>BANCO INDUSTRIAL-100070049</t>
        </is>
      </c>
      <c r="H1266" s="9" t="n">
        <v>15268</v>
      </c>
      <c r="I1266" s="5" t="inlineStr">
        <is>
          <t>DEPÓSITO BANCARIO</t>
        </is>
      </c>
      <c r="J1266" s="5" t="inlineStr">
        <is>
          <t>4307 PEDRO GALARZA TERCEROS</t>
        </is>
      </c>
    </row>
    <row r="1267">
      <c r="A1267" s="5" t="inlineStr">
        <is>
          <t>CCAJ-SC39/82/2023</t>
        </is>
      </c>
      <c r="B1267" s="6" t="n">
        <v>44975.62535167824</v>
      </c>
      <c r="C1267" s="5" t="inlineStr">
        <is>
          <t>1386 EINAR CHOQUETIJLLA - COBRADOR</t>
        </is>
      </c>
      <c r="D1267" s="15" t="n">
        <v>45133193654</v>
      </c>
      <c r="E1267" s="5" t="inlineStr">
        <is>
          <t>BANCO INDUSTRIAL-100070049</t>
        </is>
      </c>
      <c r="H1267" s="9" t="n">
        <v>2100</v>
      </c>
      <c r="I1267" s="5" t="inlineStr">
        <is>
          <t>DEPÓSITO BANCARIO</t>
        </is>
      </c>
      <c r="J1267" s="5" t="inlineStr">
        <is>
          <t>4307 PEDRO GALARZA TERCEROS</t>
        </is>
      </c>
    </row>
    <row r="1268">
      <c r="A1268" s="5" t="inlineStr">
        <is>
          <t>CCAJ-SC39/82/2023</t>
        </is>
      </c>
      <c r="B1268" s="6" t="n">
        <v>44975.62535167824</v>
      </c>
      <c r="C1268" s="5" t="inlineStr">
        <is>
          <t>1386 EINAR CHOQUETIJLLA - COBRADOR</t>
        </is>
      </c>
      <c r="D1268" s="7" t="n"/>
      <c r="E1268" s="8" t="n"/>
      <c r="F1268" s="9" t="n">
        <v>3333.6</v>
      </c>
      <c r="I1268" s="10" t="inlineStr">
        <is>
          <t>EFECTIVO</t>
        </is>
      </c>
      <c r="J1268" s="5" t="inlineStr">
        <is>
          <t>2552 ALVARO JAVIER LOAYZA CACERES</t>
        </is>
      </c>
    </row>
    <row r="1269">
      <c r="A1269" s="5" t="inlineStr">
        <is>
          <t>CCAJ-SC39/82/2023</t>
        </is>
      </c>
      <c r="B1269" s="6" t="n">
        <v>44975.62535167824</v>
      </c>
      <c r="C1269" s="5" t="inlineStr">
        <is>
          <t>1386 EINAR CHOQUETIJLLA - COBRADOR</t>
        </is>
      </c>
      <c r="D1269" s="7" t="n"/>
      <c r="E1269" s="8" t="n"/>
      <c r="F1269" s="9" t="n">
        <v>17691</v>
      </c>
      <c r="I1269" s="10" t="inlineStr">
        <is>
          <t>EFECTIVO</t>
        </is>
      </c>
      <c r="J1269" s="8" t="inlineStr">
        <is>
          <t>3211 PEDRO CAYALO COCA</t>
        </is>
      </c>
    </row>
    <row r="1270">
      <c r="A1270" s="5" t="inlineStr">
        <is>
          <t>CCAJ-SC39/82/2023</t>
        </is>
      </c>
      <c r="B1270" s="6" t="n">
        <v>44975.62535167824</v>
      </c>
      <c r="C1270" s="5" t="inlineStr">
        <is>
          <t>1386 EINAR CHOQUETIJLLA - COBRADOR</t>
        </is>
      </c>
      <c r="D1270" s="7" t="n"/>
      <c r="E1270" s="8" t="n"/>
      <c r="F1270" s="9" t="n">
        <v>5669.4</v>
      </c>
      <c r="I1270" s="10" t="inlineStr">
        <is>
          <t>EFECTIVO</t>
        </is>
      </c>
      <c r="J1270" s="5" t="inlineStr">
        <is>
          <t>4307 PEDRO GALARZA TERCEROS</t>
        </is>
      </c>
    </row>
    <row r="1271">
      <c r="A1271" s="5" t="inlineStr">
        <is>
          <t>CCAJ-SC39/82/2023</t>
        </is>
      </c>
      <c r="B1271" s="6" t="n">
        <v>44975.62535167824</v>
      </c>
      <c r="C1271" s="5" t="inlineStr">
        <is>
          <t>1386 EINAR CHOQUETIJLLA - COBRADOR</t>
        </is>
      </c>
      <c r="D1271" s="7" t="n"/>
      <c r="E1271" s="8" t="n"/>
      <c r="F1271" s="9" t="n">
        <v>9149</v>
      </c>
      <c r="I1271" s="10" t="inlineStr">
        <is>
          <t>EFECTIVO</t>
        </is>
      </c>
      <c r="J1271" s="8" t="inlineStr">
        <is>
          <t>4309 RODRIGO RAMOS - T06</t>
        </is>
      </c>
    </row>
    <row r="1272">
      <c r="A1272" s="5" t="inlineStr">
        <is>
          <t>CCAJ-SC39/82/2023</t>
        </is>
      </c>
      <c r="B1272" s="6" t="n">
        <v>44975.62535167824</v>
      </c>
      <c r="C1272" s="5" t="inlineStr">
        <is>
          <t>1386 EINAR CHOQUETIJLLA - COBRADOR</t>
        </is>
      </c>
      <c r="D1272" s="7" t="n"/>
      <c r="E1272" s="8" t="n"/>
      <c r="F1272" s="9" t="n">
        <v>18253.2</v>
      </c>
      <c r="I1272" s="10" t="inlineStr">
        <is>
          <t>EFECTIVO</t>
        </is>
      </c>
      <c r="J1272" s="8" t="inlineStr">
        <is>
          <t>4309 RODRIGO RAMOS - T09</t>
        </is>
      </c>
    </row>
    <row r="1273">
      <c r="A1273" s="5" t="inlineStr">
        <is>
          <t>CCAJ-SC39/82/2023</t>
        </is>
      </c>
      <c r="B1273" s="6" t="n">
        <v>44975.62535167824</v>
      </c>
      <c r="C1273" s="5" t="inlineStr">
        <is>
          <t>1386 EINAR CHOQUETIJLLA - COBRADOR</t>
        </is>
      </c>
      <c r="D1273" s="7" t="n"/>
      <c r="E1273" s="8" t="n"/>
      <c r="F1273" s="9" t="n">
        <v>12721.3</v>
      </c>
      <c r="I1273" s="10" t="inlineStr">
        <is>
          <t>EFECTIVO</t>
        </is>
      </c>
      <c r="J1273" s="8" t="inlineStr">
        <is>
          <t>4309 RODRIGO RAMOS - T20</t>
        </is>
      </c>
    </row>
    <row r="1274">
      <c r="A1274" s="5" t="inlineStr">
        <is>
          <t>CCAJ-SC39/82/2023</t>
        </is>
      </c>
      <c r="B1274" s="6" t="n">
        <v>44975.62535167824</v>
      </c>
      <c r="C1274" s="5" t="inlineStr">
        <is>
          <t>1386 EINAR CHOQUETIJLLA - COBRADOR</t>
        </is>
      </c>
      <c r="D1274" s="7" t="n"/>
      <c r="E1274" s="8" t="n"/>
      <c r="F1274" s="9" t="n">
        <v>2925.6</v>
      </c>
      <c r="I1274" s="10" t="inlineStr">
        <is>
          <t>EFECTIVO</t>
        </is>
      </c>
      <c r="J1274" s="8" t="inlineStr">
        <is>
          <t>4309 RODRIGO RAMOS - T21</t>
        </is>
      </c>
    </row>
    <row r="1275">
      <c r="A1275" s="11" t="inlineStr">
        <is>
          <t>SAP</t>
        </is>
      </c>
      <c r="B1275" s="3" t="n"/>
      <c r="C1275" s="3" t="n"/>
      <c r="D1275" s="7" t="n"/>
      <c r="E1275" s="8" t="n"/>
      <c r="F1275" s="31">
        <f>SUM(F1254:G1274)</f>
        <v/>
      </c>
      <c r="G1275" s="9" t="n"/>
      <c r="I1275" s="10" t="n"/>
      <c r="J1275" s="8" t="n"/>
    </row>
    <row r="1276" ht="15.75" customHeight="1">
      <c r="A1276" s="13" t="inlineStr">
        <is>
          <t>FECHA</t>
        </is>
      </c>
      <c r="B1276" s="13" t="inlineStr">
        <is>
          <t>CIERRE DE CAJA</t>
        </is>
      </c>
      <c r="C1276" s="13" t="inlineStr">
        <is>
          <t>IMPORTE</t>
        </is>
      </c>
      <c r="D1276" s="49" t="inlineStr">
        <is>
          <t>112808075</t>
        </is>
      </c>
      <c r="E1276" s="14" t="n">
        <v>112808152</v>
      </c>
      <c r="G1276" s="9" t="n"/>
      <c r="I1276" s="10" t="n"/>
      <c r="J1276" s="8" t="n"/>
    </row>
    <row r="1277">
      <c r="D1277" s="57" t="inlineStr">
        <is>
          <t>BOOT</t>
        </is>
      </c>
    </row>
    <row r="1278"/>
    <row r="1279">
      <c r="A1279" s="1" t="inlineStr">
        <is>
          <t>Cierre Caja</t>
        </is>
      </c>
      <c r="B1279" s="2" t="n"/>
      <c r="C1279" s="2" t="n"/>
      <c r="D1279" s="2" t="n"/>
      <c r="E1279" s="2" t="n"/>
      <c r="F1279" s="2" t="n"/>
      <c r="G1279" s="2" t="n"/>
      <c r="H1279" s="2" t="n"/>
      <c r="I1279" s="2" t="n"/>
      <c r="J1279" s="2" t="n"/>
    </row>
    <row r="1280">
      <c r="A1280" s="3" t="inlineStr">
        <is>
          <t>Del 20/02/2023</t>
        </is>
      </c>
      <c r="B1280" s="2" t="n"/>
      <c r="C1280" s="2" t="n"/>
      <c r="D1280" s="2" t="n"/>
      <c r="E1280" s="2" t="n"/>
      <c r="F1280" s="2" t="n"/>
      <c r="G1280" s="2" t="n"/>
      <c r="H1280" s="2" t="n"/>
      <c r="I1280" s="2" t="n"/>
      <c r="J1280" s="2" t="n"/>
    </row>
    <row r="1281">
      <c r="A1281" s="74" t="inlineStr">
        <is>
          <t>Cierre Caja</t>
        </is>
      </c>
      <c r="B1281" s="74" t="inlineStr">
        <is>
          <t>Fecha</t>
        </is>
      </c>
      <c r="C1281" s="74" t="inlineStr">
        <is>
          <t>Cajero</t>
        </is>
      </c>
      <c r="D1281" s="74" t="inlineStr">
        <is>
          <t>Nro Voucher</t>
        </is>
      </c>
      <c r="E1281" s="74" t="inlineStr">
        <is>
          <t>Nro Cuenta</t>
        </is>
      </c>
      <c r="F1281" s="74" t="inlineStr">
        <is>
          <t>Tipo Ingreso</t>
        </is>
      </c>
      <c r="G1281" s="75" t="n"/>
      <c r="H1281" s="76" t="n"/>
      <c r="I1281" s="74" t="inlineStr">
        <is>
          <t>TIPO DE INGRESO</t>
        </is>
      </c>
      <c r="J1281" s="74" t="inlineStr">
        <is>
          <t>Cobrador</t>
        </is>
      </c>
    </row>
    <row r="1282">
      <c r="A1282" s="77" t="n"/>
      <c r="B1282" s="77" t="n"/>
      <c r="C1282" s="77" t="n"/>
      <c r="D1282" s="77" t="n"/>
      <c r="E1282" s="77" t="n"/>
      <c r="F1282" s="4" t="inlineStr">
        <is>
          <t>EFECTIVO</t>
        </is>
      </c>
      <c r="G1282" s="4" t="inlineStr">
        <is>
          <t>CHEQUE</t>
        </is>
      </c>
      <c r="H1282" s="4" t="inlineStr">
        <is>
          <t>TRANSFERENCIA</t>
        </is>
      </c>
      <c r="I1282" s="77" t="n"/>
      <c r="J1282" s="77" t="n"/>
    </row>
    <row r="1283">
      <c r="A1283" s="34" t="inlineStr">
        <is>
          <t>NO HUBO CIERRES DE CAJA DEBIDO A FERIADO NACIONAL POR CARNAVALES</t>
        </is>
      </c>
      <c r="B1283" s="39" t="n"/>
      <c r="C1283" s="34" t="n"/>
      <c r="D1283" s="21" t="n"/>
      <c r="E1283" s="8" t="n"/>
      <c r="H1283" s="9" t="n"/>
      <c r="I1283" s="5" t="n"/>
      <c r="J1283" s="8" t="n"/>
    </row>
    <row r="1284">
      <c r="A1284" s="11" t="inlineStr">
        <is>
          <t>SAP</t>
        </is>
      </c>
      <c r="B1284" s="3" t="n"/>
      <c r="C1284" s="3" t="n"/>
      <c r="D1284" s="7" t="n"/>
      <c r="E1284" s="8" t="n"/>
      <c r="G1284" s="9" t="n"/>
      <c r="I1284" s="10" t="n"/>
      <c r="J1284" s="8" t="n"/>
    </row>
    <row r="1285">
      <c r="A1285" s="13" t="inlineStr">
        <is>
          <t>FECHA</t>
        </is>
      </c>
      <c r="B1285" s="13" t="inlineStr">
        <is>
          <t>CIERRE DE CAJA</t>
        </is>
      </c>
      <c r="C1285" s="13" t="inlineStr">
        <is>
          <t>IMPORTE</t>
        </is>
      </c>
      <c r="D1285" s="7" t="n"/>
      <c r="E1285" s="8" t="n"/>
      <c r="G1285" s="9" t="n"/>
      <c r="I1285" s="10" t="n"/>
      <c r="J1285" s="8" t="n"/>
    </row>
    <row r="1286"/>
    <row r="1287">
      <c r="A1287" s="1" t="inlineStr">
        <is>
          <t>Cierre Caja</t>
        </is>
      </c>
      <c r="B1287" s="2" t="n"/>
      <c r="C1287" s="2" t="n"/>
      <c r="D1287" s="2" t="n"/>
      <c r="E1287" s="2" t="n"/>
      <c r="F1287" s="2" t="n"/>
      <c r="G1287" s="2" t="n"/>
      <c r="H1287" s="2" t="n"/>
      <c r="I1287" s="2" t="n"/>
      <c r="J1287" s="2" t="n"/>
    </row>
    <row r="1288">
      <c r="A1288" s="3" t="inlineStr">
        <is>
          <t>Del 21/02/2023</t>
        </is>
      </c>
      <c r="B1288" s="2" t="n"/>
      <c r="C1288" s="2" t="n"/>
      <c r="D1288" s="2" t="n"/>
      <c r="E1288" s="2" t="n"/>
      <c r="F1288" s="2" t="n"/>
      <c r="G1288" s="2" t="n"/>
      <c r="H1288" s="2" t="n"/>
      <c r="I1288" s="2" t="n"/>
      <c r="J1288" s="2" t="n"/>
    </row>
    <row r="1289">
      <c r="A1289" s="74" t="inlineStr">
        <is>
          <t>Cierre Caja</t>
        </is>
      </c>
      <c r="B1289" s="74" t="inlineStr">
        <is>
          <t>Fecha</t>
        </is>
      </c>
      <c r="C1289" s="74" t="inlineStr">
        <is>
          <t>Cajero</t>
        </is>
      </c>
      <c r="D1289" s="74" t="inlineStr">
        <is>
          <t>Nro Voucher</t>
        </is>
      </c>
      <c r="E1289" s="74" t="inlineStr">
        <is>
          <t>Nro Cuenta</t>
        </is>
      </c>
      <c r="F1289" s="74" t="inlineStr">
        <is>
          <t>Tipo Ingreso</t>
        </is>
      </c>
      <c r="G1289" s="75" t="n"/>
      <c r="H1289" s="76" t="n"/>
      <c r="I1289" s="74" t="inlineStr">
        <is>
          <t>TIPO DE INGRESO</t>
        </is>
      </c>
      <c r="J1289" s="74" t="inlineStr">
        <is>
          <t>Cobrador</t>
        </is>
      </c>
    </row>
    <row r="1290">
      <c r="A1290" s="77" t="n"/>
      <c r="B1290" s="77" t="n"/>
      <c r="C1290" s="77" t="n"/>
      <c r="D1290" s="77" t="n"/>
      <c r="E1290" s="77" t="n"/>
      <c r="F1290" s="4" t="inlineStr">
        <is>
          <t>EFECTIVO</t>
        </is>
      </c>
      <c r="G1290" s="4" t="inlineStr">
        <is>
          <t>CHEQUE</t>
        </is>
      </c>
      <c r="H1290" s="4" t="inlineStr">
        <is>
          <t>TRANSFERENCIA</t>
        </is>
      </c>
      <c r="I1290" s="77" t="n"/>
      <c r="J1290" s="77" t="n"/>
    </row>
    <row r="1291">
      <c r="A1291" s="34" t="inlineStr">
        <is>
          <t>NO HUBO CIERRES DE CAJA DEBIDO A FERIADO NACIONAL POR CARNAVALES</t>
        </is>
      </c>
      <c r="B1291" s="39" t="n"/>
      <c r="C1291" s="34" t="n"/>
      <c r="D1291" s="21" t="n"/>
      <c r="E1291" s="8" t="n"/>
      <c r="H1291" s="9" t="n"/>
      <c r="I1291" s="5" t="n"/>
      <c r="J1291" s="8" t="n"/>
    </row>
    <row r="1292">
      <c r="A1292" s="11" t="inlineStr">
        <is>
          <t>SAP</t>
        </is>
      </c>
      <c r="B1292" s="3" t="n"/>
      <c r="C1292" s="3" t="n"/>
      <c r="D1292" s="7" t="n"/>
      <c r="E1292" s="8" t="n"/>
      <c r="G1292" s="9" t="n"/>
      <c r="I1292" s="10" t="n"/>
      <c r="J1292" s="8" t="n"/>
    </row>
    <row r="1293">
      <c r="A1293" s="13" t="inlineStr">
        <is>
          <t>FECHA</t>
        </is>
      </c>
      <c r="B1293" s="13" t="inlineStr">
        <is>
          <t>CIERRE DE CAJA</t>
        </is>
      </c>
      <c r="C1293" s="13" t="inlineStr">
        <is>
          <t>IMPORTE</t>
        </is>
      </c>
    </row>
    <row r="1294"/>
    <row r="1295"/>
    <row r="1296">
      <c r="A1296" s="1" t="inlineStr">
        <is>
          <t>Cierre Caja</t>
        </is>
      </c>
      <c r="B1296" s="2" t="n"/>
      <c r="C1296" s="2" t="n"/>
      <c r="D1296" s="2" t="n"/>
      <c r="E1296" s="2" t="n"/>
      <c r="F1296" s="2" t="n"/>
      <c r="G1296" s="2" t="n"/>
      <c r="H1296" s="2" t="n"/>
      <c r="I1296" s="2" t="n"/>
      <c r="J1296" s="2" t="n"/>
    </row>
    <row r="1297">
      <c r="A1297" s="3" t="inlineStr">
        <is>
          <t>Del 22/02/2023</t>
        </is>
      </c>
      <c r="B1297" s="2" t="n"/>
      <c r="C1297" s="2" t="n"/>
      <c r="D1297" s="2" t="n"/>
      <c r="E1297" s="2" t="n"/>
      <c r="F1297" s="2" t="n"/>
      <c r="G1297" s="2" t="n"/>
      <c r="H1297" s="2" t="n"/>
      <c r="I1297" s="2" t="n"/>
      <c r="J1297" s="2" t="n"/>
    </row>
    <row r="1298">
      <c r="A1298" s="74" t="inlineStr">
        <is>
          <t>Cierre Caja</t>
        </is>
      </c>
      <c r="B1298" s="74" t="inlineStr">
        <is>
          <t>Fecha</t>
        </is>
      </c>
      <c r="C1298" s="74" t="inlineStr">
        <is>
          <t>Cajero</t>
        </is>
      </c>
      <c r="D1298" s="74" t="inlineStr">
        <is>
          <t>Nro Voucher</t>
        </is>
      </c>
      <c r="E1298" s="74" t="inlineStr">
        <is>
          <t>Nro Cuenta</t>
        </is>
      </c>
      <c r="F1298" s="74" t="inlineStr">
        <is>
          <t>Tipo Ingreso</t>
        </is>
      </c>
      <c r="G1298" s="75" t="n"/>
      <c r="H1298" s="76" t="n"/>
      <c r="I1298" s="74" t="inlineStr">
        <is>
          <t>TIPO DE INGRESO</t>
        </is>
      </c>
      <c r="J1298" s="74" t="inlineStr">
        <is>
          <t>Cobrador</t>
        </is>
      </c>
    </row>
    <row r="1299">
      <c r="A1299" s="77" t="n"/>
      <c r="B1299" s="77" t="n"/>
      <c r="C1299" s="77" t="n"/>
      <c r="D1299" s="77" t="n"/>
      <c r="E1299" s="77" t="n"/>
      <c r="F1299" s="4" t="inlineStr">
        <is>
          <t>EFECTIVO</t>
        </is>
      </c>
      <c r="G1299" s="4" t="inlineStr">
        <is>
          <t>CHEQUE</t>
        </is>
      </c>
      <c r="H1299" s="4" t="inlineStr">
        <is>
          <t>TRANSFERENCIA</t>
        </is>
      </c>
      <c r="I1299" s="77" t="n"/>
      <c r="J1299" s="77" t="n"/>
    </row>
    <row r="1300">
      <c r="A1300" s="5" t="inlineStr">
        <is>
          <t>CCAJ-SC39/83/2023</t>
        </is>
      </c>
      <c r="B1300" s="6" t="n">
        <v>44979.42857164352</v>
      </c>
      <c r="C1300" s="5" t="inlineStr">
        <is>
          <t>1386 EINAR CHOQUETIJLLA - COBRADOR</t>
        </is>
      </c>
      <c r="D1300" s="15" t="n">
        <v>45163282805</v>
      </c>
      <c r="E1300" s="5" t="inlineStr">
        <is>
          <t>BANCO INDUSTRIAL-100070049</t>
        </is>
      </c>
      <c r="H1300" s="9" t="n">
        <v>325.43</v>
      </c>
      <c r="I1300" s="5" t="inlineStr">
        <is>
          <t>DEPÓSITO BANCARIO</t>
        </is>
      </c>
      <c r="J1300" s="5" t="inlineStr">
        <is>
          <t>1271 SANDRA SALAZAR ESCOBAR</t>
        </is>
      </c>
    </row>
    <row r="1301">
      <c r="A1301" s="5" t="inlineStr">
        <is>
          <t>CCAJ-SC39/83/2023</t>
        </is>
      </c>
      <c r="B1301" s="6" t="n">
        <v>44979.42857164352</v>
      </c>
      <c r="C1301" s="5" t="inlineStr">
        <is>
          <t>1386 EINAR CHOQUETIJLLA - COBRADOR</t>
        </is>
      </c>
      <c r="D1301" s="15" t="n">
        <v>45143560901</v>
      </c>
      <c r="E1301" s="5" t="inlineStr">
        <is>
          <t>BANCO INDUSTRIAL-100070049</t>
        </is>
      </c>
      <c r="H1301" s="9" t="n">
        <v>195</v>
      </c>
      <c r="I1301" s="5" t="inlineStr">
        <is>
          <t>DEPÓSITO BANCARIO</t>
        </is>
      </c>
      <c r="J1301" s="5" t="inlineStr">
        <is>
          <t>1271 SANDRA SALAZAR ESCOBAR</t>
        </is>
      </c>
    </row>
    <row r="1302">
      <c r="A1302" s="5" t="inlineStr">
        <is>
          <t>CCAJ-SC39/83/2023</t>
        </is>
      </c>
      <c r="B1302" s="6" t="n">
        <v>44979.42857164352</v>
      </c>
      <c r="C1302" s="5" t="inlineStr">
        <is>
          <t>1386 EINAR CHOQUETIJLLA - COBRADOR</t>
        </is>
      </c>
      <c r="D1302" s="15" t="n">
        <v>45143560757</v>
      </c>
      <c r="E1302" s="5" t="inlineStr">
        <is>
          <t>BANCO INDUSTRIAL-100070049</t>
        </is>
      </c>
      <c r="H1302" s="9" t="n">
        <v>606</v>
      </c>
      <c r="I1302" s="5" t="inlineStr">
        <is>
          <t>DEPÓSITO BANCARIO</t>
        </is>
      </c>
      <c r="J1302" s="5" t="inlineStr">
        <is>
          <t>1271 SANDRA SALAZAR ESCOBAR</t>
        </is>
      </c>
    </row>
    <row r="1303">
      <c r="A1303" s="5" t="inlineStr">
        <is>
          <t>CCAJ-SC39/83/2023</t>
        </is>
      </c>
      <c r="B1303" s="6" t="n">
        <v>44979.42857164352</v>
      </c>
      <c r="C1303" s="5" t="inlineStr">
        <is>
          <t>1386 EINAR CHOQUETIJLLA - COBRADOR</t>
        </is>
      </c>
      <c r="D1303" s="15" t="n">
        <v>52116964375</v>
      </c>
      <c r="E1303" s="5" t="inlineStr">
        <is>
          <t>BANCO INDUSTRIAL-100070049</t>
        </is>
      </c>
      <c r="H1303" s="9" t="n">
        <v>422.21</v>
      </c>
      <c r="I1303" s="5" t="inlineStr">
        <is>
          <t>DEPÓSITO BANCARIO</t>
        </is>
      </c>
      <c r="J1303" s="5" t="inlineStr">
        <is>
          <t>1271 SANDRA SALAZAR ESCOBAR</t>
        </is>
      </c>
    </row>
    <row r="1304">
      <c r="A1304" s="5" t="inlineStr">
        <is>
          <t>CCAJ-SC39/83/2023</t>
        </is>
      </c>
      <c r="B1304" s="6" t="n">
        <v>44979.42857164352</v>
      </c>
      <c r="C1304" s="5" t="inlineStr">
        <is>
          <t>1386 EINAR CHOQUETIJLLA - COBRADOR</t>
        </is>
      </c>
      <c r="D1304" s="15" t="n">
        <v>52416912254</v>
      </c>
      <c r="E1304" s="5" t="inlineStr">
        <is>
          <t>BANCO INDUSTRIAL-100070049</t>
        </is>
      </c>
      <c r="H1304" s="9" t="n">
        <v>2152</v>
      </c>
      <c r="I1304" s="5" t="inlineStr">
        <is>
          <t>DEPÓSITO BANCARIO</t>
        </is>
      </c>
      <c r="J1304" s="5" t="inlineStr">
        <is>
          <t>1271 SANDRA SALAZAR ESCOBAR</t>
        </is>
      </c>
    </row>
    <row r="1305">
      <c r="A1305" s="5" t="inlineStr">
        <is>
          <t>CCAJ-SC39/83/2023</t>
        </is>
      </c>
      <c r="B1305" s="6" t="n">
        <v>44979.42857164352</v>
      </c>
      <c r="C1305" s="5" t="inlineStr">
        <is>
          <t>1386 EINAR CHOQUETIJLLA - COBRADOR</t>
        </is>
      </c>
      <c r="D1305" s="15" t="n">
        <v>45153190479</v>
      </c>
      <c r="E1305" s="5" t="inlineStr">
        <is>
          <t>BANCO INDUSTRIAL-100070049</t>
        </is>
      </c>
      <c r="H1305" s="9" t="n">
        <v>6874</v>
      </c>
      <c r="I1305" s="5" t="inlineStr">
        <is>
          <t>DEPÓSITO BANCARIO</t>
        </is>
      </c>
      <c r="J1305" s="5" t="inlineStr">
        <is>
          <t>1271 SANDRA SALAZAR ESCOBAR</t>
        </is>
      </c>
    </row>
    <row r="1306">
      <c r="A1306" s="5" t="inlineStr">
        <is>
          <t>CCAJ-SC39/83/2023</t>
        </is>
      </c>
      <c r="B1306" s="6" t="n">
        <v>44979.42857164352</v>
      </c>
      <c r="C1306" s="5" t="inlineStr">
        <is>
          <t>1386 EINAR CHOQUETIJLLA - COBRADOR</t>
        </is>
      </c>
      <c r="D1306" s="15" t="n">
        <v>45133193521</v>
      </c>
      <c r="E1306" s="5" t="inlineStr">
        <is>
          <t>BANCO INDUSTRIAL-100070049</t>
        </is>
      </c>
      <c r="H1306" s="9" t="n">
        <v>480</v>
      </c>
      <c r="I1306" s="5" t="inlineStr">
        <is>
          <t>DEPÓSITO BANCARIO</t>
        </is>
      </c>
      <c r="J1306" s="5" t="inlineStr">
        <is>
          <t>1271 SANDRA SALAZAR ESCOBAR</t>
        </is>
      </c>
    </row>
    <row r="1307">
      <c r="A1307" s="5" t="inlineStr">
        <is>
          <t>CCAJ-SC39/83/2023</t>
        </is>
      </c>
      <c r="B1307" s="6" t="n">
        <v>44979.42857164352</v>
      </c>
      <c r="C1307" s="5" t="inlineStr">
        <is>
          <t>1386 EINAR CHOQUETIJLLA - COBRADOR</t>
        </is>
      </c>
      <c r="D1307" s="15" t="n">
        <v>52616887051</v>
      </c>
      <c r="E1307" s="5" t="inlineStr">
        <is>
          <t>BANCO INDUSTRIAL-100070049</t>
        </is>
      </c>
      <c r="H1307" s="9" t="n">
        <v>1356</v>
      </c>
      <c r="I1307" s="5" t="inlineStr">
        <is>
          <t>DEPÓSITO BANCARIO</t>
        </is>
      </c>
      <c r="J1307" s="5" t="inlineStr">
        <is>
          <t>1271 SANDRA SALAZAR ESCOBAR</t>
        </is>
      </c>
    </row>
    <row r="1308">
      <c r="A1308" s="5" t="inlineStr">
        <is>
          <t>CCAJ-SC39/83/2023</t>
        </is>
      </c>
      <c r="B1308" s="6" t="n">
        <v>44979.42857164352</v>
      </c>
      <c r="C1308" s="5" t="inlineStr">
        <is>
          <t>1386 EINAR CHOQUETIJLLA - COBRADOR</t>
        </is>
      </c>
      <c r="D1308" s="15" t="n">
        <v>45113345765</v>
      </c>
      <c r="E1308" s="5" t="inlineStr">
        <is>
          <t>BANCO INDUSTRIAL-100070049</t>
        </is>
      </c>
      <c r="H1308" s="9" t="n">
        <v>806</v>
      </c>
      <c r="I1308" s="5" t="inlineStr">
        <is>
          <t>DEPÓSITO BANCARIO</t>
        </is>
      </c>
      <c r="J1308" s="5" t="inlineStr">
        <is>
          <t>1271 SANDRA SALAZAR ESCOBAR</t>
        </is>
      </c>
    </row>
    <row r="1309">
      <c r="A1309" s="5" t="inlineStr">
        <is>
          <t>CCAJ-SC39/83/2023</t>
        </is>
      </c>
      <c r="B1309" s="6" t="n">
        <v>44979.42857164352</v>
      </c>
      <c r="C1309" s="5" t="inlineStr">
        <is>
          <t>1386 EINAR CHOQUETIJLLA - COBRADOR</t>
        </is>
      </c>
      <c r="D1309" s="15" t="n">
        <v>45153189217</v>
      </c>
      <c r="E1309" s="5" t="inlineStr">
        <is>
          <t>BANCO INDUSTRIAL-100070049</t>
        </is>
      </c>
      <c r="H1309" s="9" t="n">
        <v>195</v>
      </c>
      <c r="I1309" s="5" t="inlineStr">
        <is>
          <t>DEPÓSITO BANCARIO</t>
        </is>
      </c>
      <c r="J1309" s="5" t="inlineStr">
        <is>
          <t>1271 SANDRA SALAZAR ESCOBAR</t>
        </is>
      </c>
    </row>
    <row r="1310">
      <c r="A1310" s="5" t="inlineStr">
        <is>
          <t>CCAJ-SC39/83/2023</t>
        </is>
      </c>
      <c r="B1310" s="6" t="n">
        <v>44979.42857164352</v>
      </c>
      <c r="C1310" s="5" t="inlineStr">
        <is>
          <t>1386 EINAR CHOQUETIJLLA - COBRADOR</t>
        </is>
      </c>
      <c r="D1310" s="15" t="n">
        <v>45123325774</v>
      </c>
      <c r="E1310" s="5" t="inlineStr">
        <is>
          <t>BANCO INDUSTRIAL-100070049</t>
        </is>
      </c>
      <c r="H1310" s="9" t="n">
        <v>5654.86</v>
      </c>
      <c r="I1310" s="5" t="inlineStr">
        <is>
          <t>DEPÓSITO BANCARIO</t>
        </is>
      </c>
      <c r="J1310" s="5" t="inlineStr">
        <is>
          <t>1271 SANDRA SALAZAR ESCOBAR</t>
        </is>
      </c>
    </row>
    <row r="1311">
      <c r="A1311" s="5" t="inlineStr">
        <is>
          <t>CCAJ-SC39/83/2023</t>
        </is>
      </c>
      <c r="B1311" s="6" t="n">
        <v>44979.42857164352</v>
      </c>
      <c r="C1311" s="5" t="inlineStr">
        <is>
          <t>1386 EINAR CHOQUETIJLLA - COBRADOR</t>
        </is>
      </c>
      <c r="D1311" s="15" t="n">
        <v>45173253842</v>
      </c>
      <c r="E1311" s="5" t="inlineStr">
        <is>
          <t>BANCO INDUSTRIAL-100070049</t>
        </is>
      </c>
      <c r="H1311" s="9" t="n">
        <v>960</v>
      </c>
      <c r="I1311" s="5" t="inlineStr">
        <is>
          <t>DEPÓSITO BANCARIO</t>
        </is>
      </c>
      <c r="J1311" s="5" t="inlineStr">
        <is>
          <t>1271 SANDRA SALAZAR ESCOBAR</t>
        </is>
      </c>
    </row>
    <row r="1312">
      <c r="A1312" s="5" t="inlineStr">
        <is>
          <t>CCAJ-SC39/83/2023</t>
        </is>
      </c>
      <c r="B1312" s="6" t="n">
        <v>44979.42857164352</v>
      </c>
      <c r="C1312" s="5" t="inlineStr">
        <is>
          <t>1386 EINAR CHOQUETIJLLA - COBRADOR</t>
        </is>
      </c>
      <c r="D1312" s="15" t="n">
        <v>45123325746</v>
      </c>
      <c r="E1312" s="5" t="inlineStr">
        <is>
          <t>BANCO INDUSTRIAL-100070049</t>
        </is>
      </c>
      <c r="H1312" s="9" t="n">
        <v>1230.09</v>
      </c>
      <c r="I1312" s="5" t="inlineStr">
        <is>
          <t>DEPÓSITO BANCARIO</t>
        </is>
      </c>
      <c r="J1312" s="5" t="inlineStr">
        <is>
          <t>1271 SANDRA SALAZAR ESCOBAR</t>
        </is>
      </c>
    </row>
    <row r="1313">
      <c r="A1313" s="5" t="inlineStr">
        <is>
          <t>CCAJ-SC39/83/2023</t>
        </is>
      </c>
      <c r="B1313" s="6" t="n">
        <v>44979.42857164352</v>
      </c>
      <c r="C1313" s="5" t="inlineStr">
        <is>
          <t>1386 EINAR CHOQUETIJLLA - COBRADOR</t>
        </is>
      </c>
      <c r="D1313" s="15" t="n">
        <v>45123325447</v>
      </c>
      <c r="E1313" s="5" t="inlineStr">
        <is>
          <t>BANCO INDUSTRIAL-100070049</t>
        </is>
      </c>
      <c r="H1313" s="9" t="n">
        <v>1226.4</v>
      </c>
      <c r="I1313" s="5" t="inlineStr">
        <is>
          <t>DEPÓSITO BANCARIO</t>
        </is>
      </c>
      <c r="J1313" s="5" t="inlineStr">
        <is>
          <t>1271 SANDRA SALAZAR ESCOBAR</t>
        </is>
      </c>
    </row>
    <row r="1314">
      <c r="A1314" s="5" t="inlineStr">
        <is>
          <t>CCAJ-SC39/83/2023</t>
        </is>
      </c>
      <c r="B1314" s="6" t="n">
        <v>44979.42857164352</v>
      </c>
      <c r="C1314" s="5" t="inlineStr">
        <is>
          <t>1386 EINAR CHOQUETIJLLA - COBRADOR</t>
        </is>
      </c>
      <c r="D1314" s="15" t="n">
        <v>45123325430</v>
      </c>
      <c r="E1314" s="5" t="inlineStr">
        <is>
          <t>BANCO INDUSTRIAL-100070049</t>
        </is>
      </c>
      <c r="H1314" s="9" t="n">
        <v>1212</v>
      </c>
      <c r="I1314" s="5" t="inlineStr">
        <is>
          <t>DEPÓSITO BANCARIO</t>
        </is>
      </c>
      <c r="J1314" s="5" t="inlineStr">
        <is>
          <t>1271 SANDRA SALAZAR ESCOBAR</t>
        </is>
      </c>
    </row>
    <row r="1315">
      <c r="A1315" s="5" t="inlineStr">
        <is>
          <t>CCAJ-SC39/83/2023</t>
        </is>
      </c>
      <c r="B1315" s="6" t="n">
        <v>44979.42857164352</v>
      </c>
      <c r="C1315" s="5" t="inlineStr">
        <is>
          <t>1386 EINAR CHOQUETIJLLA - COBRADOR</t>
        </is>
      </c>
      <c r="D1315" s="15" t="n">
        <v>45133191593</v>
      </c>
      <c r="E1315" s="5" t="inlineStr">
        <is>
          <t>BANCO INDUSTRIAL-100070049</t>
        </is>
      </c>
      <c r="H1315" s="9" t="n">
        <v>197.96</v>
      </c>
      <c r="I1315" s="5" t="inlineStr">
        <is>
          <t>DEPÓSITO BANCARIO</t>
        </is>
      </c>
      <c r="J1315" s="5" t="inlineStr">
        <is>
          <t>1271 SANDRA SALAZAR ESCOBAR</t>
        </is>
      </c>
    </row>
    <row r="1316">
      <c r="A1316" s="5" t="inlineStr">
        <is>
          <t>CCAJ-SC39/83/2023</t>
        </is>
      </c>
      <c r="B1316" s="6" t="n">
        <v>44979.42857164352</v>
      </c>
      <c r="C1316" s="5" t="inlineStr">
        <is>
          <t>1386 EINAR CHOQUETIJLLA - COBRADOR</t>
        </is>
      </c>
      <c r="D1316" s="7" t="n">
        <v>376393</v>
      </c>
      <c r="E1316" s="5" t="inlineStr">
        <is>
          <t>BANCO DE CREDITO-7015054675359</t>
        </is>
      </c>
      <c r="H1316" s="9" t="n">
        <v>140.38</v>
      </c>
      <c r="I1316" s="5" t="inlineStr">
        <is>
          <t>DEPÓSITO BANCARIO</t>
        </is>
      </c>
      <c r="J1316" s="5" t="inlineStr">
        <is>
          <t>1271 SANDRA SALAZAR ESCOBAR</t>
        </is>
      </c>
    </row>
    <row r="1317">
      <c r="A1317" s="5" t="inlineStr">
        <is>
          <t>CCAJ-SC39/83/2023</t>
        </is>
      </c>
      <c r="B1317" s="6" t="n">
        <v>44979.42857164352</v>
      </c>
      <c r="C1317" s="5" t="inlineStr">
        <is>
          <t>1386 EINAR CHOQUETIJLLA - COBRADOR</t>
        </is>
      </c>
      <c r="D1317" s="15" t="n">
        <v>45173256031</v>
      </c>
      <c r="E1317" s="5" t="inlineStr">
        <is>
          <t>BANCO INDUSTRIAL-100070049</t>
        </is>
      </c>
      <c r="H1317" s="9" t="n">
        <v>16102.62</v>
      </c>
      <c r="I1317" s="5" t="inlineStr">
        <is>
          <t>DEPÓSITO BANCARIO</t>
        </is>
      </c>
      <c r="J1317" s="5" t="inlineStr">
        <is>
          <t>1271 SANDRA SALAZAR ESCOBAR</t>
        </is>
      </c>
    </row>
    <row r="1318">
      <c r="A1318" s="5" t="inlineStr">
        <is>
          <t>CCAJ-SC39/83/2023</t>
        </is>
      </c>
      <c r="B1318" s="6" t="n">
        <v>44979.42857164352</v>
      </c>
      <c r="C1318" s="5" t="inlineStr">
        <is>
          <t>1386 EINAR CHOQUETIJLLA - COBRADOR</t>
        </is>
      </c>
      <c r="D1318" s="15" t="n">
        <v>52716840439</v>
      </c>
      <c r="E1318" s="5" t="inlineStr">
        <is>
          <t>BANCO INDUSTRIAL-100070049</t>
        </is>
      </c>
      <c r="H1318" s="9" t="n">
        <v>134.98</v>
      </c>
      <c r="I1318" s="5" t="inlineStr">
        <is>
          <t>DEPÓSITO BANCARIO</t>
        </is>
      </c>
      <c r="J1318" s="5" t="inlineStr">
        <is>
          <t>1271 SANDRA SALAZAR ESCOBAR</t>
        </is>
      </c>
    </row>
    <row r="1319">
      <c r="A1319" s="5" t="inlineStr">
        <is>
          <t>CCAJ-SC39/83/2023</t>
        </is>
      </c>
      <c r="B1319" s="6" t="n">
        <v>44979.42857164352</v>
      </c>
      <c r="C1319" s="5" t="inlineStr">
        <is>
          <t>1386 EINAR CHOQUETIJLLA - COBRADOR</t>
        </is>
      </c>
      <c r="D1319" s="15" t="n">
        <v>45173256154</v>
      </c>
      <c r="E1319" s="5" t="inlineStr">
        <is>
          <t>BANCO INDUSTRIAL-100070049</t>
        </is>
      </c>
      <c r="H1319" s="9" t="n">
        <v>5596.02</v>
      </c>
      <c r="I1319" s="5" t="inlineStr">
        <is>
          <t>DEPÓSITO BANCARIO</t>
        </is>
      </c>
      <c r="J1319" s="5" t="inlineStr">
        <is>
          <t>1271 SANDRA SALAZAR ESCOBAR</t>
        </is>
      </c>
    </row>
    <row r="1320">
      <c r="A1320" s="5" t="inlineStr">
        <is>
          <t>CCAJ-SC39/83/2023</t>
        </is>
      </c>
      <c r="B1320" s="6" t="n">
        <v>44979.42857164352</v>
      </c>
      <c r="C1320" s="5" t="inlineStr">
        <is>
          <t>1386 EINAR CHOQUETIJLLA - COBRADOR</t>
        </is>
      </c>
      <c r="D1320" s="15" t="n">
        <v>45123328096</v>
      </c>
      <c r="E1320" s="5" t="inlineStr">
        <is>
          <t>BANCO INDUSTRIAL-100070049</t>
        </is>
      </c>
      <c r="H1320" s="9" t="n">
        <v>471</v>
      </c>
      <c r="I1320" s="5" t="inlineStr">
        <is>
          <t>DEPÓSITO BANCARIO</t>
        </is>
      </c>
      <c r="J1320" s="5" t="inlineStr">
        <is>
          <t>1271 SANDRA SALAZAR ESCOBAR</t>
        </is>
      </c>
    </row>
    <row r="1321">
      <c r="A1321" s="5" t="inlineStr">
        <is>
          <t>CCAJ-SC39/83/2023</t>
        </is>
      </c>
      <c r="B1321" s="6" t="n">
        <v>44979.42857164352</v>
      </c>
      <c r="C1321" s="5" t="inlineStr">
        <is>
          <t>1386 EINAR CHOQUETIJLLA - COBRADOR</t>
        </is>
      </c>
      <c r="D1321" s="7" t="n">
        <v>393039</v>
      </c>
      <c r="E1321" s="5" t="inlineStr">
        <is>
          <t>BANCO DE CREDITO-7015054675359</t>
        </is>
      </c>
      <c r="H1321" s="9" t="n">
        <v>3216</v>
      </c>
      <c r="I1321" s="5" t="inlineStr">
        <is>
          <t>DEPÓSITO BANCARIO</t>
        </is>
      </c>
      <c r="J1321" s="5" t="inlineStr">
        <is>
          <t>1271 SANDRA SALAZAR ESCOBAR</t>
        </is>
      </c>
    </row>
    <row r="1322">
      <c r="A1322" s="5" t="inlineStr">
        <is>
          <t>CCAJ-SC39/83/2023</t>
        </is>
      </c>
      <c r="B1322" s="6" t="n">
        <v>44979.42857164352</v>
      </c>
      <c r="C1322" s="5" t="inlineStr">
        <is>
          <t>1386 EINAR CHOQUETIJLLA - COBRADOR</t>
        </is>
      </c>
      <c r="D1322" s="7" t="n"/>
      <c r="E1322" s="8" t="n"/>
      <c r="F1322" s="9" t="n">
        <v>34017.5</v>
      </c>
      <c r="I1322" s="10" t="inlineStr">
        <is>
          <t>EFECTIVO</t>
        </is>
      </c>
      <c r="J1322" s="8" t="inlineStr">
        <is>
          <t>901 FELIX GARCIA ROCHA</t>
        </is>
      </c>
    </row>
    <row r="1323">
      <c r="A1323" s="5" t="inlineStr">
        <is>
          <t>CCAJ-SC39/83/2023</t>
        </is>
      </c>
      <c r="B1323" s="6" t="n">
        <v>44979.42857164352</v>
      </c>
      <c r="C1323" s="5" t="inlineStr">
        <is>
          <t>1386 EINAR CHOQUETIJLLA - COBRADOR</t>
        </is>
      </c>
      <c r="D1323" s="7" t="n"/>
      <c r="E1323" s="8" t="n"/>
      <c r="F1323" s="9" t="n">
        <v>8286.799999999999</v>
      </c>
      <c r="I1323" s="10" t="inlineStr">
        <is>
          <t>EFECTIVO</t>
        </is>
      </c>
      <c r="J1323" s="8" t="inlineStr">
        <is>
          <t>1970 CARLOS CAMPOS ORTIZ</t>
        </is>
      </c>
    </row>
    <row r="1324">
      <c r="A1324" s="5" t="inlineStr">
        <is>
          <t>CCAJ-SC39/83/2023</t>
        </is>
      </c>
      <c r="B1324" s="6" t="n">
        <v>44979.42857164352</v>
      </c>
      <c r="C1324" s="5" t="inlineStr">
        <is>
          <t>1386 EINAR CHOQUETIJLLA - COBRADOR</t>
        </is>
      </c>
      <c r="D1324" s="7" t="n"/>
      <c r="E1324" s="8" t="n"/>
      <c r="F1324" s="9" t="n">
        <v>172566.6</v>
      </c>
      <c r="I1324" s="10" t="inlineStr">
        <is>
          <t>EFECTIVO</t>
        </is>
      </c>
      <c r="J1324" s="8" t="inlineStr">
        <is>
          <t>2913 MARSOLINI APURANI VACA</t>
        </is>
      </c>
    </row>
    <row r="1325">
      <c r="A1325" s="5" t="inlineStr">
        <is>
          <t>CCAJ-SC39/83/2023</t>
        </is>
      </c>
      <c r="B1325" s="6" t="n">
        <v>44979.42857164352</v>
      </c>
      <c r="C1325" s="5" t="inlineStr">
        <is>
          <t>1386 EINAR CHOQUETIJLLA - COBRADOR</t>
        </is>
      </c>
      <c r="D1325" s="7" t="n"/>
      <c r="E1325" s="8" t="n"/>
      <c r="F1325" s="9" t="n">
        <v>15106.3</v>
      </c>
      <c r="I1325" s="10" t="inlineStr">
        <is>
          <t>EFECTIVO</t>
        </is>
      </c>
      <c r="J1325" s="8" t="inlineStr">
        <is>
          <t>2932 EUGENIO LOPEZ CESPEDES</t>
        </is>
      </c>
    </row>
    <row r="1326">
      <c r="A1326" s="5" t="inlineStr">
        <is>
          <t>CCAJ-SC39/83/2023</t>
        </is>
      </c>
      <c r="B1326" s="6" t="n">
        <v>44979.42857164352</v>
      </c>
      <c r="C1326" s="5" t="inlineStr">
        <is>
          <t>1386 EINAR CHOQUETIJLLA - COBRADOR</t>
        </is>
      </c>
      <c r="D1326" s="7" t="n"/>
      <c r="E1326" s="8" t="n"/>
      <c r="F1326" s="9" t="n">
        <v>184002</v>
      </c>
      <c r="I1326" s="10" t="inlineStr">
        <is>
          <t>EFECTIVO</t>
        </is>
      </c>
      <c r="J1326" s="8" t="inlineStr">
        <is>
          <t>3323 JORGE SUBIRANA SANCHEZ</t>
        </is>
      </c>
    </row>
    <row r="1327">
      <c r="A1327" s="5" t="inlineStr">
        <is>
          <t>CCAJ-SC39/83/2023</t>
        </is>
      </c>
      <c r="B1327" s="6" t="n">
        <v>44979.42857164352</v>
      </c>
      <c r="C1327" s="5" t="inlineStr">
        <is>
          <t>1386 EINAR CHOQUETIJLLA - COBRADOR</t>
        </is>
      </c>
      <c r="D1327" s="7" t="n"/>
      <c r="E1327" s="8" t="n"/>
      <c r="F1327" s="9" t="n">
        <v>7837.6</v>
      </c>
      <c r="I1327" s="10" t="inlineStr">
        <is>
          <t>EFECTIVO</t>
        </is>
      </c>
      <c r="J1327" s="8" t="inlineStr">
        <is>
          <t>4309 RODRIGO RAMOS - T14</t>
        </is>
      </c>
    </row>
    <row r="1328">
      <c r="A1328" s="5" t="inlineStr">
        <is>
          <t>CCAJ-SC39/83/2023</t>
        </is>
      </c>
      <c r="B1328" s="6" t="n">
        <v>44979.42857164352</v>
      </c>
      <c r="C1328" s="5" t="inlineStr">
        <is>
          <t>1386 EINAR CHOQUETIJLLA - COBRADOR</t>
        </is>
      </c>
      <c r="D1328" s="7" t="n"/>
      <c r="E1328" s="8" t="n"/>
      <c r="F1328" s="9" t="n">
        <v>137461.2</v>
      </c>
      <c r="I1328" s="10" t="inlineStr">
        <is>
          <t>EFECTIVO</t>
        </is>
      </c>
      <c r="J1328" s="8" t="inlineStr">
        <is>
          <t>4309 RODRIGO RAMOS - T17</t>
        </is>
      </c>
    </row>
    <row r="1329" ht="15.75" customHeight="1">
      <c r="A1329" s="5" t="inlineStr">
        <is>
          <t>CCAJ-SC39/83/2023</t>
        </is>
      </c>
      <c r="B1329" s="6" t="n">
        <v>44979.42857164352</v>
      </c>
      <c r="C1329" s="5" t="inlineStr">
        <is>
          <t>1386 EINAR CHOQUETIJLLA - COBRADOR</t>
        </is>
      </c>
      <c r="D1329" s="24" t="n"/>
      <c r="E1329" s="8" t="n"/>
      <c r="F1329" s="9" t="n">
        <v>29636.6</v>
      </c>
      <c r="I1329" s="10" t="inlineStr">
        <is>
          <t>EFECTIVO</t>
        </is>
      </c>
      <c r="J1329" s="8" t="inlineStr">
        <is>
          <t>4309 RODRIGO RAMOS - T19</t>
        </is>
      </c>
    </row>
    <row r="1330">
      <c r="A1330" s="11" t="inlineStr">
        <is>
          <t>SAP</t>
        </is>
      </c>
      <c r="B1330" s="3" t="n"/>
      <c r="C1330" s="3" t="n"/>
      <c r="D1330" s="17">
        <f>587523.5+1392</f>
        <v/>
      </c>
      <c r="E1330" s="23">
        <f>D1330-F1330</f>
        <v/>
      </c>
      <c r="F1330" s="31">
        <f>SUM(F1300:G1329)</f>
        <v/>
      </c>
      <c r="H1330" s="9" t="n"/>
      <c r="I1330" s="10" t="n"/>
      <c r="J1330" s="5" t="n"/>
    </row>
    <row r="1331">
      <c r="A1331" s="13" t="inlineStr">
        <is>
          <t>FECHA</t>
        </is>
      </c>
      <c r="B1331" s="13" t="inlineStr">
        <is>
          <t>CIERRE DE CAJA</t>
        </is>
      </c>
      <c r="C1331" s="13" t="inlineStr">
        <is>
          <t>IMPORTE</t>
        </is>
      </c>
      <c r="D1331" s="7" t="inlineStr">
        <is>
          <t>112808086</t>
        </is>
      </c>
      <c r="E1331" s="8" t="n"/>
      <c r="H1331" s="9" t="n"/>
      <c r="I1331" s="10" t="n"/>
      <c r="J1331" s="5" t="n"/>
    </row>
    <row r="1332" ht="15.75" customHeight="1">
      <c r="A1332" s="5" t="n"/>
      <c r="B1332" s="6" t="n"/>
      <c r="C1332" s="5" t="n"/>
      <c r="D1332" s="49" t="n">
        <v>112808040</v>
      </c>
      <c r="E1332" s="14" t="n">
        <v>112808153</v>
      </c>
      <c r="H1332" s="9" t="n"/>
      <c r="I1332" s="10" t="n"/>
      <c r="J1332" s="5" t="n"/>
    </row>
    <row r="1333" ht="15.75" customHeight="1">
      <c r="A1333" s="5" t="n"/>
      <c r="B1333" s="6" t="n"/>
      <c r="C1333" s="5" t="n"/>
      <c r="D1333" s="49" t="n">
        <v>112808055</v>
      </c>
      <c r="E1333" s="14" t="n">
        <v>112808219</v>
      </c>
      <c r="H1333" s="9" t="n"/>
      <c r="I1333" s="10" t="n"/>
      <c r="J1333" s="5" t="n"/>
    </row>
    <row r="1334">
      <c r="A1334" s="5" t="n"/>
      <c r="B1334" s="6" t="n"/>
      <c r="C1334" s="5" t="n"/>
      <c r="D1334" s="57" t="inlineStr">
        <is>
          <t>BOOT</t>
        </is>
      </c>
      <c r="E1334" s="8" t="n"/>
      <c r="H1334" s="9" t="n"/>
      <c r="I1334" s="10" t="n"/>
      <c r="J1334" s="5" t="n"/>
    </row>
    <row r="1335">
      <c r="A1335" s="5" t="inlineStr">
        <is>
          <t>CCAJ-SC39/84/2023</t>
        </is>
      </c>
      <c r="B1335" s="6" t="n">
        <v>44979.83767961805</v>
      </c>
      <c r="C1335" s="5" t="inlineStr">
        <is>
          <t>1386 EINAR CHOQUETIJLLA - COBRADOR</t>
        </is>
      </c>
      <c r="D1335" s="7" t="n"/>
      <c r="E1335" s="8" t="n"/>
      <c r="G1335" s="9" t="n">
        <v>865.96</v>
      </c>
      <c r="I1335" s="10" t="inlineStr">
        <is>
          <t>CHEQUE</t>
        </is>
      </c>
      <c r="J1335" s="8" t="inlineStr">
        <is>
          <t>2551 EDMUNDO CAYANI M.</t>
        </is>
      </c>
    </row>
    <row r="1336">
      <c r="A1336" s="5" t="inlineStr">
        <is>
          <t>CCAJ-SC39/84/2023</t>
        </is>
      </c>
      <c r="B1336" s="6" t="n">
        <v>44979.83767961805</v>
      </c>
      <c r="C1336" s="5" t="inlineStr">
        <is>
          <t>1386 EINAR CHOQUETIJLLA - COBRADOR</t>
        </is>
      </c>
      <c r="D1336" s="7" t="n"/>
      <c r="E1336" s="8" t="n"/>
      <c r="G1336" s="9" t="n">
        <v>333.4</v>
      </c>
      <c r="I1336" s="10" t="inlineStr">
        <is>
          <t>CHEQUE</t>
        </is>
      </c>
      <c r="J1336" s="5" t="inlineStr">
        <is>
          <t>4307 PEDRO GALARZA TERCEROS</t>
        </is>
      </c>
    </row>
    <row r="1337">
      <c r="A1337" s="5" t="inlineStr">
        <is>
          <t>CCAJ-SC39/84/2023</t>
        </is>
      </c>
      <c r="B1337" s="6" t="n">
        <v>44979.83767961805</v>
      </c>
      <c r="C1337" s="5" t="inlineStr">
        <is>
          <t>1386 EINAR CHOQUETIJLLA - COBRADOR</t>
        </is>
      </c>
      <c r="D1337" s="7" t="n"/>
      <c r="E1337" s="8" t="n"/>
      <c r="G1337" s="9" t="n">
        <v>833</v>
      </c>
      <c r="I1337" s="10" t="inlineStr">
        <is>
          <t>CHEQUE</t>
        </is>
      </c>
      <c r="J1337" s="8" t="inlineStr">
        <is>
          <t>4309 RODRIGO RAMOS - T03</t>
        </is>
      </c>
    </row>
    <row r="1338">
      <c r="A1338" s="5" t="inlineStr">
        <is>
          <t>CCAJ-SC39/84/202</t>
        </is>
      </c>
      <c r="B1338" s="6" t="n">
        <v>44979.83767961805</v>
      </c>
      <c r="C1338" s="5" t="inlineStr">
        <is>
          <t xml:space="preserve">1386 EINAR CHOQUETIJLLA - </t>
        </is>
      </c>
      <c r="D1338" s="7" t="n">
        <v>442432</v>
      </c>
      <c r="E1338" s="5" t="inlineStr">
        <is>
          <t>BANCO DE CREDITO-7015054675359</t>
        </is>
      </c>
      <c r="H1338" s="9" t="n">
        <v>2633</v>
      </c>
      <c r="I1338" s="5" t="inlineStr">
        <is>
          <t>DEPÓSITO BANCARIO</t>
        </is>
      </c>
      <c r="J1338" s="5" t="inlineStr">
        <is>
          <t>1989 PATRICIA MARCELA UGALDE QUIROZ</t>
        </is>
      </c>
    </row>
    <row r="1339">
      <c r="A1339" s="5" t="inlineStr">
        <is>
          <t>CCAJ-SC39/84/2023</t>
        </is>
      </c>
      <c r="B1339" s="6" t="n">
        <v>44979.83767961805</v>
      </c>
      <c r="C1339" s="5" t="inlineStr">
        <is>
          <t>1386 EINAR CHOQUETIJLLA - COBRADOR</t>
        </is>
      </c>
      <c r="D1339" s="15" t="n">
        <v>45163283147</v>
      </c>
      <c r="E1339" s="5" t="inlineStr">
        <is>
          <t>BANCO INDUSTRIAL-100070049</t>
        </is>
      </c>
      <c r="H1339" s="9" t="n">
        <v>607.2</v>
      </c>
      <c r="I1339" s="5" t="inlineStr">
        <is>
          <t>DEPÓSITO BANCARIO</t>
        </is>
      </c>
      <c r="J1339" s="5" t="inlineStr">
        <is>
          <t>4307 PEDRO GALARZA TERCEROS</t>
        </is>
      </c>
    </row>
    <row r="1340">
      <c r="A1340" s="5" t="inlineStr">
        <is>
          <t>CCAJ-SC39/84/2023</t>
        </is>
      </c>
      <c r="B1340" s="6" t="n">
        <v>44979.83767961805</v>
      </c>
      <c r="C1340" s="5" t="inlineStr">
        <is>
          <t>1386 EINAR CHOQUETIJLLA - COBRADOR</t>
        </is>
      </c>
      <c r="D1340" s="15" t="n">
        <v>45173256978</v>
      </c>
      <c r="E1340" s="5" t="inlineStr">
        <is>
          <t>BANCO INDUSTRIAL-100070049</t>
        </is>
      </c>
      <c r="H1340" s="9" t="n">
        <v>590.16</v>
      </c>
      <c r="I1340" s="5" t="inlineStr">
        <is>
          <t>DEPÓSITO BANCARIO</t>
        </is>
      </c>
      <c r="J1340" s="5" t="inlineStr">
        <is>
          <t>4307 PEDRO GALARZA TERCEROS</t>
        </is>
      </c>
    </row>
    <row r="1341">
      <c r="A1341" s="5" t="inlineStr">
        <is>
          <t>CCAJ-SC39/84/2023</t>
        </is>
      </c>
      <c r="B1341" s="6" t="n">
        <v>44979.83767961805</v>
      </c>
      <c r="C1341" s="5" t="inlineStr">
        <is>
          <t>1386 EINAR CHOQUETIJLLA - COBRADOR</t>
        </is>
      </c>
      <c r="D1341" s="7" t="n">
        <v>177060</v>
      </c>
      <c r="E1341" s="5" t="inlineStr">
        <is>
          <t>BANCO DE CREDITO-7015054675359</t>
        </is>
      </c>
      <c r="H1341" s="9" t="n">
        <v>1550</v>
      </c>
      <c r="I1341" s="5" t="inlineStr">
        <is>
          <t>DEPÓSITO BANCARIO</t>
        </is>
      </c>
      <c r="J1341" s="8" t="inlineStr">
        <is>
          <t>1972 FLAVIA GALEAN MALLON</t>
        </is>
      </c>
    </row>
    <row r="1342">
      <c r="A1342" s="5" t="inlineStr">
        <is>
          <t>CCAJ-SC39/84/2023</t>
        </is>
      </c>
      <c r="B1342" s="6" t="n">
        <v>44979.83767961805</v>
      </c>
      <c r="C1342" s="5" t="inlineStr">
        <is>
          <t>1386 EINAR CHOQUETIJLLA - COBRADOR</t>
        </is>
      </c>
      <c r="D1342" s="7" t="n">
        <v>183388</v>
      </c>
      <c r="E1342" s="5" t="inlineStr">
        <is>
          <t>BANCO DE CREDITO-7015054675359</t>
        </is>
      </c>
      <c r="H1342" s="9" t="n">
        <v>3806</v>
      </c>
      <c r="I1342" s="5" t="inlineStr">
        <is>
          <t>DEPÓSITO BANCARIO</t>
        </is>
      </c>
      <c r="J1342" s="8" t="inlineStr">
        <is>
          <t>1972 FLAVIA GALEAN MALLON</t>
        </is>
      </c>
    </row>
    <row r="1343">
      <c r="A1343" s="5" t="inlineStr">
        <is>
          <t>CCAJ-SC39/84/2023</t>
        </is>
      </c>
      <c r="B1343" s="6" t="n">
        <v>44979.83767961805</v>
      </c>
      <c r="C1343" s="5" t="inlineStr">
        <is>
          <t>1386 EINAR CHOQUETIJLLA - COBRADOR</t>
        </is>
      </c>
      <c r="D1343" s="15" t="n">
        <v>45133200678</v>
      </c>
      <c r="E1343" s="5" t="inlineStr">
        <is>
          <t>BANCO INDUSTRIAL-100070049</t>
        </is>
      </c>
      <c r="H1343" s="9" t="n">
        <v>1279.54</v>
      </c>
      <c r="I1343" s="5" t="inlineStr">
        <is>
          <t>DEPÓSITO BANCARIO</t>
        </is>
      </c>
      <c r="J1343" s="5" t="inlineStr">
        <is>
          <t>4307 PEDRO GALARZA TERCEROS</t>
        </is>
      </c>
    </row>
    <row r="1344">
      <c r="A1344" s="5" t="inlineStr">
        <is>
          <t>CCAJ-SC39/84/2023</t>
        </is>
      </c>
      <c r="B1344" s="6" t="n">
        <v>44979.83767961805</v>
      </c>
      <c r="C1344" s="5" t="inlineStr">
        <is>
          <t>1386 EINAR CHOQUETIJLLA - COBRADOR</t>
        </is>
      </c>
      <c r="D1344" s="7" t="n">
        <v>277766</v>
      </c>
      <c r="E1344" s="5" t="inlineStr">
        <is>
          <t>BANCO DE CREDITO-7015054675359</t>
        </is>
      </c>
      <c r="H1344" s="9" t="n">
        <v>10000</v>
      </c>
      <c r="I1344" s="5" t="inlineStr">
        <is>
          <t>DEPÓSITO BANCARIO</t>
        </is>
      </c>
      <c r="J1344" s="8" t="inlineStr">
        <is>
          <t>1972 FLAVIA GALEAN MALLON</t>
        </is>
      </c>
    </row>
    <row r="1345">
      <c r="A1345" s="5" t="inlineStr">
        <is>
          <t>CCAJ-SC39/84/2023</t>
        </is>
      </c>
      <c r="B1345" s="6" t="n">
        <v>44979.83767961805</v>
      </c>
      <c r="C1345" s="5" t="inlineStr">
        <is>
          <t>1386 EINAR CHOQUETIJLLA - COBRADOR</t>
        </is>
      </c>
      <c r="D1345" s="15" t="n">
        <v>45113345593</v>
      </c>
      <c r="E1345" s="5" t="inlineStr">
        <is>
          <t>BANCO INDUSTRIAL-100070049</t>
        </is>
      </c>
      <c r="H1345" s="9" t="n">
        <v>38681.15</v>
      </c>
      <c r="I1345" s="5" t="inlineStr">
        <is>
          <t>DEPÓSITO BANCARIO</t>
        </is>
      </c>
      <c r="J1345" s="8" t="inlineStr">
        <is>
          <t>1973 BASILIA CRUZ AJARACHI</t>
        </is>
      </c>
    </row>
    <row r="1346">
      <c r="A1346" s="5" t="inlineStr">
        <is>
          <t>CCAJ-SC39/84/2023</t>
        </is>
      </c>
      <c r="B1346" s="6" t="n">
        <v>44979.83767961805</v>
      </c>
      <c r="C1346" s="5" t="inlineStr">
        <is>
          <t>1386 EINAR CHOQUETIJLLA - COBRADOR</t>
        </is>
      </c>
      <c r="D1346" s="15" t="n">
        <v>45113345593</v>
      </c>
      <c r="E1346" s="5" t="inlineStr">
        <is>
          <t>BANCO INDUSTRIAL-100070049</t>
        </is>
      </c>
      <c r="H1346" s="9" t="n">
        <v>41543.8</v>
      </c>
      <c r="I1346" s="5" t="inlineStr">
        <is>
          <t>DEPÓSITO BANCARIO</t>
        </is>
      </c>
      <c r="J1346" s="8" t="inlineStr">
        <is>
          <t>1973 BASILIA CRUZ AJARACHI</t>
        </is>
      </c>
    </row>
    <row r="1347">
      <c r="A1347" s="5" t="inlineStr">
        <is>
          <t>CCAJ-SC39/84/2023</t>
        </is>
      </c>
      <c r="B1347" s="6" t="n">
        <v>44979.83767961805</v>
      </c>
      <c r="C1347" s="5" t="inlineStr">
        <is>
          <t>1386 EINAR CHOQUETIJLLA - COBRADOR</t>
        </is>
      </c>
      <c r="D1347" s="15" t="n">
        <v>45113345593</v>
      </c>
      <c r="E1347" s="5" t="inlineStr">
        <is>
          <t>BANCO INDUSTRIAL-100070049</t>
        </is>
      </c>
      <c r="H1347" s="9" t="n">
        <v>14746.98</v>
      </c>
      <c r="I1347" s="5" t="inlineStr">
        <is>
          <t>DEPÓSITO BANCARIO</t>
        </is>
      </c>
      <c r="J1347" s="8" t="inlineStr">
        <is>
          <t>1973 BASILIA CRUZ AJARACHI</t>
        </is>
      </c>
    </row>
    <row r="1348">
      <c r="A1348" s="5" t="inlineStr">
        <is>
          <t>CCAJ-SC39/84/2023</t>
        </is>
      </c>
      <c r="B1348" s="6" t="n">
        <v>44979.83767961805</v>
      </c>
      <c r="C1348" s="5" t="inlineStr">
        <is>
          <t>1386 EINAR CHOQUETIJLLA - COBRADOR</t>
        </is>
      </c>
      <c r="D1348" s="15" t="n">
        <v>45113345593</v>
      </c>
      <c r="E1348" s="5" t="inlineStr">
        <is>
          <t>BANCO INDUSTRIAL-100070049</t>
        </is>
      </c>
      <c r="H1348" s="9" t="n">
        <v>22063.7</v>
      </c>
      <c r="I1348" s="5" t="inlineStr">
        <is>
          <t>DEPÓSITO BANCARIO</t>
        </is>
      </c>
      <c r="J1348" s="8" t="inlineStr">
        <is>
          <t>1973 BASILIA CRUZ AJARACHI</t>
        </is>
      </c>
    </row>
    <row r="1349">
      <c r="A1349" s="5" t="inlineStr">
        <is>
          <t>CCAJ-SC39/84/2023</t>
        </is>
      </c>
      <c r="B1349" s="6" t="n">
        <v>44979.83767961805</v>
      </c>
      <c r="C1349" s="5" t="inlineStr">
        <is>
          <t>1386 EINAR CHOQUETIJLLA - COBRADOR</t>
        </is>
      </c>
      <c r="D1349" s="15" t="n">
        <v>45153197876</v>
      </c>
      <c r="E1349" s="5" t="inlineStr">
        <is>
          <t>BANCO INDUSTRIAL-100070049</t>
        </is>
      </c>
      <c r="H1349" s="9" t="n">
        <v>829.8</v>
      </c>
      <c r="I1349" s="5" t="inlineStr">
        <is>
          <t>DEPÓSITO BANCARIO</t>
        </is>
      </c>
      <c r="J1349" s="5" t="inlineStr">
        <is>
          <t>1989 PATRICIA MARCELA UGALDE QUIROZ</t>
        </is>
      </c>
    </row>
    <row r="1350">
      <c r="A1350" s="5" t="inlineStr">
        <is>
          <t>CCAJ-SC39/84/2023</t>
        </is>
      </c>
      <c r="B1350" s="6" t="n">
        <v>44979.83767961805</v>
      </c>
      <c r="C1350" s="5" t="inlineStr">
        <is>
          <t>1386 EINAR CHOQUETIJLLA - COBRADOR</t>
        </is>
      </c>
      <c r="D1350" s="15" t="n">
        <v>45163289801</v>
      </c>
      <c r="E1350" s="5" t="inlineStr">
        <is>
          <t>BANCO INDUSTRIAL-100070049</t>
        </is>
      </c>
      <c r="H1350" s="9" t="n">
        <v>393.96</v>
      </c>
      <c r="I1350" s="5" t="inlineStr">
        <is>
          <t>DEPÓSITO BANCARIO</t>
        </is>
      </c>
      <c r="J1350" s="5" t="inlineStr">
        <is>
          <t>1989 PATRICIA MARCELA UGALDE QUIROZ</t>
        </is>
      </c>
    </row>
    <row r="1351">
      <c r="A1351" s="5" t="inlineStr">
        <is>
          <t>CCAJ-SC39/84/2023</t>
        </is>
      </c>
      <c r="B1351" s="6" t="n">
        <v>44979.83767961805</v>
      </c>
      <c r="C1351" s="5" t="inlineStr">
        <is>
          <t>1386 EINAR CHOQUETIJLLA - COBRADOR</t>
        </is>
      </c>
      <c r="D1351" s="15" t="n">
        <v>45153197777</v>
      </c>
      <c r="E1351" s="5" t="inlineStr">
        <is>
          <t>BANCO INDUSTRIAL-100070049</t>
        </is>
      </c>
      <c r="H1351" s="9" t="n">
        <v>891.1799999999999</v>
      </c>
      <c r="I1351" s="5" t="inlineStr">
        <is>
          <t>DEPÓSITO BANCARIO</t>
        </is>
      </c>
      <c r="J1351" s="5" t="inlineStr">
        <is>
          <t>1989 PATRICIA MARCELA UGALDE QUIROZ</t>
        </is>
      </c>
    </row>
    <row r="1352">
      <c r="A1352" s="5" t="inlineStr">
        <is>
          <t>CCAJ-SC39/84/2023</t>
        </is>
      </c>
      <c r="B1352" s="6" t="n">
        <v>44979.83767961805</v>
      </c>
      <c r="C1352" s="5" t="inlineStr">
        <is>
          <t>1386 EINAR CHOQUETIJLLA - COBRADOR</t>
        </is>
      </c>
      <c r="D1352" s="15" t="n">
        <v>52116975868</v>
      </c>
      <c r="E1352" s="5" t="inlineStr">
        <is>
          <t>BANCO INDUSTRIAL-100070049</t>
        </is>
      </c>
      <c r="H1352" s="9" t="n">
        <v>195</v>
      </c>
      <c r="I1352" s="5" t="inlineStr">
        <is>
          <t>DEPÓSITO BANCARIO</t>
        </is>
      </c>
      <c r="J1352" s="5" t="inlineStr">
        <is>
          <t>1989 PATRICIA MARCELA UGALDE QUIROZ</t>
        </is>
      </c>
    </row>
    <row r="1353">
      <c r="A1353" s="5" t="inlineStr">
        <is>
          <t>CCAJ-SC39/84/2023</t>
        </is>
      </c>
      <c r="B1353" s="6" t="n">
        <v>44979.83767961805</v>
      </c>
      <c r="C1353" s="5" t="inlineStr">
        <is>
          <t>1386 EINAR CHOQUETIJLLA - COBRADOR</t>
        </is>
      </c>
      <c r="D1353" s="15" t="n">
        <v>45143564930</v>
      </c>
      <c r="E1353" s="5" t="inlineStr">
        <is>
          <t>BANCO INDUSTRIAL-100070049</t>
        </is>
      </c>
      <c r="H1353" s="9" t="n">
        <v>1688.3</v>
      </c>
      <c r="I1353" s="5" t="inlineStr">
        <is>
          <t>DEPÓSITO BANCARIO</t>
        </is>
      </c>
      <c r="J1353" s="5" t="inlineStr">
        <is>
          <t>1989 PATRICIA MARCELA UGALDE QUIROZ</t>
        </is>
      </c>
    </row>
    <row r="1354">
      <c r="A1354" s="5" t="inlineStr">
        <is>
          <t>CCAJ-SC39/84/2023</t>
        </is>
      </c>
      <c r="B1354" s="6" t="n">
        <v>44979.83767961805</v>
      </c>
      <c r="C1354" s="5" t="inlineStr">
        <is>
          <t>1386 EINAR CHOQUETIJLLA - COBRADOR</t>
        </is>
      </c>
      <c r="D1354" s="7" t="n">
        <v>161613</v>
      </c>
      <c r="E1354" s="5" t="inlineStr">
        <is>
          <t>MERCANTIL SANTA CRUZ-4010678183</t>
        </is>
      </c>
      <c r="H1354" s="9" t="n">
        <v>72143.03999999999</v>
      </c>
      <c r="I1354" s="5" t="inlineStr">
        <is>
          <t>DEPÓSITO BANCARIO</t>
        </is>
      </c>
      <c r="J1354" s="5" t="inlineStr">
        <is>
          <t>4307 PEDRO GALARZA TERCEROS</t>
        </is>
      </c>
    </row>
    <row r="1355">
      <c r="A1355" s="5" t="inlineStr">
        <is>
          <t>CCAJ-SC39/84/2023</t>
        </is>
      </c>
      <c r="B1355" s="6" t="n">
        <v>44979.83767961805</v>
      </c>
      <c r="C1355" s="5" t="inlineStr">
        <is>
          <t>1386 EINAR CHOQUETIJLLA - COBRADOR</t>
        </is>
      </c>
      <c r="D1355" s="7" t="n">
        <v>173433</v>
      </c>
      <c r="E1355" s="5" t="inlineStr">
        <is>
          <t>MERCANTIL SANTA CRUZ-4010678183</t>
        </is>
      </c>
      <c r="H1355" s="9" t="n">
        <v>37698</v>
      </c>
      <c r="I1355" s="5" t="inlineStr">
        <is>
          <t>DEPÓSITO BANCARIO</t>
        </is>
      </c>
      <c r="J1355" s="5" t="inlineStr">
        <is>
          <t>4863 MOISES MENACHO MONTAÑO</t>
        </is>
      </c>
    </row>
    <row r="1356">
      <c r="A1356" s="5" t="inlineStr">
        <is>
          <t>CCAJ-SC39/84/2023</t>
        </is>
      </c>
      <c r="B1356" s="6" t="n">
        <v>44979.83767961805</v>
      </c>
      <c r="C1356" s="5" t="inlineStr">
        <is>
          <t>1386 EINAR CHOQUETIJLLA - COBRADOR</t>
        </is>
      </c>
      <c r="D1356" s="7" t="n">
        <v>173514</v>
      </c>
      <c r="E1356" s="5" t="inlineStr">
        <is>
          <t>MERCANTIL SANTA CRUZ-4010640108</t>
        </is>
      </c>
      <c r="H1356" s="9" t="n">
        <v>7377.6</v>
      </c>
      <c r="I1356" s="5" t="inlineStr">
        <is>
          <t>DEPÓSITO BANCARIO</t>
        </is>
      </c>
      <c r="J1356" s="5" t="inlineStr">
        <is>
          <t>4863 MOISES MENACHO MONTAÑO</t>
        </is>
      </c>
    </row>
    <row r="1357">
      <c r="A1357" s="5" t="inlineStr">
        <is>
          <t>CCAJ-SC39/84/2023</t>
        </is>
      </c>
      <c r="B1357" s="6" t="n">
        <v>44979.83767961805</v>
      </c>
      <c r="C1357" s="5" t="inlineStr">
        <is>
          <t>1386 EINAR CHOQUETIJLLA - COBRADOR</t>
        </is>
      </c>
      <c r="D1357" s="7" t="n">
        <v>141705</v>
      </c>
      <c r="E1357" s="5" t="inlineStr">
        <is>
          <t>MERCANTIL SANTA CRUZ-4010678183</t>
        </is>
      </c>
      <c r="H1357" s="9" t="n">
        <v>143200</v>
      </c>
      <c r="I1357" s="5" t="inlineStr">
        <is>
          <t>DEPÓSITO BANCARIO</t>
        </is>
      </c>
      <c r="J1357" s="5" t="inlineStr">
        <is>
          <t>4863 MOISES MENACHO MONTAÑO</t>
        </is>
      </c>
    </row>
    <row r="1358">
      <c r="A1358" s="5" t="inlineStr">
        <is>
          <t>CCAJ-SC39/84/2023</t>
        </is>
      </c>
      <c r="B1358" s="6" t="n">
        <v>44979.83767961805</v>
      </c>
      <c r="C1358" s="5" t="inlineStr">
        <is>
          <t>1386 EINAR CHOQUETIJLLA - COBRADOR</t>
        </is>
      </c>
      <c r="D1358" s="15" t="n">
        <v>45123335157</v>
      </c>
      <c r="E1358" s="5" t="inlineStr">
        <is>
          <t>BANCO INDUSTRIAL-100070049</t>
        </is>
      </c>
      <c r="H1358" s="9" t="n">
        <v>185.36</v>
      </c>
      <c r="I1358" s="5" t="inlineStr">
        <is>
          <t>DEPÓSITO BANCARIO</t>
        </is>
      </c>
      <c r="J1358" s="5" t="inlineStr">
        <is>
          <t>1271 SANDRA SALAZAR ESCOBAR</t>
        </is>
      </c>
    </row>
    <row r="1359">
      <c r="A1359" s="5" t="inlineStr">
        <is>
          <t>CCAJ-SC39/84/2023</t>
        </is>
      </c>
      <c r="B1359" s="6" t="n">
        <v>44979.83767961805</v>
      </c>
      <c r="C1359" s="5" t="inlineStr">
        <is>
          <t>1386 EINAR CHOQUETIJLLA - COBRADOR</t>
        </is>
      </c>
      <c r="D1359" s="15" t="n">
        <v>45113353361</v>
      </c>
      <c r="E1359" s="5" t="inlineStr">
        <is>
          <t>BANCO INDUSTRIAL-100070049</t>
        </is>
      </c>
      <c r="H1359" s="9" t="n">
        <v>1384</v>
      </c>
      <c r="I1359" s="5" t="inlineStr">
        <is>
          <t>DEPÓSITO BANCARIO</t>
        </is>
      </c>
      <c r="J1359" s="5" t="inlineStr">
        <is>
          <t>1271 SANDRA SALAZAR ESCOBAR</t>
        </is>
      </c>
    </row>
    <row r="1360">
      <c r="A1360" s="5" t="inlineStr">
        <is>
          <t>CCAJ-SC39/84/2023</t>
        </is>
      </c>
      <c r="B1360" s="6" t="n">
        <v>44979.83767961805</v>
      </c>
      <c r="C1360" s="5" t="inlineStr">
        <is>
          <t>1386 EINAR CHOQUETIJLLA - COBRADOR</t>
        </is>
      </c>
      <c r="D1360" s="7" t="n">
        <v>172156</v>
      </c>
      <c r="E1360" s="5" t="inlineStr">
        <is>
          <t>MERCANTIL SANTA CRUZ-4010678183</t>
        </is>
      </c>
      <c r="H1360" s="9" t="n">
        <v>58570.7</v>
      </c>
      <c r="I1360" s="5" t="inlineStr">
        <is>
          <t>DEPÓSITO BANCARIO</t>
        </is>
      </c>
      <c r="J1360" s="5" t="inlineStr">
        <is>
          <t>3046 CLAUDIA ELEN CASTRO DELGADILLO</t>
        </is>
      </c>
    </row>
    <row r="1361">
      <c r="A1361" s="5" t="inlineStr">
        <is>
          <t>CCAJ-SC39/84/2023</t>
        </is>
      </c>
      <c r="B1361" s="6" t="n">
        <v>44979.83767961805</v>
      </c>
      <c r="C1361" s="5" t="inlineStr">
        <is>
          <t>1386 EINAR CHOQUETIJLLA - COBRADOR</t>
        </is>
      </c>
      <c r="D1361" s="7" t="n">
        <v>416683</v>
      </c>
      <c r="E1361" s="5" t="inlineStr">
        <is>
          <t>BANCO INDUSTRIAL-100070049</t>
        </is>
      </c>
      <c r="H1361" s="9" t="n">
        <v>253870.3</v>
      </c>
      <c r="I1361" s="5" t="inlineStr">
        <is>
          <t>DEPÓSITO BANCARIO</t>
        </is>
      </c>
      <c r="J1361" s="5" t="inlineStr">
        <is>
          <t>3046 CLAUDIA ELEN CASTRO DELGADILLO</t>
        </is>
      </c>
    </row>
    <row r="1362">
      <c r="A1362" s="5" t="inlineStr">
        <is>
          <t>CCAJ-SC39/84/2023</t>
        </is>
      </c>
      <c r="B1362" s="6" t="n">
        <v>44979.83767961805</v>
      </c>
      <c r="C1362" s="5" t="inlineStr">
        <is>
          <t>1386 EINAR CHOQUETIJLLA - COBRADOR</t>
        </is>
      </c>
      <c r="D1362" s="15" t="n">
        <v>51117630078</v>
      </c>
      <c r="E1362" s="5" t="inlineStr">
        <is>
          <t>BANCO INDUSTRIAL-100070049</t>
        </is>
      </c>
      <c r="H1362" s="9" t="n">
        <v>171.94</v>
      </c>
      <c r="I1362" s="5" t="inlineStr">
        <is>
          <t>DEPÓSITO BANCARIO</t>
        </is>
      </c>
      <c r="J1362" s="5" t="inlineStr">
        <is>
          <t>1271 SANDRA SALAZAR ESCOBAR</t>
        </is>
      </c>
    </row>
    <row r="1363">
      <c r="A1363" s="5" t="inlineStr">
        <is>
          <t>CCAJ-SC39/84/2023</t>
        </is>
      </c>
      <c r="B1363" s="6" t="n">
        <v>44979.83767961805</v>
      </c>
      <c r="C1363" s="5" t="inlineStr">
        <is>
          <t>1386 EINAR CHOQUETIJLLA - COBRADOR</t>
        </is>
      </c>
      <c r="D1363" s="15" t="n">
        <v>45133201270</v>
      </c>
      <c r="E1363" s="5" t="inlineStr">
        <is>
          <t>BANCO INDUSTRIAL-100070049</t>
        </is>
      </c>
      <c r="H1363" s="9" t="n">
        <v>11136</v>
      </c>
      <c r="I1363" s="5" t="inlineStr">
        <is>
          <t>DEPÓSITO BANCARIO</t>
        </is>
      </c>
      <c r="J1363" s="5" t="inlineStr">
        <is>
          <t>1271 SANDRA SALAZAR ESCOBAR</t>
        </is>
      </c>
    </row>
    <row r="1364">
      <c r="A1364" s="5" t="inlineStr">
        <is>
          <t>CCAJ-SC39/84/2023</t>
        </is>
      </c>
      <c r="B1364" s="6" t="n">
        <v>44979.83767961805</v>
      </c>
      <c r="C1364" s="5" t="inlineStr">
        <is>
          <t>1386 EINAR CHOQUETIJLLA - COBRADOR</t>
        </is>
      </c>
      <c r="D1364" s="7" t="n">
        <v>385747</v>
      </c>
      <c r="E1364" s="5" t="inlineStr">
        <is>
          <t>BANCO DE CREDITO-7015054675359</t>
        </is>
      </c>
      <c r="H1364" s="9" t="n">
        <v>3455.5</v>
      </c>
      <c r="I1364" s="5" t="inlineStr">
        <is>
          <t>DEPÓSITO BANCARIO</t>
        </is>
      </c>
      <c r="J1364" s="5" t="inlineStr">
        <is>
          <t>1271 SANDRA SALAZAR ESCOBAR</t>
        </is>
      </c>
    </row>
    <row r="1365">
      <c r="A1365" s="5" t="inlineStr">
        <is>
          <t>CCAJ-SC39/84/2023</t>
        </is>
      </c>
      <c r="B1365" s="6" t="n">
        <v>44979.83767961805</v>
      </c>
      <c r="C1365" s="5" t="inlineStr">
        <is>
          <t>1386 EINAR CHOQUETIJLLA - COBRADOR</t>
        </is>
      </c>
      <c r="D1365" s="7" t="n">
        <v>410155</v>
      </c>
      <c r="E1365" s="5" t="inlineStr">
        <is>
          <t>BANCO DE CREDITO-7015054675359</t>
        </is>
      </c>
      <c r="H1365" s="9" t="n">
        <v>4902</v>
      </c>
      <c r="I1365" s="5" t="inlineStr">
        <is>
          <t>DEPÓSITO BANCARIO</t>
        </is>
      </c>
      <c r="J1365" s="5" t="inlineStr">
        <is>
          <t>1271 SANDRA SALAZAR ESCOBAR</t>
        </is>
      </c>
    </row>
    <row r="1366">
      <c r="A1366" s="5" t="inlineStr">
        <is>
          <t>CCAJ-SC39/84/2023</t>
        </is>
      </c>
      <c r="B1366" s="6" t="n">
        <v>44979.83767961805</v>
      </c>
      <c r="C1366" s="5" t="inlineStr">
        <is>
          <t>1386 EINAR CHOQUETIJLLA - COBRADOR</t>
        </is>
      </c>
      <c r="D1366" s="7" t="n">
        <v>174755</v>
      </c>
      <c r="E1366" s="5" t="inlineStr">
        <is>
          <t>MERCANTIL SANTA CRUZ-4010678183</t>
        </is>
      </c>
      <c r="H1366" s="9" t="n">
        <v>58830</v>
      </c>
      <c r="I1366" s="5" t="inlineStr">
        <is>
          <t>DEPÓSITO BANCARIO</t>
        </is>
      </c>
      <c r="J1366" s="8" t="inlineStr">
        <is>
          <t>1972 FLAVIA GALEAN MALLON</t>
        </is>
      </c>
    </row>
    <row r="1367">
      <c r="A1367" s="5" t="inlineStr">
        <is>
          <t>CCAJ-SC39/84/2023</t>
        </is>
      </c>
      <c r="B1367" s="6" t="n">
        <v>44979.83767961805</v>
      </c>
      <c r="C1367" s="5" t="inlineStr">
        <is>
          <t>1386 EINAR CHOQUETIJLLA - COBRADOR</t>
        </is>
      </c>
      <c r="D1367" s="7" t="n">
        <v>175720</v>
      </c>
      <c r="E1367" s="5" t="inlineStr">
        <is>
          <t>MERCANTIL SANTA CRUZ-4010640108</t>
        </is>
      </c>
      <c r="H1367" s="9" t="n">
        <v>696</v>
      </c>
      <c r="I1367" s="5" t="inlineStr">
        <is>
          <t>DEPÓSITO BANCARIO</t>
        </is>
      </c>
      <c r="J1367" s="8" t="inlineStr">
        <is>
          <t>1972 FLAVIA GALEAN MALLON</t>
        </is>
      </c>
    </row>
    <row r="1368">
      <c r="A1368" s="5" t="inlineStr">
        <is>
          <t>CCAJ-SC39/84/2023</t>
        </is>
      </c>
      <c r="B1368" s="6" t="n">
        <v>44979.83767961805</v>
      </c>
      <c r="C1368" s="5" t="inlineStr">
        <is>
          <t>1386 EINAR CHOQUETIJLLA - COBRADOR</t>
        </is>
      </c>
      <c r="D1368" s="7" t="n"/>
      <c r="E1368" s="8" t="n"/>
      <c r="F1368" s="9" t="n">
        <v>19594</v>
      </c>
      <c r="I1368" s="10" t="inlineStr">
        <is>
          <t>EFECTIVO</t>
        </is>
      </c>
      <c r="J1368" s="8" t="inlineStr">
        <is>
          <t>2551 EDMUNDO CAYANI M.</t>
        </is>
      </c>
    </row>
    <row r="1369">
      <c r="A1369" s="5" t="inlineStr">
        <is>
          <t>CCAJ-SC39/84/2023</t>
        </is>
      </c>
      <c r="B1369" s="6" t="n">
        <v>44979.83767961805</v>
      </c>
      <c r="C1369" s="5" t="inlineStr">
        <is>
          <t>1386 EINAR CHOQUETIJLLA - COBRADOR</t>
        </is>
      </c>
      <c r="D1369" s="7" t="n"/>
      <c r="E1369" s="8" t="n"/>
      <c r="F1369" s="9" t="n">
        <v>9513.5</v>
      </c>
      <c r="I1369" s="10" t="inlineStr">
        <is>
          <t>EFECTIVO</t>
        </is>
      </c>
      <c r="J1369" s="5" t="inlineStr">
        <is>
          <t>2994 CRISTIAN DEIBY PARDO VILLEGAS</t>
        </is>
      </c>
    </row>
    <row r="1370">
      <c r="A1370" s="5" t="inlineStr">
        <is>
          <t>CCAJ-SC39/84/2023</t>
        </is>
      </c>
      <c r="B1370" s="6" t="n">
        <v>44979.83767961805</v>
      </c>
      <c r="C1370" s="5" t="inlineStr">
        <is>
          <t>1386 EINAR CHOQUETIJLLA - COBRADOR</t>
        </is>
      </c>
      <c r="D1370" s="7" t="n"/>
      <c r="E1370" s="8" t="n"/>
      <c r="F1370" s="9" t="n">
        <v>28694.2</v>
      </c>
      <c r="I1370" s="10" t="inlineStr">
        <is>
          <t>EFECTIVO</t>
        </is>
      </c>
      <c r="J1370" s="8" t="inlineStr">
        <is>
          <t>3211 PEDRO CAYALO COCA</t>
        </is>
      </c>
    </row>
    <row r="1371">
      <c r="A1371" s="5" t="inlineStr">
        <is>
          <t>CCAJ-SC39/84/2023</t>
        </is>
      </c>
      <c r="B1371" s="6" t="n">
        <v>44979.83767961805</v>
      </c>
      <c r="C1371" s="5" t="inlineStr">
        <is>
          <t>1386 EINAR CHOQUETIJLLA - COBRADOR</t>
        </is>
      </c>
      <c r="D1371" s="7" t="n"/>
      <c r="E1371" s="8" t="n"/>
      <c r="F1371" s="9" t="n">
        <v>471</v>
      </c>
      <c r="I1371" s="10" t="inlineStr">
        <is>
          <t>EFECTIVO</t>
        </is>
      </c>
      <c r="J1371" s="8" t="inlineStr">
        <is>
          <t>4309 RODRIGO RAMOS - T02</t>
        </is>
      </c>
    </row>
    <row r="1372">
      <c r="A1372" s="5" t="inlineStr">
        <is>
          <t>CCAJ-SC39/84/2023</t>
        </is>
      </c>
      <c r="B1372" s="6" t="n">
        <v>44979.83767961805</v>
      </c>
      <c r="C1372" s="5" t="inlineStr">
        <is>
          <t>1386 EINAR CHOQUETIJLLA - COBRADOR</t>
        </is>
      </c>
      <c r="D1372" s="7" t="n"/>
      <c r="E1372" s="8" t="n"/>
      <c r="F1372" s="9" t="n">
        <v>1484</v>
      </c>
      <c r="I1372" s="10" t="inlineStr">
        <is>
          <t>EFECTIVO</t>
        </is>
      </c>
      <c r="J1372" s="8" t="inlineStr">
        <is>
          <t>4309 RODRIGO RAMOS - T03</t>
        </is>
      </c>
    </row>
    <row r="1373">
      <c r="A1373" s="5" t="inlineStr">
        <is>
          <t>CCAJ-SC39/84/2023</t>
        </is>
      </c>
      <c r="B1373" s="6" t="n">
        <v>44979.83767961805</v>
      </c>
      <c r="C1373" s="5" t="inlineStr">
        <is>
          <t>1386 EINAR CHOQUETIJLLA - COBRADOR</t>
        </is>
      </c>
      <c r="D1373" s="7" t="n"/>
      <c r="E1373" s="8" t="n"/>
      <c r="F1373" s="9" t="n">
        <v>5479.9</v>
      </c>
      <c r="I1373" s="10" t="inlineStr">
        <is>
          <t>EFECTIVO</t>
        </is>
      </c>
      <c r="J1373" s="8" t="inlineStr">
        <is>
          <t>4309 RODRIGO RAMOS - T04</t>
        </is>
      </c>
    </row>
    <row r="1374">
      <c r="A1374" s="5" t="inlineStr">
        <is>
          <t>CCAJ-SC39/84/2023</t>
        </is>
      </c>
      <c r="B1374" s="6" t="n">
        <v>44979.83767961805</v>
      </c>
      <c r="C1374" s="5" t="inlineStr">
        <is>
          <t>1386 EINAR CHOQUETIJLLA - COBRADOR</t>
        </is>
      </c>
      <c r="D1374" s="7" t="n"/>
      <c r="E1374" s="8" t="n"/>
      <c r="F1374" s="9" t="n">
        <v>8177.4</v>
      </c>
      <c r="I1374" s="10" t="inlineStr">
        <is>
          <t>EFECTIVO</t>
        </is>
      </c>
      <c r="J1374" s="8" t="inlineStr">
        <is>
          <t>4309 RODRIGO RAMOS - T05</t>
        </is>
      </c>
    </row>
    <row r="1375">
      <c r="A1375" s="5" t="inlineStr">
        <is>
          <t>CCAJ-SC39/84/2023</t>
        </is>
      </c>
      <c r="B1375" s="6" t="n">
        <v>44979.83767961805</v>
      </c>
      <c r="C1375" s="5" t="inlineStr">
        <is>
          <t>1386 EINAR CHOQUETIJLLA - COBRADOR</t>
        </is>
      </c>
      <c r="D1375" s="7" t="n"/>
      <c r="E1375" s="8" t="n"/>
      <c r="F1375" s="9" t="n">
        <v>9573.200000000001</v>
      </c>
      <c r="I1375" s="10" t="inlineStr">
        <is>
          <t>EFECTIVO</t>
        </is>
      </c>
      <c r="J1375" s="8" t="inlineStr">
        <is>
          <t>4309 RODRIGO RAMOS - T06</t>
        </is>
      </c>
    </row>
    <row r="1376">
      <c r="A1376" s="5" t="inlineStr">
        <is>
          <t>CCAJ-SC39/84/2023</t>
        </is>
      </c>
      <c r="B1376" s="6" t="n">
        <v>44979.83767961805</v>
      </c>
      <c r="C1376" s="5" t="inlineStr">
        <is>
          <t>1386 EINAR CHOQUETIJLLA - COBRADOR</t>
        </is>
      </c>
      <c r="D1376" s="7" t="n"/>
      <c r="E1376" s="8" t="n"/>
      <c r="F1376" s="9" t="n">
        <v>14948.7</v>
      </c>
      <c r="I1376" s="10" t="inlineStr">
        <is>
          <t>EFECTIVO</t>
        </is>
      </c>
      <c r="J1376" s="8" t="inlineStr">
        <is>
          <t>4309 RODRIGO RAMOS - T07</t>
        </is>
      </c>
    </row>
    <row r="1377">
      <c r="A1377" s="5" t="inlineStr">
        <is>
          <t>CCAJ-SC39/84/2023</t>
        </is>
      </c>
      <c r="B1377" s="6" t="n">
        <v>44979.83767961805</v>
      </c>
      <c r="C1377" s="5" t="inlineStr">
        <is>
          <t>1386 EINAR CHOQUETIJLLA - COBRADOR</t>
        </is>
      </c>
      <c r="D1377" s="7" t="n"/>
      <c r="E1377" s="8" t="n"/>
      <c r="F1377" s="9" t="n">
        <v>27408.9</v>
      </c>
      <c r="I1377" s="10" t="inlineStr">
        <is>
          <t>EFECTIVO</t>
        </is>
      </c>
      <c r="J1377" s="8" t="inlineStr">
        <is>
          <t>4309 RODRIGO RAMOS - T09</t>
        </is>
      </c>
    </row>
    <row r="1378">
      <c r="A1378" s="5" t="inlineStr">
        <is>
          <t>CCAJ-SC39/84/2023</t>
        </is>
      </c>
      <c r="B1378" s="6" t="n">
        <v>44979.83767961805</v>
      </c>
      <c r="C1378" s="5" t="inlineStr">
        <is>
          <t>1386 EINAR CHOQUETIJLLA - COBRADOR</t>
        </is>
      </c>
      <c r="D1378" s="7" t="n"/>
      <c r="E1378" s="8" t="n"/>
      <c r="F1378" s="9" t="n">
        <v>4700.7</v>
      </c>
      <c r="I1378" s="10" t="inlineStr">
        <is>
          <t>EFECTIVO</t>
        </is>
      </c>
      <c r="J1378" s="8" t="inlineStr">
        <is>
          <t>4309 RODRIGO RAMOS - T10</t>
        </is>
      </c>
    </row>
    <row r="1379">
      <c r="A1379" s="5" t="inlineStr">
        <is>
          <t>CCAJ-SC39/84/2023</t>
        </is>
      </c>
      <c r="B1379" s="6" t="n">
        <v>44979.83767961805</v>
      </c>
      <c r="C1379" s="5" t="inlineStr">
        <is>
          <t>1386 EINAR CHOQUETIJLLA - COBRADOR</t>
        </is>
      </c>
      <c r="D1379" s="7" t="n"/>
      <c r="E1379" s="8" t="n"/>
      <c r="F1379" s="9" t="n">
        <v>9579.700000000001</v>
      </c>
      <c r="I1379" s="10" t="inlineStr">
        <is>
          <t>EFECTIVO</t>
        </is>
      </c>
      <c r="J1379" s="8" t="inlineStr">
        <is>
          <t>4309 RODRIGO RAMOS - T11</t>
        </is>
      </c>
    </row>
    <row r="1380">
      <c r="A1380" s="5" t="inlineStr">
        <is>
          <t>CCAJ-SC39/84/2023</t>
        </is>
      </c>
      <c r="B1380" s="6" t="n">
        <v>44979.83767961805</v>
      </c>
      <c r="C1380" s="5" t="inlineStr">
        <is>
          <t>1386 EINAR CHOQUETIJLLA - COBRADOR</t>
        </is>
      </c>
      <c r="D1380" s="7" t="n"/>
      <c r="E1380" s="8" t="n"/>
      <c r="F1380" s="9" t="n">
        <v>4280</v>
      </c>
      <c r="I1380" s="10" t="inlineStr">
        <is>
          <t>EFECTIVO</t>
        </is>
      </c>
      <c r="J1380" s="8" t="inlineStr">
        <is>
          <t>4309 RODRIGO RAMOS - T14</t>
        </is>
      </c>
    </row>
    <row r="1381">
      <c r="A1381" s="5" t="inlineStr">
        <is>
          <t>CCAJ-SC39/84/2023</t>
        </is>
      </c>
      <c r="B1381" s="6" t="n">
        <v>44979.83767961805</v>
      </c>
      <c r="C1381" s="5" t="inlineStr">
        <is>
          <t>1386 EINAR CHOQUETIJLLA - COBRADOR</t>
        </is>
      </c>
      <c r="D1381" s="7" t="n"/>
      <c r="E1381" s="8" t="n"/>
      <c r="F1381" s="9" t="n">
        <v>5171.4</v>
      </c>
      <c r="I1381" s="10" t="inlineStr">
        <is>
          <t>EFECTIVO</t>
        </is>
      </c>
      <c r="J1381" s="8" t="inlineStr">
        <is>
          <t>4309 RODRIGO RAMOS - T15</t>
        </is>
      </c>
    </row>
    <row r="1382">
      <c r="A1382" s="5" t="inlineStr">
        <is>
          <t>CCAJ-SC39/84/2023</t>
        </is>
      </c>
      <c r="B1382" s="6" t="n">
        <v>44979.83767961805</v>
      </c>
      <c r="C1382" s="5" t="inlineStr">
        <is>
          <t>1386 EINAR CHOQUETIJLLA - COBRADOR</t>
        </is>
      </c>
      <c r="D1382" s="7" t="n"/>
      <c r="E1382" s="8" t="n"/>
      <c r="F1382" s="9" t="n">
        <v>43845</v>
      </c>
      <c r="I1382" s="10" t="inlineStr">
        <is>
          <t>EFECTIVO</t>
        </is>
      </c>
      <c r="J1382" s="8" t="inlineStr">
        <is>
          <t>4309 RODRIGO RAMOS - T18</t>
        </is>
      </c>
    </row>
    <row r="1383">
      <c r="A1383" s="5" t="inlineStr">
        <is>
          <t>CCAJ-SC39/84/2023</t>
        </is>
      </c>
      <c r="B1383" s="6" t="n">
        <v>44979.83767961805</v>
      </c>
      <c r="C1383" s="5" t="inlineStr">
        <is>
          <t>1386 EINAR CHOQUETIJLLA - COBRADOR</t>
        </is>
      </c>
      <c r="D1383" s="7" t="n"/>
      <c r="E1383" s="8" t="n"/>
      <c r="F1383" s="9" t="n">
        <v>22400.8</v>
      </c>
      <c r="I1383" s="10" t="inlineStr">
        <is>
          <t>EFECTIVO</t>
        </is>
      </c>
      <c r="J1383" s="8" t="inlineStr">
        <is>
          <t>4309 RODRIGO RAMOS - T19</t>
        </is>
      </c>
    </row>
    <row r="1384">
      <c r="A1384" s="5" t="inlineStr">
        <is>
          <t>CCAJ-SC39/84/2023</t>
        </is>
      </c>
      <c r="B1384" s="6" t="n">
        <v>44979.83767961805</v>
      </c>
      <c r="C1384" s="5" t="inlineStr">
        <is>
          <t>1386 EINAR CHOQUETIJLLA - COBRADOR</t>
        </is>
      </c>
      <c r="D1384" s="7" t="n"/>
      <c r="E1384" s="8" t="n"/>
      <c r="F1384" s="9" t="n">
        <v>2611.6</v>
      </c>
      <c r="I1384" s="10" t="inlineStr">
        <is>
          <t>EFECTIVO</t>
        </is>
      </c>
      <c r="J1384" s="8" t="inlineStr">
        <is>
          <t>4309 RODRIGO RAMOS - T21</t>
        </is>
      </c>
    </row>
    <row r="1385">
      <c r="A1385" s="5" t="inlineStr">
        <is>
          <t>CCAJ-SC39/84/2023</t>
        </is>
      </c>
      <c r="B1385" s="6" t="n">
        <v>44979.83767961805</v>
      </c>
      <c r="C1385" s="5" t="inlineStr">
        <is>
          <t>1386 EINAR CHOQUETIJLLA - COBRADOR</t>
        </is>
      </c>
      <c r="D1385" s="7" t="n"/>
      <c r="E1385" s="8" t="n"/>
      <c r="F1385" s="9" t="n">
        <v>14007</v>
      </c>
      <c r="I1385" s="10" t="inlineStr">
        <is>
          <t>EFECTIVO</t>
        </is>
      </c>
      <c r="J1385" s="8" t="inlineStr">
        <is>
          <t>4309 RODRIGO RAMOS - T25</t>
        </is>
      </c>
    </row>
    <row r="1386">
      <c r="A1386" s="11" t="inlineStr">
        <is>
          <t>SAP</t>
        </is>
      </c>
      <c r="B1386" s="3" t="n"/>
      <c r="C1386" s="3" t="n"/>
      <c r="D1386" s="52">
        <f>224229.36+9744</f>
        <v/>
      </c>
      <c r="E1386" s="8" t="n"/>
      <c r="F1386" s="31">
        <f>SUM(F1335:G1385)</f>
        <v/>
      </c>
      <c r="H1386" s="9" t="n"/>
      <c r="I1386" s="10" t="n"/>
      <c r="J1386" s="5" t="n"/>
    </row>
    <row r="1387">
      <c r="A1387" s="13" t="inlineStr">
        <is>
          <t>FECHA</t>
        </is>
      </c>
      <c r="B1387" s="13" t="inlineStr">
        <is>
          <t>CIERRE DE CAJA</t>
        </is>
      </c>
      <c r="C1387" s="13" t="inlineStr">
        <is>
          <t>IMPORTE</t>
        </is>
      </c>
      <c r="D1387" s="7" t="inlineStr">
        <is>
          <t>112814245</t>
        </is>
      </c>
      <c r="E1387" s="8" t="inlineStr">
        <is>
          <t>112814248</t>
        </is>
      </c>
      <c r="H1387" s="9" t="n"/>
      <c r="I1387" s="10" t="n"/>
      <c r="J1387" s="5" t="n"/>
    </row>
    <row r="1388" ht="15.75" customHeight="1">
      <c r="D1388" s="49" t="n">
        <v>112814233</v>
      </c>
      <c r="E1388" s="14" t="n">
        <v>112814331</v>
      </c>
    </row>
    <row r="1389" ht="15.75" customHeight="1">
      <c r="D1389" s="49" t="n">
        <v>112814236</v>
      </c>
      <c r="E1389" s="14" t="n">
        <v>112814381</v>
      </c>
    </row>
    <row r="1390">
      <c r="D1390" s="57" t="inlineStr">
        <is>
          <t>BOOT</t>
        </is>
      </c>
    </row>
    <row r="1391">
      <c r="A1391" s="1" t="inlineStr">
        <is>
          <t>Cierre Caja</t>
        </is>
      </c>
      <c r="B1391" s="2" t="n"/>
      <c r="C1391" s="2" t="n"/>
      <c r="D1391" s="2" t="n"/>
      <c r="E1391" s="2" t="n"/>
      <c r="F1391" s="2" t="n"/>
      <c r="G1391" s="2" t="n"/>
      <c r="H1391" s="2" t="n"/>
      <c r="I1391" s="2" t="n"/>
      <c r="J1391" s="2" t="n"/>
    </row>
    <row r="1392">
      <c r="A1392" s="3" t="inlineStr">
        <is>
          <t>Del 23/02/2023</t>
        </is>
      </c>
      <c r="B1392" s="2" t="n"/>
      <c r="C1392" s="2" t="n"/>
      <c r="D1392" s="2" t="n"/>
      <c r="E1392" s="2" t="n"/>
      <c r="F1392" s="2" t="n"/>
      <c r="G1392" s="2" t="n"/>
      <c r="H1392" s="2" t="n"/>
      <c r="I1392" s="2" t="n"/>
      <c r="J1392" s="2" t="n"/>
    </row>
    <row r="1393">
      <c r="A1393" s="74" t="inlineStr">
        <is>
          <t>Cierre Caja</t>
        </is>
      </c>
      <c r="B1393" s="74" t="inlineStr">
        <is>
          <t>Fecha</t>
        </is>
      </c>
      <c r="C1393" s="74" t="inlineStr">
        <is>
          <t>Cajero</t>
        </is>
      </c>
      <c r="D1393" s="74" t="inlineStr">
        <is>
          <t>Nro Voucher</t>
        </is>
      </c>
      <c r="E1393" s="74" t="inlineStr">
        <is>
          <t>Nro Cuenta</t>
        </is>
      </c>
      <c r="F1393" s="74" t="inlineStr">
        <is>
          <t>Tipo Ingreso</t>
        </is>
      </c>
      <c r="G1393" s="75" t="n"/>
      <c r="H1393" s="76" t="n"/>
      <c r="I1393" s="74" t="inlineStr">
        <is>
          <t>TIPO DE INGRESO</t>
        </is>
      </c>
      <c r="J1393" s="74" t="inlineStr">
        <is>
          <t>Cobrador</t>
        </is>
      </c>
    </row>
    <row r="1394">
      <c r="A1394" s="77" t="n"/>
      <c r="B1394" s="77" t="n"/>
      <c r="C1394" s="77" t="n"/>
      <c r="D1394" s="77" t="n"/>
      <c r="E1394" s="77" t="n"/>
      <c r="F1394" s="4" t="inlineStr">
        <is>
          <t>EFECTIVO</t>
        </is>
      </c>
      <c r="G1394" s="4" t="inlineStr">
        <is>
          <t>CHEQUE</t>
        </is>
      </c>
      <c r="H1394" s="4" t="inlineStr">
        <is>
          <t>TRANSFERENCIA</t>
        </is>
      </c>
      <c r="I1394" s="77" t="n"/>
      <c r="J1394" s="77" t="n"/>
    </row>
    <row r="1395">
      <c r="A1395" s="5" t="inlineStr">
        <is>
          <t>CCAJ-SC39/85/2023</t>
        </is>
      </c>
      <c r="B1395" s="6" t="n">
        <v>44980.38438809028</v>
      </c>
      <c r="C1395" s="5" t="inlineStr">
        <is>
          <t>1386 EINAR CHOQUETIJLLA - COBRADOR</t>
        </is>
      </c>
      <c r="D1395" s="10" t="n"/>
      <c r="E1395" s="8" t="n"/>
      <c r="F1395" s="9" t="n">
        <v>1840.4</v>
      </c>
      <c r="I1395" s="10" t="inlineStr">
        <is>
          <t>EFECTIVO</t>
        </is>
      </c>
      <c r="J1395" s="5" t="inlineStr">
        <is>
          <t>2552 ALVARO JAVIER LOAYZA CACERES</t>
        </is>
      </c>
    </row>
    <row r="1396">
      <c r="A1396" s="5" t="inlineStr">
        <is>
          <t>CCAJ-SC39/85/2023</t>
        </is>
      </c>
      <c r="B1396" s="6" t="n">
        <v>44980.38438809028</v>
      </c>
      <c r="C1396" s="5" t="inlineStr">
        <is>
          <t>1386 EINAR CHOQUETIJLLA - COBRADOR</t>
        </is>
      </c>
      <c r="D1396" s="10" t="n"/>
      <c r="E1396" s="8" t="n"/>
      <c r="F1396" s="9" t="n">
        <v>34574.5</v>
      </c>
      <c r="I1396" s="10" t="inlineStr">
        <is>
          <t>EFECTIVO</t>
        </is>
      </c>
      <c r="J1396" s="8" t="inlineStr">
        <is>
          <t>2913 MARSOLINI APURANI VACA</t>
        </is>
      </c>
    </row>
    <row r="1397">
      <c r="A1397" s="5" t="inlineStr">
        <is>
          <t>CCAJ-SC39/85/2023</t>
        </is>
      </c>
      <c r="B1397" s="6" t="n">
        <v>44980.38438809028</v>
      </c>
      <c r="C1397" s="5" t="inlineStr">
        <is>
          <t>1386 EINAR CHOQUETIJLLA - COBRADOR</t>
        </is>
      </c>
      <c r="D1397" s="10" t="n"/>
      <c r="E1397" s="8" t="n"/>
      <c r="F1397" s="9" t="n">
        <v>2164.7</v>
      </c>
      <c r="I1397" s="10" t="inlineStr">
        <is>
          <t>EFECTIVO</t>
        </is>
      </c>
      <c r="J1397" s="8" t="inlineStr">
        <is>
          <t>2932 EUGENIO LOPEZ CESPEDES</t>
        </is>
      </c>
    </row>
    <row r="1398">
      <c r="A1398" s="5" t="inlineStr">
        <is>
          <t>CCAJ-SC39/85/2023</t>
        </is>
      </c>
      <c r="B1398" s="6" t="n">
        <v>44980.38438809028</v>
      </c>
      <c r="C1398" s="5" t="inlineStr">
        <is>
          <t>1386 EINAR CHOQUETIJLLA - COBRADOR</t>
        </is>
      </c>
      <c r="D1398" s="10" t="n"/>
      <c r="E1398" s="8" t="n"/>
      <c r="F1398" s="9" t="n">
        <v>6829.5</v>
      </c>
      <c r="I1398" s="10" t="inlineStr">
        <is>
          <t>EFECTIVO</t>
        </is>
      </c>
      <c r="J1398" s="8" t="inlineStr">
        <is>
          <t>4309 RODRIGO RAMOS - T04</t>
        </is>
      </c>
    </row>
    <row r="1399">
      <c r="A1399" s="5" t="inlineStr">
        <is>
          <t>CCAJ-SC39/85/2023</t>
        </is>
      </c>
      <c r="B1399" s="6" t="n">
        <v>44980.38438809028</v>
      </c>
      <c r="C1399" s="5" t="inlineStr">
        <is>
          <t>1386 EINAR CHOQUETIJLLA - COBRADOR</t>
        </is>
      </c>
      <c r="D1399" s="10" t="n"/>
      <c r="E1399" s="8" t="n"/>
      <c r="F1399" s="9" t="n">
        <v>10153.7</v>
      </c>
      <c r="I1399" s="10" t="inlineStr">
        <is>
          <t>EFECTIVO</t>
        </is>
      </c>
      <c r="J1399" s="8" t="inlineStr">
        <is>
          <t>4309 RODRIGO RAMOS - T10</t>
        </is>
      </c>
    </row>
    <row r="1400">
      <c r="A1400" s="11" t="inlineStr">
        <is>
          <t>SAP</t>
        </is>
      </c>
      <c r="B1400" s="3" t="n"/>
      <c r="C1400" s="3" t="n"/>
      <c r="D1400" s="17">
        <f>42338.8+13224</f>
        <v/>
      </c>
      <c r="E1400" s="8" t="n"/>
      <c r="F1400" s="12">
        <f>SUM(F1395:G1399)</f>
        <v/>
      </c>
      <c r="H1400" s="9" t="n"/>
      <c r="I1400" s="10" t="n"/>
      <c r="J1400" s="8" t="n"/>
    </row>
    <row r="1401">
      <c r="A1401" s="13" t="inlineStr">
        <is>
          <t>FECHA</t>
        </is>
      </c>
      <c r="B1401" s="13" t="inlineStr">
        <is>
          <t>CIERRE DE CAJA</t>
        </is>
      </c>
      <c r="C1401" s="13" t="inlineStr">
        <is>
          <t>IMPORTE</t>
        </is>
      </c>
      <c r="D1401" s="7" t="inlineStr">
        <is>
          <t>112814244</t>
        </is>
      </c>
      <c r="E1401" s="8" t="inlineStr">
        <is>
          <t>112814247</t>
        </is>
      </c>
      <c r="H1401" s="9" t="n"/>
      <c r="I1401" s="10" t="n"/>
      <c r="J1401" s="8" t="n"/>
    </row>
    <row r="1402" ht="15.75" customHeight="1">
      <c r="A1402" s="5" t="n"/>
      <c r="B1402" s="6" t="n"/>
      <c r="C1402" s="5" t="n"/>
      <c r="D1402" s="49" t="n">
        <v>112814232</v>
      </c>
      <c r="E1402" s="14" t="n">
        <v>112814333</v>
      </c>
      <c r="H1402" s="9" t="n"/>
      <c r="I1402" s="10" t="n"/>
      <c r="J1402" s="8" t="n"/>
    </row>
    <row r="1403" ht="17.25" customHeight="1">
      <c r="A1403" s="5" t="n"/>
      <c r="B1403" s="6" t="n"/>
      <c r="C1403" s="5" t="n"/>
      <c r="D1403" s="49" t="n">
        <v>112814235</v>
      </c>
      <c r="E1403" s="68" t="n">
        <v>112814383</v>
      </c>
      <c r="H1403" s="9" t="n"/>
      <c r="I1403" s="10" t="n"/>
      <c r="J1403" s="8" t="n"/>
    </row>
    <row r="1404">
      <c r="A1404" s="5" t="n"/>
      <c r="B1404" s="6" t="n"/>
      <c r="C1404" s="5" t="n"/>
      <c r="D1404" s="57" t="inlineStr">
        <is>
          <t>BOOT</t>
        </is>
      </c>
      <c r="E1404" s="8" t="n"/>
      <c r="H1404" s="9" t="n"/>
      <c r="I1404" s="10" t="n"/>
      <c r="J1404" s="8" t="n"/>
    </row>
    <row r="1405">
      <c r="A1405" s="5" t="inlineStr">
        <is>
          <t>CCAJ-SC39/86/2023</t>
        </is>
      </c>
      <c r="B1405" s="6" t="n">
        <v>44980.83470803241</v>
      </c>
      <c r="C1405" s="5" t="inlineStr">
        <is>
          <t>1386 EINAR CHOQUETIJLLA - COBRADOR</t>
        </is>
      </c>
      <c r="D1405" s="7" t="n"/>
      <c r="E1405" s="8" t="n"/>
      <c r="G1405" s="9" t="n">
        <v>29369.06</v>
      </c>
      <c r="I1405" s="10" t="inlineStr">
        <is>
          <t>CHEQUE</t>
        </is>
      </c>
      <c r="J1405" s="5" t="inlineStr">
        <is>
          <t>4307 PEDRO GALARZA TERCEROS</t>
        </is>
      </c>
    </row>
    <row r="1406">
      <c r="A1406" s="5" t="inlineStr">
        <is>
          <t>CCAJ-SC39/86/2023</t>
        </is>
      </c>
      <c r="B1406" s="6" t="n">
        <v>44980.83470803241</v>
      </c>
      <c r="C1406" s="5" t="inlineStr">
        <is>
          <t>1386 EINAR CHOQUETIJLLA - COBRADOR</t>
        </is>
      </c>
      <c r="D1406" s="7" t="n"/>
      <c r="E1406" s="8" t="n"/>
      <c r="G1406" s="9" t="n">
        <v>788.09</v>
      </c>
      <c r="I1406" s="10" t="inlineStr">
        <is>
          <t>CHEQUE</t>
        </is>
      </c>
      <c r="J1406" s="8" t="inlineStr">
        <is>
          <t>4309 RODRIGO RAMOS - T18</t>
        </is>
      </c>
    </row>
    <row r="1407">
      <c r="A1407" s="5" t="inlineStr">
        <is>
          <t>CCAJ-SC39/86/202</t>
        </is>
      </c>
      <c r="B1407" s="6" t="n">
        <v>44980.83470803241</v>
      </c>
      <c r="C1407" s="5" t="inlineStr">
        <is>
          <t xml:space="preserve">1386 EINAR CHOQUETIJLLA - </t>
        </is>
      </c>
      <c r="D1407" s="15" t="n">
        <v>45163291650</v>
      </c>
      <c r="E1407" s="5" t="inlineStr">
        <is>
          <t>BANCO INDUSTRIAL-100070049</t>
        </is>
      </c>
      <c r="H1407" s="9" t="n">
        <v>296.62</v>
      </c>
      <c r="I1407" s="5" t="inlineStr">
        <is>
          <t>DEPÓSITO BANCARIO</t>
        </is>
      </c>
      <c r="J1407" s="8" t="inlineStr">
        <is>
          <t>1973 BASILIA CRUZ AJARACHI</t>
        </is>
      </c>
    </row>
    <row r="1408">
      <c r="A1408" s="5" t="inlineStr">
        <is>
          <t>CCAJ-SC39/86/202</t>
        </is>
      </c>
      <c r="B1408" s="6" t="n">
        <v>44980.83470803241</v>
      </c>
      <c r="C1408" s="5" t="inlineStr">
        <is>
          <t xml:space="preserve">1386 EINAR CHOQUETIJLLA - </t>
        </is>
      </c>
      <c r="D1408" s="15" t="n">
        <v>52217032110</v>
      </c>
      <c r="E1408" s="5" t="inlineStr">
        <is>
          <t>BANCO INDUSTRIAL-100070049</t>
        </is>
      </c>
      <c r="H1408" s="9" t="n">
        <v>953.98</v>
      </c>
      <c r="I1408" s="5" t="inlineStr">
        <is>
          <t>DEPÓSITO BANCARIO</t>
        </is>
      </c>
      <c r="J1408" s="5" t="inlineStr">
        <is>
          <t>1271 SANDRA SALAZAR ESCOBAR</t>
        </is>
      </c>
    </row>
    <row r="1409">
      <c r="A1409" s="5" t="inlineStr">
        <is>
          <t>CCAJ-SC39/86/2023</t>
        </is>
      </c>
      <c r="B1409" s="6" t="n">
        <v>44980.83470803241</v>
      </c>
      <c r="C1409" s="5" t="inlineStr">
        <is>
          <t>1386 EINAR CHOQUETIJLLA - COBRADOR</t>
        </is>
      </c>
      <c r="D1409" s="15" t="n">
        <v>45163290815</v>
      </c>
      <c r="E1409" s="5" t="inlineStr">
        <is>
          <t>BANCO INDUSTRIAL-100070049</t>
        </is>
      </c>
      <c r="H1409" s="9" t="n">
        <v>1248</v>
      </c>
      <c r="I1409" s="5" t="inlineStr">
        <is>
          <t>DEPÓSITO BANCARIO</t>
        </is>
      </c>
      <c r="J1409" s="5" t="inlineStr">
        <is>
          <t>4307 PEDRO GALARZA TERCEROS</t>
        </is>
      </c>
    </row>
    <row r="1410">
      <c r="A1410" s="5" t="inlineStr">
        <is>
          <t>CCAJ-SC39/86/2023</t>
        </is>
      </c>
      <c r="B1410" s="6" t="n">
        <v>44980.83470803241</v>
      </c>
      <c r="C1410" s="5" t="inlineStr">
        <is>
          <t>1386 EINAR CHOQUETIJLLA - COBRADOR</t>
        </is>
      </c>
      <c r="D1410" s="15" t="n">
        <v>52217029820</v>
      </c>
      <c r="E1410" s="5" t="inlineStr">
        <is>
          <t>BANCO INDUSTRIAL-100070049</t>
        </is>
      </c>
      <c r="H1410" s="9" t="n">
        <v>1958.8</v>
      </c>
      <c r="I1410" s="5" t="inlineStr">
        <is>
          <t>DEPÓSITO BANCARIO</t>
        </is>
      </c>
      <c r="J1410" s="5" t="inlineStr">
        <is>
          <t>4307 PEDRO GALARZA TERCEROS</t>
        </is>
      </c>
    </row>
    <row r="1411">
      <c r="A1411" s="5" t="inlineStr">
        <is>
          <t>CCAJ-SC39/86/2023</t>
        </is>
      </c>
      <c r="B1411" s="6" t="n">
        <v>44980.83470803241</v>
      </c>
      <c r="C1411" s="5" t="inlineStr">
        <is>
          <t>1386 EINAR CHOQUETIJLLA - COBRADOR</t>
        </is>
      </c>
      <c r="D1411" s="15" t="n">
        <v>45123335615</v>
      </c>
      <c r="E1411" s="5" t="inlineStr">
        <is>
          <t>BANCO INDUSTRIAL-100070049</t>
        </is>
      </c>
      <c r="H1411" s="9" t="n">
        <v>475.83</v>
      </c>
      <c r="I1411" s="5" t="inlineStr">
        <is>
          <t>DEPÓSITO BANCARIO</t>
        </is>
      </c>
      <c r="J1411" s="5" t="inlineStr">
        <is>
          <t>4307 PEDRO GALARZA TERCEROS</t>
        </is>
      </c>
    </row>
    <row r="1412">
      <c r="A1412" s="5" t="inlineStr">
        <is>
          <t>CCAJ-SC39/86/2023</t>
        </is>
      </c>
      <c r="B1412" s="6" t="n">
        <v>44980.83470803241</v>
      </c>
      <c r="C1412" s="5" t="inlineStr">
        <is>
          <t>1386 EINAR CHOQUETIJLLA - COBRADOR</t>
        </is>
      </c>
      <c r="D1412" s="15" t="n">
        <v>45163291650</v>
      </c>
      <c r="E1412" s="5" t="inlineStr">
        <is>
          <t>BANCO INDUSTRIAL-100070049</t>
        </is>
      </c>
      <c r="H1412" s="9" t="n">
        <v>4388.76</v>
      </c>
      <c r="I1412" s="5" t="inlineStr">
        <is>
          <t>DEPÓSITO BANCARIO</t>
        </is>
      </c>
      <c r="J1412" s="8" t="inlineStr">
        <is>
          <t>1973 BASILIA CRUZ AJARACHI</t>
        </is>
      </c>
    </row>
    <row r="1413">
      <c r="A1413" s="5" t="inlineStr">
        <is>
          <t>CCAJ-SC39/86/2023</t>
        </is>
      </c>
      <c r="B1413" s="6" t="n">
        <v>44980.83470803241</v>
      </c>
      <c r="C1413" s="5" t="inlineStr">
        <is>
          <t>1386 EINAR CHOQUETIJLLA - COBRADOR</t>
        </is>
      </c>
      <c r="D1413" s="15" t="n">
        <v>45163291650</v>
      </c>
      <c r="E1413" s="5" t="inlineStr">
        <is>
          <t>BANCO INDUSTRIAL-100070049</t>
        </is>
      </c>
      <c r="H1413" s="9" t="n">
        <v>2973.15</v>
      </c>
      <c r="I1413" s="5" t="inlineStr">
        <is>
          <t>DEPÓSITO BANCARIO</t>
        </is>
      </c>
      <c r="J1413" s="8" t="inlineStr">
        <is>
          <t>1973 BASILIA CRUZ AJARACHI</t>
        </is>
      </c>
    </row>
    <row r="1414">
      <c r="A1414" s="5" t="inlineStr">
        <is>
          <t>CCAJ-SC39/86/2023</t>
        </is>
      </c>
      <c r="B1414" s="6" t="n">
        <v>44980.83470803241</v>
      </c>
      <c r="C1414" s="5" t="inlineStr">
        <is>
          <t>1386 EINAR CHOQUETIJLLA - COBRADOR</t>
        </is>
      </c>
      <c r="D1414" s="15" t="n">
        <v>45163291650</v>
      </c>
      <c r="E1414" s="5" t="inlineStr">
        <is>
          <t>BANCO INDUSTRIAL-100070049</t>
        </is>
      </c>
      <c r="H1414" s="9" t="n">
        <v>3292.96</v>
      </c>
      <c r="I1414" s="5" t="inlineStr">
        <is>
          <t>DEPÓSITO BANCARIO</t>
        </is>
      </c>
      <c r="J1414" s="8" t="inlineStr">
        <is>
          <t>1973 BASILIA CRUZ AJARACHI</t>
        </is>
      </c>
    </row>
    <row r="1415">
      <c r="A1415" s="5" t="inlineStr">
        <is>
          <t>CCAJ-SC39/86/2023</t>
        </is>
      </c>
      <c r="B1415" s="6" t="n">
        <v>44980.83470803241</v>
      </c>
      <c r="C1415" s="5" t="inlineStr">
        <is>
          <t>1386 EINAR CHOQUETIJLLA - COBRADOR</t>
        </is>
      </c>
      <c r="D1415" s="15" t="n">
        <v>45163291650</v>
      </c>
      <c r="E1415" s="5" t="inlineStr">
        <is>
          <t>BANCO INDUSTRIAL-100070049</t>
        </is>
      </c>
      <c r="H1415" s="9" t="n">
        <v>611.5700000000001</v>
      </c>
      <c r="I1415" s="5" t="inlineStr">
        <is>
          <t>DEPÓSITO BANCARIO</t>
        </is>
      </c>
      <c r="J1415" s="8" t="inlineStr">
        <is>
          <t>1973 BASILIA CRUZ AJARACHI</t>
        </is>
      </c>
    </row>
    <row r="1416">
      <c r="A1416" s="5" t="inlineStr">
        <is>
          <t>CCAJ-SC39/86/2023</t>
        </is>
      </c>
      <c r="B1416" s="6" t="n">
        <v>44980.83470803241</v>
      </c>
      <c r="C1416" s="5" t="inlineStr">
        <is>
          <t>1386 EINAR CHOQUETIJLLA - COBRADOR</t>
        </is>
      </c>
      <c r="D1416" s="15" t="n">
        <v>45163291650</v>
      </c>
      <c r="E1416" s="5" t="inlineStr">
        <is>
          <t>BANCO INDUSTRIAL-100070049</t>
        </is>
      </c>
      <c r="H1416" s="9" t="n">
        <v>729.27</v>
      </c>
      <c r="I1416" s="5" t="inlineStr">
        <is>
          <t>DEPÓSITO BANCARIO</t>
        </is>
      </c>
      <c r="J1416" s="8" t="inlineStr">
        <is>
          <t>1973 BASILIA CRUZ AJARACHI</t>
        </is>
      </c>
    </row>
    <row r="1417">
      <c r="A1417" s="5" t="inlineStr">
        <is>
          <t>CCAJ-SC39/86/2023</t>
        </is>
      </c>
      <c r="B1417" s="6" t="n">
        <v>44980.83470803241</v>
      </c>
      <c r="C1417" s="5" t="inlineStr">
        <is>
          <t>1386 EINAR CHOQUETIJLLA - COBRADOR</t>
        </is>
      </c>
      <c r="D1417" s="15" t="n">
        <v>45163291650</v>
      </c>
      <c r="E1417" s="5" t="inlineStr">
        <is>
          <t>BANCO INDUSTRIAL-100070049</t>
        </is>
      </c>
      <c r="H1417" s="9" t="n">
        <v>452.9</v>
      </c>
      <c r="I1417" s="5" t="inlineStr">
        <is>
          <t>DEPÓSITO BANCARIO</t>
        </is>
      </c>
      <c r="J1417" s="8" t="inlineStr">
        <is>
          <t>1973 BASILIA CRUZ AJARACHI</t>
        </is>
      </c>
    </row>
    <row r="1418">
      <c r="A1418" s="5" t="inlineStr">
        <is>
          <t>CCAJ-SC39/86/2023</t>
        </is>
      </c>
      <c r="B1418" s="6" t="n">
        <v>44980.83470803241</v>
      </c>
      <c r="C1418" s="5" t="inlineStr">
        <is>
          <t>1386 EINAR CHOQUETIJLLA - COBRADOR</t>
        </is>
      </c>
      <c r="D1418" s="15" t="n">
        <v>45163291650</v>
      </c>
      <c r="E1418" s="5" t="inlineStr">
        <is>
          <t>BANCO INDUSTRIAL-100070049</t>
        </is>
      </c>
      <c r="H1418" s="9" t="n">
        <v>4088.39</v>
      </c>
      <c r="I1418" s="5" t="inlineStr">
        <is>
          <t>DEPÓSITO BANCARIO</t>
        </is>
      </c>
      <c r="J1418" s="8" t="inlineStr">
        <is>
          <t>1973 BASILIA CRUZ AJARACHI</t>
        </is>
      </c>
    </row>
    <row r="1419">
      <c r="A1419" s="5" t="inlineStr">
        <is>
          <t>CCAJ-SC39/86/2023</t>
        </is>
      </c>
      <c r="B1419" s="6" t="n">
        <v>44980.83470803241</v>
      </c>
      <c r="C1419" s="5" t="inlineStr">
        <is>
          <t>1386 EINAR CHOQUETIJLLA - COBRADOR</t>
        </is>
      </c>
      <c r="D1419" s="15" t="n">
        <v>45163291650</v>
      </c>
      <c r="E1419" s="5" t="inlineStr">
        <is>
          <t>BANCO INDUSTRIAL-100070049</t>
        </is>
      </c>
      <c r="H1419" s="9" t="n">
        <v>3402</v>
      </c>
      <c r="I1419" s="5" t="inlineStr">
        <is>
          <t>DEPÓSITO BANCARIO</t>
        </is>
      </c>
      <c r="J1419" s="8" t="inlineStr">
        <is>
          <t>1973 BASILIA CRUZ AJARACHI</t>
        </is>
      </c>
    </row>
    <row r="1420">
      <c r="A1420" s="5" t="inlineStr">
        <is>
          <t>CCAJ-SC39/86/2023</t>
        </is>
      </c>
      <c r="B1420" s="6" t="n">
        <v>44980.83470803241</v>
      </c>
      <c r="C1420" s="5" t="inlineStr">
        <is>
          <t>1386 EINAR CHOQUETIJLLA - COBRADOR</t>
        </is>
      </c>
      <c r="D1420" s="15" t="n">
        <v>45163291650</v>
      </c>
      <c r="E1420" s="5" t="inlineStr">
        <is>
          <t>BANCO INDUSTRIAL-100070049</t>
        </is>
      </c>
      <c r="H1420" s="9" t="n">
        <v>6645.65</v>
      </c>
      <c r="I1420" s="5" t="inlineStr">
        <is>
          <t>DEPÓSITO BANCARIO</t>
        </is>
      </c>
      <c r="J1420" s="8" t="inlineStr">
        <is>
          <t>1973 BASILIA CRUZ AJARACHI</t>
        </is>
      </c>
    </row>
    <row r="1421">
      <c r="A1421" s="5" t="inlineStr">
        <is>
          <t>CCAJ-SC39/86/2023</t>
        </is>
      </c>
      <c r="B1421" s="6" t="n">
        <v>44980.83470803241</v>
      </c>
      <c r="C1421" s="5" t="inlineStr">
        <is>
          <t>1386 EINAR CHOQUETIJLLA - COBRADOR</t>
        </is>
      </c>
      <c r="D1421" s="15" t="n">
        <v>45163291650</v>
      </c>
      <c r="E1421" s="5" t="inlineStr">
        <is>
          <t>BANCO INDUSTRIAL-100070049</t>
        </is>
      </c>
      <c r="H1421" s="9" t="n">
        <v>154.29</v>
      </c>
      <c r="I1421" s="5" t="inlineStr">
        <is>
          <t>DEPÓSITO BANCARIO</t>
        </is>
      </c>
      <c r="J1421" s="8" t="inlineStr">
        <is>
          <t>1973 BASILIA CRUZ AJARACHI</t>
        </is>
      </c>
    </row>
    <row r="1422">
      <c r="A1422" s="5" t="inlineStr">
        <is>
          <t>CCAJ-SC39/86/2023</t>
        </is>
      </c>
      <c r="B1422" s="6" t="n">
        <v>44980.83470803241</v>
      </c>
      <c r="C1422" s="5" t="inlineStr">
        <is>
          <t>1386 EINAR CHOQUETIJLLA - COBRADOR</t>
        </is>
      </c>
      <c r="D1422" s="15" t="n">
        <v>45163291650</v>
      </c>
      <c r="E1422" s="5" t="inlineStr">
        <is>
          <t>BANCO INDUSTRIAL-100070049</t>
        </is>
      </c>
      <c r="H1422" s="9" t="n">
        <v>2935.28</v>
      </c>
      <c r="I1422" s="5" t="inlineStr">
        <is>
          <t>DEPÓSITO BANCARIO</t>
        </is>
      </c>
      <c r="J1422" s="8" t="inlineStr">
        <is>
          <t>1973 BASILIA CRUZ AJARACHI</t>
        </is>
      </c>
    </row>
    <row r="1423">
      <c r="A1423" s="5" t="inlineStr">
        <is>
          <t>CCAJ-SC39/86/2023</t>
        </is>
      </c>
      <c r="B1423" s="6" t="n">
        <v>44980.83470803241</v>
      </c>
      <c r="C1423" s="5" t="inlineStr">
        <is>
          <t>1386 EINAR CHOQUETIJLLA - COBRADOR</t>
        </is>
      </c>
      <c r="D1423" s="15" t="n">
        <v>45163291650</v>
      </c>
      <c r="E1423" s="5" t="inlineStr">
        <is>
          <t>BANCO INDUSTRIAL-100070049</t>
        </is>
      </c>
      <c r="H1423" s="9" t="n">
        <v>2749.51</v>
      </c>
      <c r="I1423" s="5" t="inlineStr">
        <is>
          <t>DEPÓSITO BANCARIO</t>
        </is>
      </c>
      <c r="J1423" s="8" t="inlineStr">
        <is>
          <t>1973 BASILIA CRUZ AJARACHI</t>
        </is>
      </c>
    </row>
    <row r="1424">
      <c r="A1424" s="5" t="inlineStr">
        <is>
          <t>CCAJ-SC39/86/2023</t>
        </is>
      </c>
      <c r="B1424" s="6" t="n">
        <v>44980.83470803241</v>
      </c>
      <c r="C1424" s="5" t="inlineStr">
        <is>
          <t>1386 EINAR CHOQUETIJLLA - COBRADOR</t>
        </is>
      </c>
      <c r="D1424" s="15" t="n">
        <v>45163291650</v>
      </c>
      <c r="E1424" s="5" t="inlineStr">
        <is>
          <t>BANCO INDUSTRIAL-100070049</t>
        </is>
      </c>
      <c r="H1424" s="9" t="n">
        <v>2560.43</v>
      </c>
      <c r="I1424" s="5" t="inlineStr">
        <is>
          <t>DEPÓSITO BANCARIO</t>
        </is>
      </c>
      <c r="J1424" s="8" t="inlineStr">
        <is>
          <t>1973 BASILIA CRUZ AJARACHI</t>
        </is>
      </c>
    </row>
    <row r="1425">
      <c r="A1425" s="5" t="inlineStr">
        <is>
          <t>CCAJ-SC39/86/2023</t>
        </is>
      </c>
      <c r="B1425" s="6" t="n">
        <v>44980.83470803241</v>
      </c>
      <c r="C1425" s="5" t="inlineStr">
        <is>
          <t>1386 EINAR CHOQUETIJLLA - COBRADOR</t>
        </is>
      </c>
      <c r="D1425" s="15" t="n">
        <v>45163291650</v>
      </c>
      <c r="E1425" s="5" t="inlineStr">
        <is>
          <t>BANCO INDUSTRIAL-100070049</t>
        </is>
      </c>
      <c r="H1425" s="9" t="n">
        <v>1760.61</v>
      </c>
      <c r="I1425" s="5" t="inlineStr">
        <is>
          <t>DEPÓSITO BANCARIO</t>
        </is>
      </c>
      <c r="J1425" s="8" t="inlineStr">
        <is>
          <t>1973 BASILIA CRUZ AJARACHI</t>
        </is>
      </c>
    </row>
    <row r="1426">
      <c r="A1426" s="5" t="inlineStr">
        <is>
          <t>CCAJ-SC39/86/2023</t>
        </is>
      </c>
      <c r="B1426" s="6" t="n">
        <v>44980.83470803241</v>
      </c>
      <c r="C1426" s="5" t="inlineStr">
        <is>
          <t>1386 EINAR CHOQUETIJLLA - COBRADOR</t>
        </is>
      </c>
      <c r="D1426" s="15" t="n">
        <v>45163291650</v>
      </c>
      <c r="E1426" s="5" t="inlineStr">
        <is>
          <t>BANCO INDUSTRIAL-100070049</t>
        </is>
      </c>
      <c r="H1426" s="9" t="n">
        <v>7335.92</v>
      </c>
      <c r="I1426" s="5" t="inlineStr">
        <is>
          <t>DEPÓSITO BANCARIO</t>
        </is>
      </c>
      <c r="J1426" s="8" t="inlineStr">
        <is>
          <t>1973 BASILIA CRUZ AJARACHI</t>
        </is>
      </c>
    </row>
    <row r="1427">
      <c r="A1427" s="5" t="inlineStr">
        <is>
          <t>CCAJ-SC39/86/2023</t>
        </is>
      </c>
      <c r="B1427" s="6" t="n">
        <v>44980.83470803241</v>
      </c>
      <c r="C1427" s="5" t="inlineStr">
        <is>
          <t>1386 EINAR CHOQUETIJLLA - COBRADOR</t>
        </is>
      </c>
      <c r="D1427" s="15" t="n">
        <v>45163291650</v>
      </c>
      <c r="E1427" s="5" t="inlineStr">
        <is>
          <t>BANCO INDUSTRIAL-100070049</t>
        </is>
      </c>
      <c r="H1427" s="9" t="n">
        <v>6963.64</v>
      </c>
      <c r="I1427" s="5" t="inlineStr">
        <is>
          <t>DEPÓSITO BANCARIO</t>
        </is>
      </c>
      <c r="J1427" s="8" t="inlineStr">
        <is>
          <t>1973 BASILIA CRUZ AJARACHI</t>
        </is>
      </c>
    </row>
    <row r="1428">
      <c r="A1428" s="5" t="inlineStr">
        <is>
          <t>CCAJ-SC39/86/2023</t>
        </is>
      </c>
      <c r="B1428" s="6" t="n">
        <v>44980.83470803241</v>
      </c>
      <c r="C1428" s="5" t="inlineStr">
        <is>
          <t>1386 EINAR CHOQUETIJLLA - COBRADOR</t>
        </is>
      </c>
      <c r="D1428" s="15" t="n">
        <v>45163291650</v>
      </c>
      <c r="E1428" s="5" t="inlineStr">
        <is>
          <t>BANCO INDUSTRIAL-100070049</t>
        </is>
      </c>
      <c r="H1428" s="9" t="n">
        <v>3157.28</v>
      </c>
      <c r="I1428" s="5" t="inlineStr">
        <is>
          <t>DEPÓSITO BANCARIO</t>
        </is>
      </c>
      <c r="J1428" s="8" t="inlineStr">
        <is>
          <t>1973 BASILIA CRUZ AJARACHI</t>
        </is>
      </c>
    </row>
    <row r="1429">
      <c r="A1429" s="5" t="inlineStr">
        <is>
          <t>CCAJ-SC39/86/2023</t>
        </is>
      </c>
      <c r="B1429" s="6" t="n">
        <v>44980.83470803241</v>
      </c>
      <c r="C1429" s="5" t="inlineStr">
        <is>
          <t>1386 EINAR CHOQUETIJLLA - COBRADOR</t>
        </is>
      </c>
      <c r="D1429" s="15" t="n">
        <v>45163291650</v>
      </c>
      <c r="E1429" s="5" t="inlineStr">
        <is>
          <t>BANCO INDUSTRIAL-100070049</t>
        </is>
      </c>
      <c r="H1429" s="9" t="n">
        <v>4056.03</v>
      </c>
      <c r="I1429" s="5" t="inlineStr">
        <is>
          <t>DEPÓSITO BANCARIO</t>
        </is>
      </c>
      <c r="J1429" s="8" t="inlineStr">
        <is>
          <t>1973 BASILIA CRUZ AJARACHI</t>
        </is>
      </c>
    </row>
    <row r="1430">
      <c r="A1430" s="5" t="inlineStr">
        <is>
          <t>CCAJ-SC39/86/2023</t>
        </is>
      </c>
      <c r="B1430" s="6" t="n">
        <v>44980.83470803241</v>
      </c>
      <c r="C1430" s="5" t="inlineStr">
        <is>
          <t>1386 EINAR CHOQUETIJLLA - COBRADOR</t>
        </is>
      </c>
      <c r="D1430" s="15" t="n">
        <v>45163291650</v>
      </c>
      <c r="E1430" s="5" t="inlineStr">
        <is>
          <t>BANCO INDUSTRIAL-100070049</t>
        </is>
      </c>
      <c r="H1430" s="9" t="n">
        <v>3936.87</v>
      </c>
      <c r="I1430" s="5" t="inlineStr">
        <is>
          <t>DEPÓSITO BANCARIO</t>
        </is>
      </c>
      <c r="J1430" s="8" t="inlineStr">
        <is>
          <t>1973 BASILIA CRUZ AJARACHI</t>
        </is>
      </c>
    </row>
    <row r="1431">
      <c r="A1431" s="5" t="inlineStr">
        <is>
          <t>CCAJ-SC39/86/2023</t>
        </is>
      </c>
      <c r="B1431" s="6" t="n">
        <v>44980.83470803241</v>
      </c>
      <c r="C1431" s="5" t="inlineStr">
        <is>
          <t>1386 EINAR CHOQUETIJLLA - COBRADOR</t>
        </is>
      </c>
      <c r="D1431" s="15" t="n">
        <v>45163291650</v>
      </c>
      <c r="E1431" s="5" t="inlineStr">
        <is>
          <t>BANCO INDUSTRIAL-100070049</t>
        </is>
      </c>
      <c r="H1431" s="9" t="n">
        <v>3615.49</v>
      </c>
      <c r="I1431" s="5" t="inlineStr">
        <is>
          <t>DEPÓSITO BANCARIO</t>
        </is>
      </c>
      <c r="J1431" s="8" t="inlineStr">
        <is>
          <t>1973 BASILIA CRUZ AJARACHI</t>
        </is>
      </c>
    </row>
    <row r="1432">
      <c r="A1432" s="5" t="inlineStr">
        <is>
          <t>CCAJ-SC39/86/2023</t>
        </is>
      </c>
      <c r="B1432" s="6" t="n">
        <v>44980.83470803241</v>
      </c>
      <c r="C1432" s="5" t="inlineStr">
        <is>
          <t>1386 EINAR CHOQUETIJLLA - COBRADOR</t>
        </is>
      </c>
      <c r="D1432" s="15" t="n">
        <v>45163290160</v>
      </c>
      <c r="E1432" s="5" t="inlineStr">
        <is>
          <t>BANCO INDUSTRIAL-100070049</t>
        </is>
      </c>
      <c r="H1432" s="9" t="n">
        <v>6796.86</v>
      </c>
      <c r="I1432" s="5" t="inlineStr">
        <is>
          <t>DEPÓSITO BANCARIO</t>
        </is>
      </c>
      <c r="J1432" s="5" t="inlineStr">
        <is>
          <t>4307 PEDRO GALARZA TERCEROS</t>
        </is>
      </c>
    </row>
    <row r="1433">
      <c r="A1433" s="5" t="inlineStr">
        <is>
          <t>CCAJ-SC39/86/2023</t>
        </is>
      </c>
      <c r="B1433" s="6" t="n">
        <v>44980.83470803241</v>
      </c>
      <c r="C1433" s="5" t="inlineStr">
        <is>
          <t>1386 EINAR CHOQUETIJLLA - COBRADOR</t>
        </is>
      </c>
      <c r="D1433" s="15" t="n">
        <v>45163291650</v>
      </c>
      <c r="E1433" s="5" t="inlineStr">
        <is>
          <t>BANCO INDUSTRIAL-100070049</t>
        </is>
      </c>
      <c r="H1433" s="9" t="n">
        <v>2124.06</v>
      </c>
      <c r="I1433" s="5" t="inlineStr">
        <is>
          <t>DEPÓSITO BANCARIO</t>
        </is>
      </c>
      <c r="J1433" s="8" t="inlineStr">
        <is>
          <t>1973 BASILIA CRUZ AJARACHI</t>
        </is>
      </c>
    </row>
    <row r="1434">
      <c r="A1434" s="5" t="inlineStr">
        <is>
          <t>CCAJ-SC39/86/2023</t>
        </is>
      </c>
      <c r="B1434" s="6" t="n">
        <v>44980.83470803241</v>
      </c>
      <c r="C1434" s="5" t="inlineStr">
        <is>
          <t>1386 EINAR CHOQUETIJLLA - COBRADOR</t>
        </is>
      </c>
      <c r="D1434" s="7" t="n">
        <v>310443</v>
      </c>
      <c r="E1434" s="5" t="inlineStr">
        <is>
          <t>BANCO DE CREDITO-7015054675359</t>
        </is>
      </c>
      <c r="H1434" s="9" t="n">
        <v>400</v>
      </c>
      <c r="I1434" s="5" t="inlineStr">
        <is>
          <t>DEPÓSITO BANCARIO</t>
        </is>
      </c>
      <c r="J1434" s="8" t="inlineStr">
        <is>
          <t>1972 FLAVIA GALEAN MALLON</t>
        </is>
      </c>
    </row>
    <row r="1435">
      <c r="A1435" s="5" t="inlineStr">
        <is>
          <t>CCAJ-SC39/86/2023</t>
        </is>
      </c>
      <c r="B1435" s="6" t="n">
        <v>44980.83470803241</v>
      </c>
      <c r="C1435" s="5" t="inlineStr">
        <is>
          <t>1386 EINAR CHOQUETIJLLA - COBRADOR</t>
        </is>
      </c>
      <c r="D1435" s="7" t="n">
        <v>372703</v>
      </c>
      <c r="E1435" s="5" t="inlineStr">
        <is>
          <t>BANCO DE CREDITO-7015054675359</t>
        </is>
      </c>
      <c r="H1435" s="9" t="n">
        <v>7701.51</v>
      </c>
      <c r="I1435" s="5" t="inlineStr">
        <is>
          <t>DEPÓSITO BANCARIO</t>
        </is>
      </c>
      <c r="J1435" s="8" t="inlineStr">
        <is>
          <t>1972 FLAVIA GALEAN MALLON</t>
        </is>
      </c>
    </row>
    <row r="1436">
      <c r="A1436" s="5" t="inlineStr">
        <is>
          <t>CCAJ-SC39/86/2023</t>
        </is>
      </c>
      <c r="B1436" s="6" t="n">
        <v>44980.83470803241</v>
      </c>
      <c r="C1436" s="5" t="inlineStr">
        <is>
          <t>1386 EINAR CHOQUETIJLLA - COBRADOR</t>
        </is>
      </c>
      <c r="D1436" s="7" t="n">
        <v>258362</v>
      </c>
      <c r="E1436" s="5" t="inlineStr">
        <is>
          <t>MERCANTIL SANTA CRUZ-4010678183</t>
        </is>
      </c>
      <c r="H1436" s="9" t="n">
        <v>7215.65</v>
      </c>
      <c r="I1436" s="5" t="inlineStr">
        <is>
          <t>DEPÓSITO BANCARIO</t>
        </is>
      </c>
      <c r="J1436" s="5" t="inlineStr">
        <is>
          <t>4307 PEDRO GALARZA TERCEROS</t>
        </is>
      </c>
    </row>
    <row r="1437">
      <c r="A1437" s="5" t="inlineStr">
        <is>
          <t>CCAJ-SC39/86/2023</t>
        </is>
      </c>
      <c r="B1437" s="6" t="n">
        <v>44980.83470803241</v>
      </c>
      <c r="C1437" s="5" t="inlineStr">
        <is>
          <t>1386 EINAR CHOQUETIJLLA - COBRADOR</t>
        </is>
      </c>
      <c r="D1437" s="15" t="n">
        <v>52616903450</v>
      </c>
      <c r="E1437" s="5" t="inlineStr">
        <is>
          <t>BANCO INDUSTRIAL-100070049</t>
        </is>
      </c>
      <c r="H1437" s="9" t="n">
        <v>84.26000000000001</v>
      </c>
      <c r="I1437" s="5" t="inlineStr">
        <is>
          <t>DEPÓSITO BANCARIO</t>
        </is>
      </c>
      <c r="J1437" s="5" t="inlineStr">
        <is>
          <t>4307 PEDRO GALARZA TERCEROS</t>
        </is>
      </c>
    </row>
    <row r="1438">
      <c r="A1438" s="5" t="inlineStr">
        <is>
          <t>CCAJ-SC39/86/2023</t>
        </is>
      </c>
      <c r="B1438" s="6" t="n">
        <v>44980.83470803241</v>
      </c>
      <c r="C1438" s="5" t="inlineStr">
        <is>
          <t>1386 EINAR CHOQUETIJLLA - COBRADOR</t>
        </is>
      </c>
      <c r="D1438" s="15" t="n">
        <v>52616903450</v>
      </c>
      <c r="E1438" s="5" t="inlineStr">
        <is>
          <t>BANCO INDUSTRIAL-100070049</t>
        </is>
      </c>
      <c r="H1438" s="9" t="n">
        <v>29.9</v>
      </c>
      <c r="I1438" s="5" t="inlineStr">
        <is>
          <t>DEPÓSITO BANCARIO</t>
        </is>
      </c>
      <c r="J1438" s="5" t="inlineStr">
        <is>
          <t>4307 PEDRO GALARZA TERCEROS</t>
        </is>
      </c>
    </row>
    <row r="1439">
      <c r="A1439" s="5" t="inlineStr">
        <is>
          <t>CCAJ-SC39/86/2023</t>
        </is>
      </c>
      <c r="B1439" s="6" t="n">
        <v>44980.83470803241</v>
      </c>
      <c r="C1439" s="5" t="inlineStr">
        <is>
          <t>1386 EINAR CHOQUETIJLLA - COBRADOR</t>
        </is>
      </c>
      <c r="D1439" s="15" t="n">
        <v>45143566464</v>
      </c>
      <c r="E1439" s="5" t="inlineStr">
        <is>
          <t>BANCO INDUSTRIAL-100070049</t>
        </is>
      </c>
      <c r="H1439" s="9" t="n">
        <v>650</v>
      </c>
      <c r="I1439" s="5" t="inlineStr">
        <is>
          <t>DEPÓSITO BANCARIO</t>
        </is>
      </c>
      <c r="J1439" s="5" t="inlineStr">
        <is>
          <t>4307 PEDRO GALARZA TERCEROS</t>
        </is>
      </c>
    </row>
    <row r="1440">
      <c r="A1440" s="5" t="inlineStr">
        <is>
          <t>CCAJ-SC39/86/2023</t>
        </is>
      </c>
      <c r="B1440" s="6" t="n">
        <v>44980.83470803241</v>
      </c>
      <c r="C1440" s="5" t="inlineStr">
        <is>
          <t>1386 EINAR CHOQUETIJLLA - COBRADOR</t>
        </is>
      </c>
      <c r="D1440" s="15" t="n">
        <v>45133203643</v>
      </c>
      <c r="E1440" s="5" t="inlineStr">
        <is>
          <t>BANCO INDUSTRIAL-100070049</t>
        </is>
      </c>
      <c r="H1440" s="9" t="n">
        <v>7200</v>
      </c>
      <c r="I1440" s="5" t="inlineStr">
        <is>
          <t>DEPÓSITO BANCARIO</t>
        </is>
      </c>
      <c r="J1440" s="5" t="inlineStr">
        <is>
          <t>4307 PEDRO GALARZA TERCEROS</t>
        </is>
      </c>
    </row>
    <row r="1441">
      <c r="A1441" s="5" t="inlineStr">
        <is>
          <t>CCAJ-SC39/86/2023</t>
        </is>
      </c>
      <c r="B1441" s="6" t="n">
        <v>44980.83470803241</v>
      </c>
      <c r="C1441" s="5" t="inlineStr">
        <is>
          <t>1386 EINAR CHOQUETIJLLA - COBRADOR</t>
        </is>
      </c>
      <c r="D1441" s="15" t="n">
        <v>45163290530</v>
      </c>
      <c r="E1441" s="5" t="inlineStr">
        <is>
          <t>BANCO INDUSTRIAL-100070049</t>
        </is>
      </c>
      <c r="H1441" s="9" t="n">
        <v>808</v>
      </c>
      <c r="I1441" s="5" t="inlineStr">
        <is>
          <t>DEPÓSITO BANCARIO</t>
        </is>
      </c>
      <c r="J1441" s="5" t="inlineStr">
        <is>
          <t>1271 SANDRA SALAZAR ESCOBAR</t>
        </is>
      </c>
    </row>
    <row r="1442">
      <c r="A1442" s="5" t="inlineStr">
        <is>
          <t>CCAJ-SC39/86/2023</t>
        </is>
      </c>
      <c r="B1442" s="6" t="n">
        <v>44980.83470803241</v>
      </c>
      <c r="C1442" s="5" t="inlineStr">
        <is>
          <t>1386 EINAR CHOQUETIJLLA - COBRADOR</t>
        </is>
      </c>
      <c r="D1442" s="15" t="n">
        <v>45163291117</v>
      </c>
      <c r="E1442" s="5" t="inlineStr">
        <is>
          <t>BANCO INDUSTRIAL-100070049</t>
        </is>
      </c>
      <c r="H1442" s="9" t="n">
        <v>655.2</v>
      </c>
      <c r="I1442" s="5" t="inlineStr">
        <is>
          <t>DEPÓSITO BANCARIO</t>
        </is>
      </c>
      <c r="J1442" s="5" t="inlineStr">
        <is>
          <t>1271 SANDRA SALAZAR ESCOBAR</t>
        </is>
      </c>
    </row>
    <row r="1443">
      <c r="A1443" s="5" t="inlineStr">
        <is>
          <t>CCAJ-SC39/86/2023</t>
        </is>
      </c>
      <c r="B1443" s="6" t="n">
        <v>44980.83470803241</v>
      </c>
      <c r="C1443" s="5" t="inlineStr">
        <is>
          <t>1386 EINAR CHOQUETIJLLA - COBRADOR</t>
        </is>
      </c>
      <c r="D1443" s="15" t="n">
        <v>45153199217</v>
      </c>
      <c r="E1443" s="5" t="inlineStr">
        <is>
          <t>BANCO INDUSTRIAL-100070049</t>
        </is>
      </c>
      <c r="H1443" s="9" t="n">
        <v>2694</v>
      </c>
      <c r="I1443" s="5" t="inlineStr">
        <is>
          <t>DEPÓSITO BANCARIO</t>
        </is>
      </c>
      <c r="J1443" s="5" t="inlineStr">
        <is>
          <t>1271 SANDRA SALAZAR ESCOBAR</t>
        </is>
      </c>
    </row>
    <row r="1444">
      <c r="A1444" s="5" t="inlineStr">
        <is>
          <t>CCAJ-SC39/86/2023</t>
        </is>
      </c>
      <c r="B1444" s="6" t="n">
        <v>44980.83470803241</v>
      </c>
      <c r="C1444" s="5" t="inlineStr">
        <is>
          <t>1386 EINAR CHOQUETIJLLA - COBRADOR</t>
        </is>
      </c>
      <c r="D1444" s="15" t="n">
        <v>52116981163</v>
      </c>
      <c r="E1444" s="5" t="inlineStr">
        <is>
          <t>BANCO INDUSTRIAL-100070049</t>
        </is>
      </c>
      <c r="H1444" s="9" t="n">
        <v>1104</v>
      </c>
      <c r="I1444" s="5" t="inlineStr">
        <is>
          <t>DEPÓSITO BANCARIO</t>
        </is>
      </c>
      <c r="J1444" s="5" t="inlineStr">
        <is>
          <t>1271 SANDRA SALAZAR ESCOBAR</t>
        </is>
      </c>
    </row>
    <row r="1445">
      <c r="A1445" s="5" t="inlineStr">
        <is>
          <t>CCAJ-SC39/86/2023</t>
        </is>
      </c>
      <c r="B1445" s="6" t="n">
        <v>44980.83470803241</v>
      </c>
      <c r="C1445" s="5" t="inlineStr">
        <is>
          <t>1386 EINAR CHOQUETIJLLA - COBRADOR</t>
        </is>
      </c>
      <c r="D1445" s="15" t="n">
        <v>45143566124</v>
      </c>
      <c r="E1445" s="5" t="inlineStr">
        <is>
          <t>BANCO INDUSTRIAL-100070049</t>
        </is>
      </c>
      <c r="H1445" s="9" t="n">
        <v>879.6</v>
      </c>
      <c r="I1445" s="5" t="inlineStr">
        <is>
          <t>DEPÓSITO BANCARIO</t>
        </is>
      </c>
      <c r="J1445" s="5" t="inlineStr">
        <is>
          <t>1271 SANDRA SALAZAR ESCOBAR</t>
        </is>
      </c>
    </row>
    <row r="1446">
      <c r="A1446" s="5" t="inlineStr">
        <is>
          <t>CCAJ-SC39/86/2023</t>
        </is>
      </c>
      <c r="B1446" s="6" t="n">
        <v>44980.83470803241</v>
      </c>
      <c r="C1446" s="5" t="inlineStr">
        <is>
          <t>1386 EINAR CHOQUETIJLLA - COBRADOR</t>
        </is>
      </c>
      <c r="D1446" s="15" t="n">
        <v>45133202707</v>
      </c>
      <c r="E1446" s="5" t="inlineStr">
        <is>
          <t>BANCO INDUSTRIAL-100070049</t>
        </is>
      </c>
      <c r="H1446" s="9" t="n">
        <v>222.98</v>
      </c>
      <c r="I1446" s="5" t="inlineStr">
        <is>
          <t>DEPÓSITO BANCARIO</t>
        </is>
      </c>
      <c r="J1446" s="5" t="inlineStr">
        <is>
          <t>1271 SANDRA SALAZAR ESCOBAR</t>
        </is>
      </c>
    </row>
    <row r="1447">
      <c r="A1447" s="5" t="inlineStr">
        <is>
          <t>CCAJ-SC39/86/2023</t>
        </is>
      </c>
      <c r="B1447" s="6" t="n">
        <v>44980.83470803241</v>
      </c>
      <c r="C1447" s="5" t="inlineStr">
        <is>
          <t>1386 EINAR CHOQUETIJLLA - COBRADOR</t>
        </is>
      </c>
      <c r="D1447" s="15" t="n">
        <v>45163292305</v>
      </c>
      <c r="E1447" s="5" t="inlineStr">
        <is>
          <t>BANCO INDUSTRIAL-100070049</t>
        </is>
      </c>
      <c r="H1447" s="9" t="n">
        <v>1204.93</v>
      </c>
      <c r="I1447" s="5" t="inlineStr">
        <is>
          <t>DEPÓSITO BANCARIO</t>
        </is>
      </c>
      <c r="J1447" s="5" t="inlineStr">
        <is>
          <t>4307 PEDRO GALARZA TERCEROS</t>
        </is>
      </c>
    </row>
    <row r="1448">
      <c r="A1448" s="5" t="inlineStr">
        <is>
          <t>CCAJ-SC39/86/2023</t>
        </is>
      </c>
      <c r="B1448" s="6" t="n">
        <v>44980.83470803241</v>
      </c>
      <c r="C1448" s="5" t="inlineStr">
        <is>
          <t>1386 EINAR CHOQUETIJLLA - COBRADOR</t>
        </is>
      </c>
      <c r="D1448" s="15" t="n">
        <v>45163291718</v>
      </c>
      <c r="E1448" s="5" t="inlineStr">
        <is>
          <t>BANCO INDUSTRIAL-100070049</t>
        </is>
      </c>
      <c r="H1448" s="9" t="n">
        <v>8904</v>
      </c>
      <c r="I1448" s="5" t="inlineStr">
        <is>
          <t>DEPÓSITO BANCARIO</t>
        </is>
      </c>
      <c r="J1448" s="5" t="inlineStr">
        <is>
          <t>1271 SANDRA SALAZAR ESCOBAR</t>
        </is>
      </c>
    </row>
    <row r="1449">
      <c r="A1449" s="5" t="inlineStr">
        <is>
          <t>CCAJ-SC39/86/2023</t>
        </is>
      </c>
      <c r="B1449" s="6" t="n">
        <v>44980.83470803241</v>
      </c>
      <c r="C1449" s="5" t="inlineStr">
        <is>
          <t>1386 EINAR CHOQUETIJLLA - COBRADOR</t>
        </is>
      </c>
      <c r="D1449" s="15" t="n">
        <v>45123337004</v>
      </c>
      <c r="E1449" s="5" t="inlineStr">
        <is>
          <t>BANCO INDUSTRIAL-100070049</t>
        </is>
      </c>
      <c r="H1449" s="9" t="n">
        <v>1466.4</v>
      </c>
      <c r="I1449" s="5" t="inlineStr">
        <is>
          <t>DEPÓSITO BANCARIO</t>
        </is>
      </c>
      <c r="J1449" s="5" t="inlineStr">
        <is>
          <t>1271 SANDRA SALAZAR ESCOBAR</t>
        </is>
      </c>
    </row>
    <row r="1450">
      <c r="A1450" s="5" t="inlineStr">
        <is>
          <t>CCAJ-SC39/86/2023</t>
        </is>
      </c>
      <c r="B1450" s="6" t="n">
        <v>44980.83470803241</v>
      </c>
      <c r="C1450" s="5" t="inlineStr">
        <is>
          <t>1386 EINAR CHOQUETIJLLA - COBRADOR</t>
        </is>
      </c>
      <c r="D1450" s="15" t="n">
        <v>45133202899</v>
      </c>
      <c r="E1450" s="5" t="inlineStr">
        <is>
          <t>BANCO INDUSTRIAL-100070049</t>
        </is>
      </c>
      <c r="H1450" s="9" t="n">
        <v>197.96</v>
      </c>
      <c r="I1450" s="5" t="inlineStr">
        <is>
          <t>DEPÓSITO BANCARIO</t>
        </is>
      </c>
      <c r="J1450" s="5" t="inlineStr">
        <is>
          <t>1271 SANDRA SALAZAR ESCOBAR</t>
        </is>
      </c>
    </row>
    <row r="1451">
      <c r="A1451" s="5" t="inlineStr">
        <is>
          <t>CCAJ-SC39/86/2023</t>
        </is>
      </c>
      <c r="B1451" s="6" t="n">
        <v>44980.83470803241</v>
      </c>
      <c r="C1451" s="5" t="inlineStr">
        <is>
          <t>1386 EINAR CHOQUETIJLLA - COBRADOR</t>
        </is>
      </c>
      <c r="D1451" s="15" t="n">
        <v>45133202900</v>
      </c>
      <c r="E1451" s="5" t="inlineStr">
        <is>
          <t>BANCO INDUSTRIAL-100070049</t>
        </is>
      </c>
      <c r="H1451" s="9" t="n">
        <v>80.98999999999999</v>
      </c>
      <c r="I1451" s="5" t="inlineStr">
        <is>
          <t>DEPÓSITO BANCARIO</t>
        </is>
      </c>
      <c r="J1451" s="5" t="inlineStr">
        <is>
          <t>1271 SANDRA SALAZAR ESCOBAR</t>
        </is>
      </c>
    </row>
    <row r="1452">
      <c r="A1452" s="5" t="inlineStr">
        <is>
          <t>CCAJ-SC39/86/2023</t>
        </is>
      </c>
      <c r="B1452" s="6" t="n">
        <v>44980.83470803241</v>
      </c>
      <c r="C1452" s="5" t="inlineStr">
        <is>
          <t>1386 EINAR CHOQUETIJLLA - COBRADOR</t>
        </is>
      </c>
      <c r="D1452" s="7" t="n">
        <v>402463</v>
      </c>
      <c r="E1452" s="5" t="inlineStr">
        <is>
          <t>BANCO DE CREDITO-7015054675359</t>
        </is>
      </c>
      <c r="H1452" s="9" t="n">
        <v>132.75</v>
      </c>
      <c r="I1452" s="5" t="inlineStr">
        <is>
          <t>DEPÓSITO BANCARIO</t>
        </is>
      </c>
      <c r="J1452" s="5" t="inlineStr">
        <is>
          <t>1989 PATRICIA MARCELA UGALDE QUIROZ</t>
        </is>
      </c>
    </row>
    <row r="1453">
      <c r="A1453" s="5" t="inlineStr">
        <is>
          <t>CCAJ-SC39/86/2023</t>
        </is>
      </c>
      <c r="B1453" s="6" t="n">
        <v>44980.83470803241</v>
      </c>
      <c r="C1453" s="5" t="inlineStr">
        <is>
          <t>1386 EINAR CHOQUETIJLLA - COBRADOR</t>
        </is>
      </c>
      <c r="D1453" s="15" t="n">
        <v>45133202914</v>
      </c>
      <c r="E1453" s="5" t="inlineStr">
        <is>
          <t>BANCO INDUSTRIAL-100070049</t>
        </is>
      </c>
      <c r="H1453" s="9" t="n">
        <v>731.08</v>
      </c>
      <c r="I1453" s="5" t="inlineStr">
        <is>
          <t>DEPÓSITO BANCARIO</t>
        </is>
      </c>
      <c r="J1453" s="5" t="inlineStr">
        <is>
          <t>1271 SANDRA SALAZAR ESCOBAR</t>
        </is>
      </c>
    </row>
    <row r="1454">
      <c r="A1454" s="5" t="inlineStr">
        <is>
          <t>CCAJ-SC39/86/2023</t>
        </is>
      </c>
      <c r="B1454" s="6" t="n">
        <v>44980.83470803241</v>
      </c>
      <c r="C1454" s="5" t="inlineStr">
        <is>
          <t>1386 EINAR CHOQUETIJLLA - COBRADOR</t>
        </is>
      </c>
      <c r="D1454" s="15" t="n">
        <v>52116982643</v>
      </c>
      <c r="E1454" s="5" t="inlineStr">
        <is>
          <t>BANCO INDUSTRIAL-100070049</t>
        </is>
      </c>
      <c r="H1454" s="9" t="n">
        <v>298.7</v>
      </c>
      <c r="I1454" s="5" t="inlineStr">
        <is>
          <t>DEPÓSITO BANCARIO</t>
        </is>
      </c>
      <c r="J1454" s="5" t="inlineStr">
        <is>
          <t>1271 SANDRA SALAZAR ESCOBAR</t>
        </is>
      </c>
    </row>
    <row r="1455">
      <c r="A1455" s="5" t="inlineStr">
        <is>
          <t>CCAJ-SC39/86/2023</t>
        </is>
      </c>
      <c r="B1455" s="6" t="n">
        <v>44980.83470803241</v>
      </c>
      <c r="C1455" s="5" t="inlineStr">
        <is>
          <t>1386 EINAR CHOQUETIJLLA - COBRADOR</t>
        </is>
      </c>
      <c r="D1455" s="15" t="n">
        <v>45133203171</v>
      </c>
      <c r="E1455" s="5" t="inlineStr">
        <is>
          <t>BANCO INDUSTRIAL-100070049</t>
        </is>
      </c>
      <c r="H1455" s="9" t="n">
        <v>1143.18</v>
      </c>
      <c r="I1455" s="5" t="inlineStr">
        <is>
          <t>DEPÓSITO BANCARIO</t>
        </is>
      </c>
      <c r="J1455" s="5" t="inlineStr">
        <is>
          <t>1271 SANDRA SALAZAR ESCOBAR</t>
        </is>
      </c>
    </row>
    <row r="1456">
      <c r="A1456" s="5" t="inlineStr">
        <is>
          <t>CCAJ-SC39/86/2023</t>
        </is>
      </c>
      <c r="B1456" s="6" t="n">
        <v>44980.83470803241</v>
      </c>
      <c r="C1456" s="5" t="inlineStr">
        <is>
          <t>1386 EINAR CHOQUETIJLLA - COBRADOR</t>
        </is>
      </c>
      <c r="D1456" s="15" t="n">
        <v>52616903087</v>
      </c>
      <c r="E1456" s="5" t="inlineStr">
        <is>
          <t>BANCO INDUSTRIAL-100070049</t>
        </is>
      </c>
      <c r="H1456" s="9" t="n">
        <v>841.54</v>
      </c>
      <c r="I1456" s="5" t="inlineStr">
        <is>
          <t>DEPÓSITO BANCARIO</t>
        </is>
      </c>
      <c r="J1456" s="5" t="inlineStr">
        <is>
          <t>1271 SANDRA SALAZAR ESCOBAR</t>
        </is>
      </c>
    </row>
    <row r="1457">
      <c r="A1457" s="5" t="inlineStr">
        <is>
          <t>CCAJ-SC39/86/2023</t>
        </is>
      </c>
      <c r="B1457" s="6" t="n">
        <v>44980.83470803241</v>
      </c>
      <c r="C1457" s="5" t="inlineStr">
        <is>
          <t>1386 EINAR CHOQUETIJLLA - COBRADOR</t>
        </is>
      </c>
      <c r="D1457" s="7" t="n">
        <v>422480</v>
      </c>
      <c r="E1457" s="5" t="inlineStr">
        <is>
          <t>BANCO DE CREDITO-7015054675359</t>
        </is>
      </c>
      <c r="H1457" s="9" t="n">
        <v>1843.2</v>
      </c>
      <c r="I1457" s="5" t="inlineStr">
        <is>
          <t>DEPÓSITO BANCARIO</t>
        </is>
      </c>
      <c r="J1457" s="5" t="inlineStr">
        <is>
          <t>1989 PATRICIA MARCELA UGALDE QUIROZ</t>
        </is>
      </c>
    </row>
    <row r="1458">
      <c r="A1458" s="5" t="inlineStr">
        <is>
          <t>CCAJ-SC39/86/2023</t>
        </is>
      </c>
      <c r="B1458" s="6" t="n">
        <v>44980.83470803241</v>
      </c>
      <c r="C1458" s="5" t="inlineStr">
        <is>
          <t>1386 EINAR CHOQUETIJLLA - COBRADOR</t>
        </is>
      </c>
      <c r="D1458" s="15" t="n">
        <v>45123337812</v>
      </c>
      <c r="E1458" s="5" t="inlineStr">
        <is>
          <t>BANCO INDUSTRIAL-100070049</t>
        </is>
      </c>
      <c r="H1458" s="9" t="n">
        <v>78</v>
      </c>
      <c r="I1458" s="5" t="inlineStr">
        <is>
          <t>DEPÓSITO BANCARIO</t>
        </is>
      </c>
      <c r="J1458" s="5" t="inlineStr">
        <is>
          <t>1271 SANDRA SALAZAR ESCOBAR</t>
        </is>
      </c>
    </row>
    <row r="1459">
      <c r="A1459" s="5" t="inlineStr">
        <is>
          <t>CCAJ-SC39/86/2023</t>
        </is>
      </c>
      <c r="B1459" s="6" t="n">
        <v>44980.83470803241</v>
      </c>
      <c r="C1459" s="5" t="inlineStr">
        <is>
          <t>1386 EINAR CHOQUETIJLLA - COBRADOR</t>
        </is>
      </c>
      <c r="D1459" s="15" t="n">
        <v>45163292428</v>
      </c>
      <c r="E1459" s="5" t="inlineStr">
        <is>
          <t>BANCO INDUSTRIAL-100070049</t>
        </is>
      </c>
      <c r="H1459" s="9" t="n">
        <v>1456.68</v>
      </c>
      <c r="I1459" s="5" t="inlineStr">
        <is>
          <t>DEPÓSITO BANCARIO</t>
        </is>
      </c>
      <c r="J1459" s="5" t="inlineStr">
        <is>
          <t>1271 SANDRA SALAZAR ESCOBAR</t>
        </is>
      </c>
    </row>
    <row r="1460">
      <c r="A1460" s="5" t="inlineStr">
        <is>
          <t>CCAJ-SC39/86/2023</t>
        </is>
      </c>
      <c r="B1460" s="6" t="n">
        <v>44980.83470803241</v>
      </c>
      <c r="C1460" s="5" t="inlineStr">
        <is>
          <t>1386 EINAR CHOQUETIJLLA - COBRADOR</t>
        </is>
      </c>
      <c r="D1460" s="7" t="n">
        <v>31003</v>
      </c>
      <c r="E1460" s="5" t="inlineStr">
        <is>
          <t>BANCO DE CREDITO-7015054675359</t>
        </is>
      </c>
      <c r="H1460" s="9" t="n">
        <v>4721.5</v>
      </c>
      <c r="I1460" s="5" t="inlineStr">
        <is>
          <t>DEPÓSITO BANCARIO</t>
        </is>
      </c>
      <c r="J1460" s="5" t="inlineStr">
        <is>
          <t>1989 PATRICIA MARCELA UGALDE QUIROZ</t>
        </is>
      </c>
    </row>
    <row r="1461">
      <c r="A1461" s="5" t="inlineStr">
        <is>
          <t>CCAJ-SC39/86/2023</t>
        </is>
      </c>
      <c r="B1461" s="6" t="n">
        <v>44980.83470803241</v>
      </c>
      <c r="C1461" s="5" t="inlineStr">
        <is>
          <t>1386 EINAR CHOQUETIJLLA - COBRADOR</t>
        </is>
      </c>
      <c r="D1461" s="7" t="n">
        <v>252954</v>
      </c>
      <c r="E1461" s="5" t="inlineStr">
        <is>
          <t>BANCO DE CREDITO-7015054675359</t>
        </is>
      </c>
      <c r="H1461" s="9" t="n">
        <v>7428.2</v>
      </c>
      <c r="I1461" s="5" t="inlineStr">
        <is>
          <t>DEPÓSITO BANCARIO</t>
        </is>
      </c>
      <c r="J1461" s="5" t="inlineStr">
        <is>
          <t>1989 PATRICIA MARCELA UGALDE QUIROZ</t>
        </is>
      </c>
    </row>
    <row r="1462">
      <c r="A1462" s="5" t="inlineStr">
        <is>
          <t>CCAJ-SC39/86/2023</t>
        </is>
      </c>
      <c r="B1462" s="6" t="n">
        <v>44980.83470803241</v>
      </c>
      <c r="C1462" s="5" t="inlineStr">
        <is>
          <t>1386 EINAR CHOQUETIJLLA - COBRADOR</t>
        </is>
      </c>
      <c r="D1462" s="7" t="n">
        <v>250982</v>
      </c>
      <c r="E1462" s="5" t="inlineStr">
        <is>
          <t>BANCO DE CREDITO-7015054675359</t>
        </is>
      </c>
      <c r="H1462" s="9" t="n">
        <v>105.06</v>
      </c>
      <c r="I1462" s="5" t="inlineStr">
        <is>
          <t>DEPÓSITO BANCARIO</t>
        </is>
      </c>
      <c r="J1462" s="5" t="inlineStr">
        <is>
          <t>1989 PATRICIA MARCELA UGALDE QUIROZ</t>
        </is>
      </c>
    </row>
    <row r="1463">
      <c r="A1463" s="5" t="inlineStr">
        <is>
          <t>CCAJ-SC39/86/2023</t>
        </is>
      </c>
      <c r="B1463" s="6" t="n">
        <v>44980.83470803241</v>
      </c>
      <c r="C1463" s="5" t="inlineStr">
        <is>
          <t>1386 EINAR CHOQUETIJLLA - COBRADOR</t>
        </is>
      </c>
      <c r="D1463" s="7" t="n">
        <v>168</v>
      </c>
      <c r="E1463" s="5" t="inlineStr">
        <is>
          <t>BANCO DE CREDITO-7015054675359</t>
        </is>
      </c>
      <c r="H1463" s="9" t="n">
        <v>133.86</v>
      </c>
      <c r="I1463" s="5" t="inlineStr">
        <is>
          <t>DEPÓSITO BANCARIO</t>
        </is>
      </c>
      <c r="J1463" s="5" t="inlineStr">
        <is>
          <t>1989 PATRICIA MARCELA UGALDE QUIROZ</t>
        </is>
      </c>
    </row>
    <row r="1464">
      <c r="A1464" s="5" t="inlineStr">
        <is>
          <t>CCAJ-SC39/86/2023</t>
        </is>
      </c>
      <c r="B1464" s="6" t="n">
        <v>44980.83470803241</v>
      </c>
      <c r="C1464" s="5" t="inlineStr">
        <is>
          <t>1386 EINAR CHOQUETIJLLA - COBRADOR</t>
        </is>
      </c>
      <c r="D1464" s="7" t="n">
        <v>179051</v>
      </c>
      <c r="E1464" s="5" t="inlineStr">
        <is>
          <t>BANCO DE CREDITO-7015054675359</t>
        </is>
      </c>
      <c r="H1464" s="9" t="n">
        <v>161.03</v>
      </c>
      <c r="I1464" s="5" t="inlineStr">
        <is>
          <t>DEPÓSITO BANCARIO</t>
        </is>
      </c>
      <c r="J1464" s="5" t="inlineStr">
        <is>
          <t>1989 PATRICIA MARCELA UGALDE QUIROZ</t>
        </is>
      </c>
    </row>
    <row r="1465">
      <c r="A1465" s="5" t="inlineStr">
        <is>
          <t>CCAJ-SC39/86/2023</t>
        </is>
      </c>
      <c r="B1465" s="6" t="n">
        <v>44980.83470803241</v>
      </c>
      <c r="C1465" s="5" t="inlineStr">
        <is>
          <t>1386 EINAR CHOQUETIJLLA - COBRADOR</t>
        </is>
      </c>
      <c r="D1465" s="7" t="n">
        <v>241516</v>
      </c>
      <c r="E1465" s="5" t="inlineStr">
        <is>
          <t>BANCO DE CREDITO-7015054675359</t>
        </is>
      </c>
      <c r="H1465" s="9" t="n">
        <v>157.69</v>
      </c>
      <c r="I1465" s="5" t="inlineStr">
        <is>
          <t>DEPÓSITO BANCARIO</t>
        </is>
      </c>
      <c r="J1465" s="5" t="inlineStr">
        <is>
          <t>1989 PATRICIA MARCELA UGALDE QUIROZ</t>
        </is>
      </c>
    </row>
    <row r="1466">
      <c r="A1466" s="5" t="inlineStr">
        <is>
          <t>CCAJ-SC39/86/2023</t>
        </is>
      </c>
      <c r="B1466" s="6" t="n">
        <v>44980.83470803241</v>
      </c>
      <c r="C1466" s="5" t="inlineStr">
        <is>
          <t>1386 EINAR CHOQUETIJLLA - COBRADOR</t>
        </is>
      </c>
      <c r="D1466" s="7" t="n">
        <v>298235</v>
      </c>
      <c r="E1466" s="5" t="inlineStr">
        <is>
          <t>BANCO DE CREDITO-7015054675359</t>
        </is>
      </c>
      <c r="H1466" s="9" t="n">
        <v>1940.22</v>
      </c>
      <c r="I1466" s="5" t="inlineStr">
        <is>
          <t>DEPÓSITO BANCARIO</t>
        </is>
      </c>
      <c r="J1466" s="5" t="inlineStr">
        <is>
          <t>1989 PATRICIA MARCELA UGALDE QUIROZ</t>
        </is>
      </c>
    </row>
    <row r="1467">
      <c r="A1467" s="5" t="inlineStr">
        <is>
          <t>CCAJ-SC39/86/2023</t>
        </is>
      </c>
      <c r="B1467" s="6" t="n">
        <v>44980.83470803241</v>
      </c>
      <c r="C1467" s="5" t="inlineStr">
        <is>
          <t>1386 EINAR CHOQUETIJLLA - COBRADOR</t>
        </is>
      </c>
      <c r="D1467" s="15" t="n">
        <v>45163291802</v>
      </c>
      <c r="E1467" s="5" t="inlineStr">
        <is>
          <t>BANCO INDUSTRIAL-100070049</t>
        </is>
      </c>
      <c r="H1467" s="9" t="n">
        <v>458.83</v>
      </c>
      <c r="I1467" s="5" t="inlineStr">
        <is>
          <t>DEPÓSITO BANCARIO</t>
        </is>
      </c>
      <c r="J1467" s="5" t="inlineStr">
        <is>
          <t>1271 SANDRA SALAZAR ESCOBAR</t>
        </is>
      </c>
    </row>
    <row r="1468">
      <c r="A1468" s="5" t="inlineStr">
        <is>
          <t>CCAJ-SC39/86/2023</t>
        </is>
      </c>
      <c r="B1468" s="6" t="n">
        <v>44980.83470803241</v>
      </c>
      <c r="C1468" s="5" t="inlineStr">
        <is>
          <t>1386 EINAR CHOQUETIJLLA - COBRADOR</t>
        </is>
      </c>
      <c r="D1468" s="7" t="n">
        <v>940680</v>
      </c>
      <c r="E1468" s="5" t="inlineStr">
        <is>
          <t>MERCANTIL SANTA CRUZ-4010678183</t>
        </is>
      </c>
      <c r="H1468" s="9" t="n">
        <v>165</v>
      </c>
      <c r="I1468" s="5" t="inlineStr">
        <is>
          <t>DEPÓSITO BANCARIO</t>
        </is>
      </c>
      <c r="J1468" s="5" t="inlineStr">
        <is>
          <t>1989 PATRICIA MARCELA UGALDE QUIROZ</t>
        </is>
      </c>
    </row>
    <row r="1469">
      <c r="A1469" s="5" t="inlineStr">
        <is>
          <t>CCAJ-SC39/86/2023</t>
        </is>
      </c>
      <c r="B1469" s="6" t="n">
        <v>44980.83470803241</v>
      </c>
      <c r="C1469" s="5" t="inlineStr">
        <is>
          <t>1386 EINAR CHOQUETIJLLA - COBRADOR</t>
        </is>
      </c>
      <c r="D1469" s="7" t="n">
        <v>788655</v>
      </c>
      <c r="E1469" s="5" t="inlineStr">
        <is>
          <t>MERCANTIL SANTA CRUZ-4010678183</t>
        </is>
      </c>
      <c r="H1469" s="9" t="n">
        <v>197.96</v>
      </c>
      <c r="I1469" s="5" t="inlineStr">
        <is>
          <t>DEPÓSITO BANCARIO</t>
        </is>
      </c>
      <c r="J1469" s="5" t="inlineStr">
        <is>
          <t>1989 PATRICIA MARCELA UGALDE QUIROZ</t>
        </is>
      </c>
    </row>
    <row r="1470">
      <c r="A1470" s="5" t="inlineStr">
        <is>
          <t>CCAJ-SC39/86/2023</t>
        </is>
      </c>
      <c r="B1470" s="6" t="n">
        <v>44980.83470803241</v>
      </c>
      <c r="C1470" s="5" t="inlineStr">
        <is>
          <t>1386 EINAR CHOQUETIJLLA - COBRADOR</t>
        </is>
      </c>
      <c r="D1470" s="7" t="n">
        <v>171920</v>
      </c>
      <c r="E1470" s="5" t="inlineStr">
        <is>
          <t>MERCANTIL SANTA CRUZ-4010678183</t>
        </is>
      </c>
      <c r="H1470" s="9" t="n">
        <v>101000</v>
      </c>
      <c r="I1470" s="5" t="inlineStr">
        <is>
          <t>DEPÓSITO BANCARIO</t>
        </is>
      </c>
      <c r="J1470" s="5" t="inlineStr">
        <is>
          <t>3046 CLAUDIA ELEN CASTRO DELGADILLO</t>
        </is>
      </c>
    </row>
    <row r="1471">
      <c r="A1471" s="5" t="inlineStr">
        <is>
          <t>CCAJ-SC39/86/2023</t>
        </is>
      </c>
      <c r="B1471" s="6" t="n">
        <v>44980.83470803241</v>
      </c>
      <c r="C1471" s="5" t="inlineStr">
        <is>
          <t>1386 EINAR CHOQUETIJLLA - COBRADOR</t>
        </is>
      </c>
      <c r="D1471" s="7" t="n">
        <v>171715</v>
      </c>
      <c r="E1471" s="5" t="inlineStr">
        <is>
          <t>MERCANTIL SANTA CRUZ-4010640108</t>
        </is>
      </c>
      <c r="H1471" s="9" t="n">
        <v>12014.8392</v>
      </c>
      <c r="I1471" s="5" t="inlineStr">
        <is>
          <t>DEPÓSITO BANCARIO</t>
        </is>
      </c>
      <c r="J1471" s="5" t="inlineStr">
        <is>
          <t>3046 CLAUDIA ELEN CASTRO DELGADILLO</t>
        </is>
      </c>
    </row>
    <row r="1472">
      <c r="A1472" s="5" t="inlineStr">
        <is>
          <t>CCAJ-SC39/86/2023</t>
        </is>
      </c>
      <c r="B1472" s="6" t="n">
        <v>44980.83470803241</v>
      </c>
      <c r="C1472" s="5" t="inlineStr">
        <is>
          <t>1386 EINAR CHOQUETIJLLA - COBRADOR</t>
        </is>
      </c>
      <c r="D1472" s="7" t="n">
        <v>171817</v>
      </c>
      <c r="E1472" s="5" t="inlineStr">
        <is>
          <t>MERCANTIL SANTA CRUZ-4010640108</t>
        </is>
      </c>
      <c r="H1472" s="9" t="n">
        <v>25013.4048</v>
      </c>
      <c r="I1472" s="5" t="inlineStr">
        <is>
          <t>DEPÓSITO BANCARIO</t>
        </is>
      </c>
      <c r="J1472" s="5" t="inlineStr">
        <is>
          <t>3046 CLAUDIA ELEN CASTRO DELGADILLO</t>
        </is>
      </c>
    </row>
    <row r="1473">
      <c r="A1473" s="5" t="inlineStr">
        <is>
          <t>CCAJ-SC39/86/2023</t>
        </is>
      </c>
      <c r="B1473" s="6" t="n">
        <v>44980.83470803241</v>
      </c>
      <c r="C1473" s="5" t="inlineStr">
        <is>
          <t>1386 EINAR CHOQUETIJLLA - COBRADOR</t>
        </is>
      </c>
      <c r="D1473" s="15" t="n">
        <v>45133201260</v>
      </c>
      <c r="E1473" s="5" t="inlineStr">
        <is>
          <t>BANCO INDUSTRIAL-100070049</t>
        </is>
      </c>
      <c r="H1473" s="9" t="n">
        <v>17640</v>
      </c>
      <c r="I1473" s="5" t="inlineStr">
        <is>
          <t>DEPÓSITO BANCARIO</t>
        </is>
      </c>
      <c r="J1473" s="5" t="inlineStr">
        <is>
          <t>4307 PEDRO GALARZA TERCEROS</t>
        </is>
      </c>
    </row>
    <row r="1474">
      <c r="A1474" s="5" t="inlineStr">
        <is>
          <t>CCAJ-SC39/86/2023</t>
        </is>
      </c>
      <c r="B1474" s="6" t="n">
        <v>44980.83470803241</v>
      </c>
      <c r="C1474" s="5" t="inlineStr">
        <is>
          <t>1386 EINAR CHOQUETIJLLA - COBRADOR</t>
        </is>
      </c>
      <c r="D1474" s="7" t="n">
        <v>224696</v>
      </c>
      <c r="E1474" s="5" t="inlineStr">
        <is>
          <t>BANCO DE CREDITO-7015054675359</t>
        </is>
      </c>
      <c r="H1474" s="9" t="n">
        <v>68</v>
      </c>
      <c r="I1474" s="5" t="inlineStr">
        <is>
          <t>DEPÓSITO BANCARIO</t>
        </is>
      </c>
      <c r="J1474" s="5" t="inlineStr">
        <is>
          <t>4863 MOISES MENACHO MONTAÑO</t>
        </is>
      </c>
    </row>
    <row r="1475">
      <c r="A1475" s="5" t="inlineStr">
        <is>
          <t>CCAJ-SC39/86/2023</t>
        </is>
      </c>
      <c r="B1475" s="6" t="n">
        <v>44980.83470803241</v>
      </c>
      <c r="C1475" s="5" t="inlineStr">
        <is>
          <t>1386 EINAR CHOQUETIJLLA - COBRADOR</t>
        </is>
      </c>
      <c r="D1475" s="7" t="n">
        <v>182521</v>
      </c>
      <c r="E1475" s="5" t="inlineStr">
        <is>
          <t>MERCANTIL SANTA CRUZ-4010678183</t>
        </is>
      </c>
      <c r="H1475" s="9" t="n">
        <v>171574.8</v>
      </c>
      <c r="I1475" s="5" t="inlineStr">
        <is>
          <t>DEPÓSITO BANCARIO</t>
        </is>
      </c>
      <c r="J1475" s="5" t="inlineStr">
        <is>
          <t>4863 MOISES MENACHO MONTAÑO</t>
        </is>
      </c>
    </row>
    <row r="1476">
      <c r="A1476" s="5" t="inlineStr">
        <is>
          <t>CCAJ-SC39/86/2023</t>
        </is>
      </c>
      <c r="B1476" s="6" t="n">
        <v>44980.83470803241</v>
      </c>
      <c r="C1476" s="5" t="inlineStr">
        <is>
          <t>1386 EINAR CHOQUETIJLLA - COBRADOR</t>
        </is>
      </c>
      <c r="D1476" s="7" t="n">
        <v>182454</v>
      </c>
      <c r="E1476" s="5" t="inlineStr">
        <is>
          <t>MERCANTIL SANTA CRUZ-4010640108</t>
        </is>
      </c>
      <c r="H1476" s="9" t="n">
        <v>6264</v>
      </c>
      <c r="I1476" s="5" t="inlineStr">
        <is>
          <t>DEPÓSITO BANCARIO</t>
        </is>
      </c>
      <c r="J1476" s="5" t="inlineStr">
        <is>
          <t>4863 MOISES MENACHO MONTAÑO</t>
        </is>
      </c>
    </row>
    <row r="1477">
      <c r="A1477" s="5" t="inlineStr">
        <is>
          <t>CCAJ-SC39/86/2023</t>
        </is>
      </c>
      <c r="B1477" s="6" t="n">
        <v>44980.83470803241</v>
      </c>
      <c r="C1477" s="5" t="inlineStr">
        <is>
          <t>1386 EINAR CHOQUETIJLLA - COBRADOR</t>
        </is>
      </c>
      <c r="D1477" s="7" t="n">
        <v>185735</v>
      </c>
      <c r="E1477" s="5" t="inlineStr">
        <is>
          <t>MERCANTIL SANTA CRUZ-4010678183</t>
        </is>
      </c>
      <c r="H1477" s="9" t="n">
        <v>37390.5</v>
      </c>
      <c r="I1477" s="5" t="inlineStr">
        <is>
          <t>DEPÓSITO BANCARIO</t>
        </is>
      </c>
      <c r="J1477" s="8" t="inlineStr">
        <is>
          <t>1972 FLAVIA GALEAN MALLON</t>
        </is>
      </c>
    </row>
    <row r="1478">
      <c r="A1478" s="5" t="inlineStr">
        <is>
          <t>CCAJ-SC39/86/2023</t>
        </is>
      </c>
      <c r="B1478" s="6" t="n">
        <v>44980.83470803241</v>
      </c>
      <c r="C1478" s="5" t="inlineStr">
        <is>
          <t>1386 EINAR CHOQUETIJLLA - COBRADOR</t>
        </is>
      </c>
      <c r="D1478" s="7" t="n">
        <v>185821</v>
      </c>
      <c r="E1478" s="5" t="inlineStr">
        <is>
          <t>MERCANTIL SANTA CRUZ-4010640108</t>
        </is>
      </c>
      <c r="H1478" s="9" t="n">
        <v>696</v>
      </c>
      <c r="I1478" s="5" t="inlineStr">
        <is>
          <t>DEPÓSITO BANCARIO</t>
        </is>
      </c>
      <c r="J1478" s="8" t="inlineStr">
        <is>
          <t>1972 FLAVIA GALEAN MALLON</t>
        </is>
      </c>
    </row>
    <row r="1479">
      <c r="A1479" s="5" t="inlineStr">
        <is>
          <t>CCAJ-SC39/86/2023</t>
        </is>
      </c>
      <c r="B1479" s="6" t="n">
        <v>44980.83470803241</v>
      </c>
      <c r="C1479" s="5" t="inlineStr">
        <is>
          <t>1386 EINAR CHOQUETIJLLA - COBRADOR</t>
        </is>
      </c>
      <c r="D1479" s="7" t="n"/>
      <c r="E1479" s="8" t="n"/>
      <c r="F1479" s="9" t="n">
        <v>13414.2</v>
      </c>
      <c r="I1479" s="10" t="inlineStr">
        <is>
          <t>EFECTIVO</t>
        </is>
      </c>
      <c r="J1479" s="8" t="inlineStr">
        <is>
          <t>2551 EDMUNDO CAYANI M.</t>
        </is>
      </c>
    </row>
    <row r="1480">
      <c r="A1480" s="5" t="inlineStr">
        <is>
          <t>CCAJ-SC39/86/2023</t>
        </is>
      </c>
      <c r="B1480" s="6" t="n">
        <v>44980.83470803241</v>
      </c>
      <c r="C1480" s="5" t="inlineStr">
        <is>
          <t>1386 EINAR CHOQUETIJLLA - COBRADOR</t>
        </is>
      </c>
      <c r="D1480" s="7" t="n"/>
      <c r="E1480" s="8" t="n"/>
      <c r="F1480" s="9" t="n">
        <v>7608</v>
      </c>
      <c r="I1480" s="10" t="inlineStr">
        <is>
          <t>EFECTIVO</t>
        </is>
      </c>
      <c r="J1480" s="8" t="inlineStr">
        <is>
          <t>2932 EUGENIO LOPEZ CESPEDES</t>
        </is>
      </c>
    </row>
    <row r="1481">
      <c r="A1481" s="5" t="inlineStr">
        <is>
          <t>CCAJ-SC39/86/2023</t>
        </is>
      </c>
      <c r="B1481" s="6" t="n">
        <v>44980.83470803241</v>
      </c>
      <c r="C1481" s="5" t="inlineStr">
        <is>
          <t>1386 EINAR CHOQUETIJLLA - COBRADOR</t>
        </is>
      </c>
      <c r="D1481" s="7" t="n"/>
      <c r="E1481" s="8" t="n"/>
      <c r="F1481" s="9" t="n">
        <v>27661.4</v>
      </c>
      <c r="I1481" s="10" t="inlineStr">
        <is>
          <t>EFECTIVO</t>
        </is>
      </c>
      <c r="J1481" s="8" t="inlineStr">
        <is>
          <t>3211 PEDRO CAYALO COCA</t>
        </is>
      </c>
    </row>
    <row r="1482">
      <c r="A1482" s="5" t="inlineStr">
        <is>
          <t>CCAJ-SC39/86/2023</t>
        </is>
      </c>
      <c r="B1482" s="6" t="n">
        <v>44980.83470803241</v>
      </c>
      <c r="C1482" s="5" t="inlineStr">
        <is>
          <t>1386 EINAR CHOQUETIJLLA - COBRADOR</t>
        </is>
      </c>
      <c r="D1482" s="7" t="n"/>
      <c r="E1482" s="8" t="n"/>
      <c r="F1482" s="9" t="n">
        <v>5812</v>
      </c>
      <c r="I1482" s="10" t="inlineStr">
        <is>
          <t>EFECTIVO</t>
        </is>
      </c>
      <c r="J1482" s="8" t="inlineStr">
        <is>
          <t>4309 RODRIGO RAMOS - T02</t>
        </is>
      </c>
    </row>
    <row r="1483">
      <c r="A1483" s="5" t="inlineStr">
        <is>
          <t>CCAJ-SC39/86/2023</t>
        </is>
      </c>
      <c r="B1483" s="6" t="n">
        <v>44980.83470803241</v>
      </c>
      <c r="C1483" s="5" t="inlineStr">
        <is>
          <t>1386 EINAR CHOQUETIJLLA - COBRADOR</t>
        </is>
      </c>
      <c r="D1483" s="7" t="n"/>
      <c r="E1483" s="8" t="n"/>
      <c r="F1483" s="9" t="n">
        <v>1179.1</v>
      </c>
      <c r="I1483" s="10" t="inlineStr">
        <is>
          <t>EFECTIVO</t>
        </is>
      </c>
      <c r="J1483" s="8" t="inlineStr">
        <is>
          <t>4309 RODRIGO RAMOS - T03</t>
        </is>
      </c>
    </row>
    <row r="1484">
      <c r="A1484" s="5" t="inlineStr">
        <is>
          <t>CCAJ-SC39/86/2023</t>
        </is>
      </c>
      <c r="B1484" s="6" t="n">
        <v>44980.83470803241</v>
      </c>
      <c r="C1484" s="5" t="inlineStr">
        <is>
          <t>1386 EINAR CHOQUETIJLLA - COBRADOR</t>
        </is>
      </c>
      <c r="D1484" s="7" t="n"/>
      <c r="E1484" s="8" t="n"/>
      <c r="F1484" s="9" t="n">
        <v>4896.3</v>
      </c>
      <c r="I1484" s="10" t="inlineStr">
        <is>
          <t>EFECTIVO</t>
        </is>
      </c>
      <c r="J1484" s="8" t="inlineStr">
        <is>
          <t>4309 RODRIGO RAMOS - T04</t>
        </is>
      </c>
    </row>
    <row r="1485">
      <c r="A1485" s="5" t="inlineStr">
        <is>
          <t>CCAJ-SC39/86/2023</t>
        </is>
      </c>
      <c r="B1485" s="6" t="n">
        <v>44980.83470803241</v>
      </c>
      <c r="C1485" s="5" t="inlineStr">
        <is>
          <t>1386 EINAR CHOQUETIJLLA - COBRADOR</t>
        </is>
      </c>
      <c r="D1485" s="7" t="n"/>
      <c r="E1485" s="8" t="n"/>
      <c r="F1485" s="9" t="n">
        <v>4102.2</v>
      </c>
      <c r="I1485" s="10" t="inlineStr">
        <is>
          <t>EFECTIVO</t>
        </is>
      </c>
      <c r="J1485" s="8" t="inlineStr">
        <is>
          <t>4309 RODRIGO RAMOS - T05</t>
        </is>
      </c>
    </row>
    <row r="1486">
      <c r="A1486" s="5" t="inlineStr">
        <is>
          <t>CCAJ-SC39/86/2023</t>
        </is>
      </c>
      <c r="B1486" s="6" t="n">
        <v>44980.83470803241</v>
      </c>
      <c r="C1486" s="5" t="inlineStr">
        <is>
          <t>1386 EINAR CHOQUETIJLLA - COBRADOR</t>
        </is>
      </c>
      <c r="D1486" s="7" t="n"/>
      <c r="E1486" s="8" t="n"/>
      <c r="F1486" s="9" t="n">
        <v>17637</v>
      </c>
      <c r="I1486" s="10" t="inlineStr">
        <is>
          <t>EFECTIVO</t>
        </is>
      </c>
      <c r="J1486" s="8" t="inlineStr">
        <is>
          <t>4309 RODRIGO RAMOS - T06</t>
        </is>
      </c>
    </row>
    <row r="1487">
      <c r="A1487" s="5" t="inlineStr">
        <is>
          <t>CCAJ-SC39/86/2023</t>
        </is>
      </c>
      <c r="B1487" s="6" t="n">
        <v>44980.83470803241</v>
      </c>
      <c r="C1487" s="5" t="inlineStr">
        <is>
          <t>1386 EINAR CHOQUETIJLLA - COBRADOR</t>
        </is>
      </c>
      <c r="D1487" s="7" t="n"/>
      <c r="E1487" s="8" t="n"/>
      <c r="F1487" s="9" t="n">
        <v>15135.9</v>
      </c>
      <c r="I1487" s="10" t="inlineStr">
        <is>
          <t>EFECTIVO</t>
        </is>
      </c>
      <c r="J1487" s="8" t="inlineStr">
        <is>
          <t>4309 RODRIGO RAMOS - T07</t>
        </is>
      </c>
    </row>
    <row r="1488">
      <c r="A1488" s="5" t="inlineStr">
        <is>
          <t>CCAJ-SC39/86/2023</t>
        </is>
      </c>
      <c r="B1488" s="6" t="n">
        <v>44980.83470803241</v>
      </c>
      <c r="C1488" s="5" t="inlineStr">
        <is>
          <t>1386 EINAR CHOQUETIJLLA - COBRADOR</t>
        </is>
      </c>
      <c r="D1488" s="7" t="n"/>
      <c r="E1488" s="8" t="n"/>
      <c r="F1488" s="9" t="n">
        <v>24850.7</v>
      </c>
      <c r="I1488" s="10" t="inlineStr">
        <is>
          <t>EFECTIVO</t>
        </is>
      </c>
      <c r="J1488" s="8" t="inlineStr">
        <is>
          <t>4309 RODRIGO RAMOS - T09</t>
        </is>
      </c>
    </row>
    <row r="1489">
      <c r="A1489" s="5" t="inlineStr">
        <is>
          <t>CCAJ-SC39/86/2023</t>
        </is>
      </c>
      <c r="B1489" s="6" t="n">
        <v>44980.83470803241</v>
      </c>
      <c r="C1489" s="5" t="inlineStr">
        <is>
          <t>1386 EINAR CHOQUETIJLLA - COBRADOR</t>
        </is>
      </c>
      <c r="D1489" s="7" t="n"/>
      <c r="E1489" s="8" t="n"/>
      <c r="F1489" s="9" t="n">
        <v>17559.5</v>
      </c>
      <c r="I1489" s="10" t="inlineStr">
        <is>
          <t>EFECTIVO</t>
        </is>
      </c>
      <c r="J1489" s="8" t="inlineStr">
        <is>
          <t>4309 RODRIGO RAMOS - T14</t>
        </is>
      </c>
    </row>
    <row r="1490">
      <c r="A1490" s="5" t="inlineStr">
        <is>
          <t>CCAJ-SC39/86/2023</t>
        </is>
      </c>
      <c r="B1490" s="6" t="n">
        <v>44980.83470803241</v>
      </c>
      <c r="C1490" s="5" t="inlineStr">
        <is>
          <t>1386 EINAR CHOQUETIJLLA - COBRADOR</t>
        </is>
      </c>
      <c r="D1490" s="7" t="n"/>
      <c r="E1490" s="8" t="n"/>
      <c r="F1490" s="9" t="n">
        <v>64900</v>
      </c>
      <c r="I1490" s="10" t="inlineStr">
        <is>
          <t>EFECTIVO</t>
        </is>
      </c>
      <c r="J1490" s="8" t="inlineStr">
        <is>
          <t>4309 RODRIGO RAMOS - T16</t>
        </is>
      </c>
    </row>
    <row r="1491">
      <c r="A1491" s="5" t="inlineStr">
        <is>
          <t>CCAJ-SC39/86/2023</t>
        </is>
      </c>
      <c r="B1491" s="6" t="n">
        <v>44980.83470803241</v>
      </c>
      <c r="C1491" s="5" t="inlineStr">
        <is>
          <t>1386 EINAR CHOQUETIJLLA - COBRADOR</t>
        </is>
      </c>
      <c r="D1491" s="7" t="n"/>
      <c r="E1491" s="8" t="n"/>
      <c r="F1491" s="9" t="n">
        <v>10761.4</v>
      </c>
      <c r="I1491" s="10" t="inlineStr">
        <is>
          <t>EFECTIVO</t>
        </is>
      </c>
      <c r="J1491" s="8" t="inlineStr">
        <is>
          <t>4309 RODRIGO RAMOS - T18</t>
        </is>
      </c>
    </row>
    <row r="1492">
      <c r="A1492" s="5" t="inlineStr">
        <is>
          <t>CCAJ-SC39/86/2023</t>
        </is>
      </c>
      <c r="B1492" s="6" t="n">
        <v>44980.83470803241</v>
      </c>
      <c r="C1492" s="5" t="inlineStr">
        <is>
          <t>1386 EINAR CHOQUETIJLLA - COBRADOR</t>
        </is>
      </c>
      <c r="D1492" s="7" t="n"/>
      <c r="E1492" s="8" t="n"/>
      <c r="F1492" s="9" t="n">
        <v>13263.4</v>
      </c>
      <c r="I1492" s="10" t="inlineStr">
        <is>
          <t>EFECTIVO</t>
        </is>
      </c>
      <c r="J1492" s="8" t="inlineStr">
        <is>
          <t>4309 RODRIGO RAMOS - T20</t>
        </is>
      </c>
    </row>
    <row r="1493">
      <c r="A1493" s="5" t="inlineStr">
        <is>
          <t>CCAJ-SC39/86/2023</t>
        </is>
      </c>
      <c r="B1493" s="6" t="n">
        <v>44980.83470803241</v>
      </c>
      <c r="C1493" s="5" t="inlineStr">
        <is>
          <t>1386 EINAR CHOQUETIJLLA - COBRADOR</t>
        </is>
      </c>
      <c r="D1493" s="7" t="n"/>
      <c r="E1493" s="8" t="n"/>
      <c r="F1493" s="9" t="n">
        <v>16120</v>
      </c>
      <c r="I1493" s="10" t="inlineStr">
        <is>
          <t>EFECTIVO</t>
        </is>
      </c>
      <c r="J1493" s="8" t="inlineStr">
        <is>
          <t>4309 RODRIGO RAMOS - T21</t>
        </is>
      </c>
    </row>
    <row r="1494">
      <c r="A1494" s="11" t="inlineStr">
        <is>
          <t>SAP</t>
        </is>
      </c>
      <c r="B1494" s="3" t="n"/>
      <c r="C1494" s="3" t="n"/>
      <c r="D1494" s="7" t="n"/>
      <c r="E1494" s="8" t="n"/>
      <c r="F1494" s="12">
        <f>SUM(F1405:G1493)</f>
        <v/>
      </c>
      <c r="H1494" s="9" t="n"/>
      <c r="I1494" s="10" t="n"/>
      <c r="J1494" s="8" t="n"/>
    </row>
    <row r="1495" ht="15.75" customHeight="1">
      <c r="A1495" s="13" t="inlineStr">
        <is>
          <t>FECHA</t>
        </is>
      </c>
      <c r="B1495" s="13" t="inlineStr">
        <is>
          <t>CIERRE DE CAJA</t>
        </is>
      </c>
      <c r="C1495" s="13" t="inlineStr">
        <is>
          <t>IMPORTE</t>
        </is>
      </c>
      <c r="D1495" s="49" t="inlineStr">
        <is>
          <t>112825903</t>
        </is>
      </c>
      <c r="E1495" s="14" t="n">
        <v>112826043</v>
      </c>
      <c r="H1495" s="9" t="n"/>
      <c r="I1495" s="10" t="n"/>
      <c r="J1495" s="8" t="n"/>
    </row>
    <row r="1496">
      <c r="D1496" s="57" t="inlineStr">
        <is>
          <t>BOOT</t>
        </is>
      </c>
    </row>
    <row r="1497"/>
    <row r="1498">
      <c r="A1498" s="1" t="inlineStr">
        <is>
          <t>Cierre Caja</t>
        </is>
      </c>
      <c r="B1498" s="2" t="n"/>
      <c r="C1498" s="2" t="n"/>
      <c r="D1498" s="2" t="n"/>
      <c r="E1498" s="2" t="n"/>
      <c r="F1498" s="2" t="n"/>
      <c r="G1498" s="2" t="n"/>
      <c r="H1498" s="2" t="n"/>
      <c r="I1498" s="2" t="n"/>
      <c r="J1498" s="2" t="n"/>
    </row>
    <row r="1499">
      <c r="A1499" s="3" t="inlineStr">
        <is>
          <t>Del 24/02/2023</t>
        </is>
      </c>
      <c r="B1499" s="2" t="n"/>
      <c r="C1499" s="2" t="n"/>
      <c r="D1499" s="2" t="n"/>
      <c r="E1499" s="2" t="n"/>
      <c r="F1499" s="2" t="n"/>
      <c r="G1499" s="2" t="n"/>
      <c r="H1499" s="2" t="n"/>
      <c r="I1499" s="2" t="n"/>
      <c r="J1499" s="2" t="n"/>
    </row>
    <row r="1500">
      <c r="A1500" s="74" t="inlineStr">
        <is>
          <t>Cierre Caja</t>
        </is>
      </c>
      <c r="B1500" s="74" t="inlineStr">
        <is>
          <t>Fecha</t>
        </is>
      </c>
      <c r="C1500" s="74" t="inlineStr">
        <is>
          <t>Cajero</t>
        </is>
      </c>
      <c r="D1500" s="74" t="inlineStr">
        <is>
          <t>Nro Voucher</t>
        </is>
      </c>
      <c r="E1500" s="74" t="inlineStr">
        <is>
          <t>Nro Cuenta</t>
        </is>
      </c>
      <c r="F1500" s="74" t="inlineStr">
        <is>
          <t>Tipo Ingreso</t>
        </is>
      </c>
      <c r="G1500" s="75" t="n"/>
      <c r="H1500" s="76" t="n"/>
      <c r="I1500" s="74" t="inlineStr">
        <is>
          <t>TIPO DE INGRESO</t>
        </is>
      </c>
      <c r="J1500" s="74" t="inlineStr">
        <is>
          <t>Cobrador</t>
        </is>
      </c>
    </row>
    <row r="1501">
      <c r="A1501" s="77" t="n"/>
      <c r="B1501" s="77" t="n"/>
      <c r="C1501" s="77" t="n"/>
      <c r="D1501" s="77" t="n"/>
      <c r="E1501" s="77" t="n"/>
      <c r="F1501" s="4" t="inlineStr">
        <is>
          <t>EFECTIVO</t>
        </is>
      </c>
      <c r="G1501" s="4" t="inlineStr">
        <is>
          <t>CHEQUE</t>
        </is>
      </c>
      <c r="H1501" s="4" t="inlineStr">
        <is>
          <t>TRANSFERENCIA</t>
        </is>
      </c>
      <c r="I1501" s="77" t="n"/>
      <c r="J1501" s="77" t="n"/>
    </row>
    <row r="1502">
      <c r="A1502" s="5" t="inlineStr">
        <is>
          <t>CCAJ-SC39/87/2023</t>
        </is>
      </c>
      <c r="B1502" s="6" t="n">
        <v>44981.43003637731</v>
      </c>
      <c r="C1502" s="5" t="inlineStr">
        <is>
          <t>1386 EINAR CHOQUETIJLLA - COBRADOR</t>
        </is>
      </c>
      <c r="D1502" s="10" t="n"/>
      <c r="E1502" s="8" t="n"/>
      <c r="F1502" s="9" t="n">
        <v>8531.1</v>
      </c>
      <c r="I1502" s="10" t="inlineStr">
        <is>
          <t>EFECTIVO</t>
        </is>
      </c>
      <c r="J1502" s="5" t="inlineStr">
        <is>
          <t>2552 ALVARO JAVIER LOAYZA CACERES</t>
        </is>
      </c>
    </row>
    <row r="1503">
      <c r="A1503" s="5" t="inlineStr">
        <is>
          <t>CCAJ-SC39/87/2023</t>
        </is>
      </c>
      <c r="B1503" s="6" t="n">
        <v>44981.43003637731</v>
      </c>
      <c r="C1503" s="5" t="inlineStr">
        <is>
          <t>1386 EINAR CHOQUETIJLLA - COBRADOR</t>
        </is>
      </c>
      <c r="D1503" s="10" t="n"/>
      <c r="E1503" s="8" t="n"/>
      <c r="F1503" s="9" t="n">
        <v>4783</v>
      </c>
      <c r="I1503" s="10" t="inlineStr">
        <is>
          <t>EFECTIVO</t>
        </is>
      </c>
      <c r="J1503" s="5" t="inlineStr">
        <is>
          <t>2994 CRISTIAN DEIBY PARDO VILLEGAS</t>
        </is>
      </c>
    </row>
    <row r="1504">
      <c r="A1504" s="5" t="inlineStr">
        <is>
          <t>CCAJ-SC39/87/2023</t>
        </is>
      </c>
      <c r="B1504" s="6" t="n">
        <v>44981.43003637731</v>
      </c>
      <c r="C1504" s="5" t="inlineStr">
        <is>
          <t>1386 EINAR CHOQUETIJLLA - COBRADOR</t>
        </is>
      </c>
      <c r="D1504" s="10" t="n"/>
      <c r="E1504" s="8" t="n"/>
      <c r="F1504" s="9" t="n">
        <v>11000.4</v>
      </c>
      <c r="I1504" s="10" t="inlineStr">
        <is>
          <t>EFECTIVO</t>
        </is>
      </c>
      <c r="J1504" s="8" t="inlineStr">
        <is>
          <t>4309 RODRIGO RAMOS - T10</t>
        </is>
      </c>
    </row>
    <row r="1505">
      <c r="A1505" s="5" t="inlineStr">
        <is>
          <t>CCAJ-SC39/87/2023</t>
        </is>
      </c>
      <c r="B1505" s="6" t="n">
        <v>44981.43003637731</v>
      </c>
      <c r="C1505" s="5" t="inlineStr">
        <is>
          <t>1386 EINAR CHOQUETIJLLA - COBRADOR</t>
        </is>
      </c>
      <c r="D1505" s="10" t="n"/>
      <c r="E1505" s="8" t="n"/>
      <c r="F1505" s="9" t="n">
        <v>4398.8</v>
      </c>
      <c r="I1505" s="10" t="inlineStr">
        <is>
          <t>EFECTIVO</t>
        </is>
      </c>
      <c r="J1505" s="8" t="inlineStr">
        <is>
          <t>4309 RODRIGO RAMOS - T11</t>
        </is>
      </c>
    </row>
    <row r="1506">
      <c r="A1506" s="5" t="inlineStr">
        <is>
          <t>CCAJ-SC39/87/2023</t>
        </is>
      </c>
      <c r="B1506" s="6" t="n">
        <v>44981.43003637731</v>
      </c>
      <c r="C1506" s="5" t="inlineStr">
        <is>
          <t>1386 EINAR CHOQUETIJLLA - COBRADOR</t>
        </is>
      </c>
      <c r="D1506" s="10" t="n"/>
      <c r="E1506" s="8" t="n"/>
      <c r="F1506" s="9" t="n">
        <v>11861.3</v>
      </c>
      <c r="I1506" s="10" t="inlineStr">
        <is>
          <t>EFECTIVO</t>
        </is>
      </c>
      <c r="J1506" s="8" t="inlineStr">
        <is>
          <t>4309 RODRIGO RAMOS - T15</t>
        </is>
      </c>
    </row>
    <row r="1507">
      <c r="A1507" s="5" t="inlineStr">
        <is>
          <t>CCAJ-SC39/87/2023</t>
        </is>
      </c>
      <c r="B1507" s="6" t="n">
        <v>44981.43003637731</v>
      </c>
      <c r="C1507" s="5" t="inlineStr">
        <is>
          <t>1386 EINAR CHOQUETIJLLA - COBRADOR</t>
        </is>
      </c>
      <c r="D1507" s="10" t="n"/>
      <c r="E1507" s="8" t="n"/>
      <c r="F1507" s="9" t="n">
        <v>50380.1</v>
      </c>
      <c r="I1507" s="10" t="inlineStr">
        <is>
          <t>EFECTIVO</t>
        </is>
      </c>
      <c r="J1507" s="8" t="inlineStr">
        <is>
          <t>4309 RODRIGO RAMOS - T19</t>
        </is>
      </c>
    </row>
    <row r="1508">
      <c r="A1508" s="11" t="inlineStr">
        <is>
          <t>SAP</t>
        </is>
      </c>
      <c r="B1508" s="3" t="n"/>
      <c r="C1508" s="3" t="n"/>
      <c r="D1508" s="7" t="n"/>
      <c r="E1508" s="8" t="n"/>
      <c r="F1508" s="31">
        <f>SUM(F1502:G1507)</f>
        <v/>
      </c>
      <c r="H1508" s="9" t="n"/>
      <c r="I1508" s="10" t="n"/>
      <c r="J1508" s="8" t="n"/>
    </row>
    <row r="1509">
      <c r="A1509" s="13" t="inlineStr">
        <is>
          <t>FECHA</t>
        </is>
      </c>
      <c r="B1509" s="13" t="inlineStr">
        <is>
          <t>CIERRE DE CAJA</t>
        </is>
      </c>
      <c r="C1509" s="13" t="inlineStr">
        <is>
          <t>IMPORTE</t>
        </is>
      </c>
      <c r="D1509" t="inlineStr">
        <is>
          <t>112825902</t>
        </is>
      </c>
      <c r="E1509" t="inlineStr">
        <is>
          <t>112825917</t>
        </is>
      </c>
      <c r="H1509" s="9" t="n"/>
      <c r="I1509" s="10" t="n"/>
      <c r="J1509" s="8" t="n"/>
    </row>
    <row r="1510" ht="15.75" customHeight="1">
      <c r="A1510" s="5" t="n"/>
      <c r="B1510" s="6" t="n"/>
      <c r="C1510" s="5" t="n"/>
      <c r="D1510" s="49" t="n">
        <v>112825696</v>
      </c>
      <c r="E1510" s="14" t="n">
        <v>112826044</v>
      </c>
      <c r="H1510" s="9" t="n"/>
      <c r="I1510" s="10" t="n"/>
      <c r="J1510" s="8" t="n"/>
    </row>
    <row r="1511" ht="15.75" customHeight="1">
      <c r="A1511" s="5" t="n"/>
      <c r="B1511" s="6" t="n"/>
      <c r="C1511" s="5" t="n"/>
      <c r="D1511" s="49" t="n">
        <v>112825711</v>
      </c>
      <c r="E1511" s="14" t="n">
        <v>112826155</v>
      </c>
      <c r="H1511" s="9" t="n"/>
      <c r="I1511" s="10" t="n"/>
      <c r="J1511" s="8" t="n"/>
    </row>
    <row r="1512">
      <c r="A1512" s="5" t="n"/>
      <c r="B1512" s="6" t="n"/>
      <c r="C1512" s="5" t="n"/>
      <c r="D1512" s="57" t="inlineStr">
        <is>
          <t>BOOT</t>
        </is>
      </c>
      <c r="E1512" s="8" t="n"/>
      <c r="H1512" s="9" t="n"/>
      <c r="I1512" s="10" t="n"/>
      <c r="J1512" s="8" t="n"/>
    </row>
    <row r="1513">
      <c r="A1513" s="5" t="inlineStr">
        <is>
          <t>CCAJ-SC39/88/2023</t>
        </is>
      </c>
      <c r="B1513" s="6" t="n">
        <v>44981.85396638889</v>
      </c>
      <c r="C1513" s="5" t="inlineStr">
        <is>
          <t>1386 EINAR CHOQUETIJLLA - COBRADOR</t>
        </is>
      </c>
      <c r="D1513" s="7" t="n"/>
      <c r="E1513" s="8" t="n"/>
      <c r="G1513" s="9" t="n">
        <v>266.94</v>
      </c>
      <c r="I1513" s="10" t="inlineStr">
        <is>
          <t>CHEQUE</t>
        </is>
      </c>
      <c r="J1513" s="8" t="inlineStr">
        <is>
          <t>4309 RODRIGO RAMOS - T03</t>
        </is>
      </c>
    </row>
    <row r="1514">
      <c r="A1514" s="5" t="inlineStr">
        <is>
          <t>CCAJ-SC39/88/202</t>
        </is>
      </c>
      <c r="B1514" s="6" t="n">
        <v>44981.85396638889</v>
      </c>
      <c r="C1514" s="5" t="inlineStr">
        <is>
          <t xml:space="preserve">1386 EINAR CHOQUETIJLLA - </t>
        </is>
      </c>
      <c r="D1514" s="15" t="n">
        <v>45163292994</v>
      </c>
      <c r="E1514" s="5" t="inlineStr">
        <is>
          <t>BANCO INDUSTRIAL-100070049</t>
        </is>
      </c>
      <c r="H1514" s="9" t="n">
        <v>525.28</v>
      </c>
      <c r="I1514" s="5" t="inlineStr">
        <is>
          <t>DEPÓSITO BANCARIO</t>
        </is>
      </c>
      <c r="J1514" s="5" t="inlineStr">
        <is>
          <t>1989 PATRICIA MARCELA UGALDE QUIROZ</t>
        </is>
      </c>
    </row>
    <row r="1515">
      <c r="A1515" s="5" t="inlineStr">
        <is>
          <t>CCAJ-SC39/88/2023</t>
        </is>
      </c>
      <c r="B1515" s="6" t="n">
        <v>44981.85396638889</v>
      </c>
      <c r="C1515" s="5" t="inlineStr">
        <is>
          <t>1386 EINAR CHOQUETIJLLA - COBRADOR</t>
        </is>
      </c>
      <c r="D1515" s="7" t="n">
        <v>39503666</v>
      </c>
      <c r="E1515" s="8" t="inlineStr">
        <is>
          <t>BANCO UNION-120271437</t>
        </is>
      </c>
      <c r="H1515" s="9" t="n">
        <v>24807.56</v>
      </c>
      <c r="I1515" s="5" t="inlineStr">
        <is>
          <t>DEPÓSITO BANCARIO</t>
        </is>
      </c>
      <c r="J1515" s="5" t="inlineStr">
        <is>
          <t>3046 CLAUDIA ELEN CASTRO DELGADILLO</t>
        </is>
      </c>
    </row>
    <row r="1516">
      <c r="A1516" s="5" t="inlineStr">
        <is>
          <t>CCAJ-SC39/88/2023</t>
        </is>
      </c>
      <c r="B1516" s="6" t="n">
        <v>44981.85396638889</v>
      </c>
      <c r="C1516" s="5" t="inlineStr">
        <is>
          <t>1386 EINAR CHOQUETIJLLA - COBRADOR</t>
        </is>
      </c>
      <c r="D1516" s="7" t="n">
        <v>39503666</v>
      </c>
      <c r="E1516" s="8" t="inlineStr">
        <is>
          <t>BANCO UNION-120271437</t>
        </is>
      </c>
      <c r="H1516" s="9" t="n">
        <v>5192.44</v>
      </c>
      <c r="I1516" s="5" t="inlineStr">
        <is>
          <t>DEPÓSITO BANCARIO</t>
        </is>
      </c>
      <c r="J1516" s="5" t="inlineStr">
        <is>
          <t>3046 CLAUDIA ELEN CASTRO DELGADILLO</t>
        </is>
      </c>
    </row>
    <row r="1517">
      <c r="A1517" s="5" t="inlineStr">
        <is>
          <t>CCAJ-SC39/88/2023</t>
        </is>
      </c>
      <c r="B1517" s="6" t="n">
        <v>44981.85396638889</v>
      </c>
      <c r="C1517" s="5" t="inlineStr">
        <is>
          <t>1386 EINAR CHOQUETIJLLA - COBRADOR</t>
        </is>
      </c>
      <c r="D1517" s="15" t="n">
        <v>45133203970</v>
      </c>
      <c r="E1517" s="5" t="inlineStr">
        <is>
          <t>BANCO INDUSTRIAL-100070049</t>
        </is>
      </c>
      <c r="H1517" s="9" t="n">
        <v>30000</v>
      </c>
      <c r="I1517" s="5" t="inlineStr">
        <is>
          <t>DEPÓSITO BANCARIO</t>
        </is>
      </c>
      <c r="J1517" s="5" t="inlineStr">
        <is>
          <t>3046 CLAUDIA ELEN CASTRO DELGADILLO</t>
        </is>
      </c>
    </row>
    <row r="1518">
      <c r="A1518" s="5" t="inlineStr">
        <is>
          <t>CCAJ-SC39/88/2023</t>
        </is>
      </c>
      <c r="B1518" s="6" t="n">
        <v>44981.85396638889</v>
      </c>
      <c r="C1518" s="5" t="inlineStr">
        <is>
          <t>1386 EINAR CHOQUETIJLLA - COBRADOR</t>
        </is>
      </c>
      <c r="D1518" s="15" t="n">
        <v>45133204066</v>
      </c>
      <c r="E1518" s="5" t="inlineStr">
        <is>
          <t>BANCO INDUSTRIAL-100070049</t>
        </is>
      </c>
      <c r="H1518" s="9" t="n">
        <v>19650</v>
      </c>
      <c r="I1518" s="5" t="inlineStr">
        <is>
          <t>DEPÓSITO BANCARIO</t>
        </is>
      </c>
      <c r="J1518" s="5" t="inlineStr">
        <is>
          <t>4307 PEDRO GALARZA TERCEROS</t>
        </is>
      </c>
    </row>
    <row r="1519">
      <c r="A1519" s="5" t="inlineStr">
        <is>
          <t>CCAJ-SC39/88/2023</t>
        </is>
      </c>
      <c r="B1519" s="6" t="n">
        <v>44981.85396638889</v>
      </c>
      <c r="C1519" s="5" t="inlineStr">
        <is>
          <t>1386 EINAR CHOQUETIJLLA - COBRADOR</t>
        </is>
      </c>
      <c r="D1519" s="15" t="n">
        <v>45163294046</v>
      </c>
      <c r="E1519" s="5" t="inlineStr">
        <is>
          <t>BANCO INDUSTRIAL-100070049</t>
        </is>
      </c>
      <c r="H1519" s="9" t="n">
        <v>1904.88</v>
      </c>
      <c r="I1519" s="5" t="inlineStr">
        <is>
          <t>DEPÓSITO BANCARIO</t>
        </is>
      </c>
      <c r="J1519" s="5" t="inlineStr">
        <is>
          <t>4307 PEDRO GALARZA TERCEROS</t>
        </is>
      </c>
    </row>
    <row r="1520">
      <c r="A1520" s="5" t="inlineStr">
        <is>
          <t>CCAJ-SC39/88/2023</t>
        </is>
      </c>
      <c r="B1520" s="6" t="n">
        <v>44981.85396638889</v>
      </c>
      <c r="C1520" s="5" t="inlineStr">
        <is>
          <t>1386 EINAR CHOQUETIJLLA - COBRADOR</t>
        </is>
      </c>
      <c r="D1520" s="15" t="n">
        <v>45123338425</v>
      </c>
      <c r="E1520" s="5" t="inlineStr">
        <is>
          <t>BANCO INDUSTRIAL-100070049</t>
        </is>
      </c>
      <c r="H1520" s="9" t="n">
        <v>4659.4</v>
      </c>
      <c r="I1520" s="5" t="inlineStr">
        <is>
          <t>DEPÓSITO BANCARIO</t>
        </is>
      </c>
      <c r="J1520" s="5" t="inlineStr">
        <is>
          <t>4307 PEDRO GALARZA TERCEROS</t>
        </is>
      </c>
    </row>
    <row r="1521">
      <c r="A1521" s="5" t="inlineStr">
        <is>
          <t>CCAJ-SC39/88/2023</t>
        </is>
      </c>
      <c r="B1521" s="6" t="n">
        <v>44981.85396638889</v>
      </c>
      <c r="C1521" s="5" t="inlineStr">
        <is>
          <t>1386 EINAR CHOQUETIJLLA - COBRADOR</t>
        </is>
      </c>
      <c r="D1521" s="15" t="n">
        <v>45143568243</v>
      </c>
      <c r="E1521" s="5" t="inlineStr">
        <is>
          <t>BANCO INDUSTRIAL-100070049</t>
        </is>
      </c>
      <c r="H1521" s="9" t="n">
        <v>3788.4</v>
      </c>
      <c r="I1521" s="5" t="inlineStr">
        <is>
          <t>DEPÓSITO BANCARIO</t>
        </is>
      </c>
      <c r="J1521" s="5" t="inlineStr">
        <is>
          <t>4307 PEDRO GALARZA TERCEROS</t>
        </is>
      </c>
    </row>
    <row r="1522">
      <c r="A1522" s="5" t="inlineStr">
        <is>
          <t>CCAJ-SC39/88/2023</t>
        </is>
      </c>
      <c r="B1522" s="6" t="n">
        <v>44981.85396638889</v>
      </c>
      <c r="C1522" s="5" t="inlineStr">
        <is>
          <t>1386 EINAR CHOQUETIJLLA - COBRADOR</t>
        </is>
      </c>
      <c r="D1522" s="15" t="n">
        <v>45113355110</v>
      </c>
      <c r="E1522" s="5" t="inlineStr">
        <is>
          <t>BANCO INDUSTRIAL-100070049</t>
        </is>
      </c>
      <c r="H1522" s="9" t="n">
        <v>1991.2</v>
      </c>
      <c r="I1522" s="5" t="inlineStr">
        <is>
          <t>DEPÓSITO BANCARIO</t>
        </is>
      </c>
      <c r="J1522" s="5" t="inlineStr">
        <is>
          <t>4307 PEDRO GALARZA TERCEROS</t>
        </is>
      </c>
    </row>
    <row r="1523">
      <c r="A1523" s="5" t="inlineStr">
        <is>
          <t>CCAJ-SC39/88/2023</t>
        </is>
      </c>
      <c r="B1523" s="6" t="n">
        <v>44981.85396638889</v>
      </c>
      <c r="C1523" s="5" t="inlineStr">
        <is>
          <t>1386 EINAR CHOQUETIJLLA - COBRADOR</t>
        </is>
      </c>
      <c r="D1523" s="7" t="n">
        <v>3137660467</v>
      </c>
      <c r="E1523" s="8" t="inlineStr">
        <is>
          <t>BANCO UNION-120271437</t>
        </is>
      </c>
      <c r="H1523" s="9" t="n">
        <v>11530</v>
      </c>
      <c r="I1523" s="5" t="inlineStr">
        <is>
          <t>DEPÓSITO BANCARIO</t>
        </is>
      </c>
      <c r="J1523" s="5" t="inlineStr">
        <is>
          <t>3046 CLAUDIA ELEN CASTRO DELGADILLO</t>
        </is>
      </c>
    </row>
    <row r="1524">
      <c r="A1524" s="5" t="inlineStr">
        <is>
          <t>CCAJ-SC39/88/2023</t>
        </is>
      </c>
      <c r="B1524" s="6" t="n">
        <v>44981.85396638889</v>
      </c>
      <c r="C1524" s="5" t="inlineStr">
        <is>
          <t>1386 EINAR CHOQUETIJLLA - COBRADOR</t>
        </is>
      </c>
      <c r="D1524" s="15" t="n">
        <v>45163294309</v>
      </c>
      <c r="E1524" s="5" t="inlineStr">
        <is>
          <t>BANCO INDUSTRIAL-100070049</t>
        </is>
      </c>
      <c r="H1524" s="9" t="n">
        <v>592.01</v>
      </c>
      <c r="I1524" s="5" t="inlineStr">
        <is>
          <t>DEPÓSITO BANCARIO</t>
        </is>
      </c>
      <c r="J1524" s="5" t="inlineStr">
        <is>
          <t>4307 PEDRO GALARZA TERCEROS</t>
        </is>
      </c>
    </row>
    <row r="1525">
      <c r="A1525" s="5" t="inlineStr">
        <is>
          <t>CCAJ-SC39/88/2023</t>
        </is>
      </c>
      <c r="B1525" s="6" t="n">
        <v>44981.85396638889</v>
      </c>
      <c r="C1525" s="5" t="inlineStr">
        <is>
          <t>1386 EINAR CHOQUETIJLLA - COBRADOR</t>
        </is>
      </c>
      <c r="D1525" s="15" t="n">
        <v>45133203616</v>
      </c>
      <c r="E1525" s="5" t="inlineStr">
        <is>
          <t>BANCO INDUSTRIAL-100070049</t>
        </is>
      </c>
      <c r="H1525" s="9" t="n">
        <v>480</v>
      </c>
      <c r="I1525" s="5" t="inlineStr">
        <is>
          <t>DEPÓSITO BANCARIO</t>
        </is>
      </c>
      <c r="J1525" s="5" t="inlineStr">
        <is>
          <t>1989 PATRICIA MARCELA UGALDE QUIROZ</t>
        </is>
      </c>
    </row>
    <row r="1526">
      <c r="A1526" s="5" t="inlineStr">
        <is>
          <t>CCAJ-SC39/88/2023</t>
        </is>
      </c>
      <c r="B1526" s="6" t="n">
        <v>44981.85396638889</v>
      </c>
      <c r="C1526" s="5" t="inlineStr">
        <is>
          <t>1386 EINAR CHOQUETIJLLA - COBRADOR</t>
        </is>
      </c>
      <c r="D1526" s="15" t="n">
        <v>45133203784</v>
      </c>
      <c r="E1526" s="5" t="inlineStr">
        <is>
          <t>BANCO INDUSTRIAL-100070049</t>
        </is>
      </c>
      <c r="H1526" s="9" t="n">
        <v>298.52</v>
      </c>
      <c r="I1526" s="5" t="inlineStr">
        <is>
          <t>DEPÓSITO BANCARIO</t>
        </is>
      </c>
      <c r="J1526" s="5" t="inlineStr">
        <is>
          <t>1989 PATRICIA MARCELA UGALDE QUIROZ</t>
        </is>
      </c>
    </row>
    <row r="1527">
      <c r="A1527" s="5" t="inlineStr">
        <is>
          <t>CCAJ-SC39/88/2023</t>
        </is>
      </c>
      <c r="B1527" s="6" t="n">
        <v>44981.85396638889</v>
      </c>
      <c r="C1527" s="5" t="inlineStr">
        <is>
          <t>1386 EINAR CHOQUETIJLLA - COBRADOR</t>
        </is>
      </c>
      <c r="D1527" s="15" t="n">
        <v>52217033558</v>
      </c>
      <c r="E1527" s="5" t="inlineStr">
        <is>
          <t>BANCO INDUSTRIAL-100070049</t>
        </is>
      </c>
      <c r="H1527" s="9" t="n">
        <v>2400</v>
      </c>
      <c r="I1527" s="5" t="inlineStr">
        <is>
          <t>DEPÓSITO BANCARIO</t>
        </is>
      </c>
      <c r="J1527" s="5" t="inlineStr">
        <is>
          <t>1989 PATRICIA MARCELA UGALDE QUIROZ</t>
        </is>
      </c>
    </row>
    <row r="1528">
      <c r="A1528" s="5" t="inlineStr">
        <is>
          <t>CCAJ-SC39/88/2023</t>
        </is>
      </c>
      <c r="B1528" s="6" t="n">
        <v>44981.85396638889</v>
      </c>
      <c r="C1528" s="5" t="inlineStr">
        <is>
          <t>1386 EINAR CHOQUETIJLLA - COBRADOR</t>
        </is>
      </c>
      <c r="D1528" s="15" t="n">
        <v>45163292761</v>
      </c>
      <c r="E1528" s="5" t="inlineStr">
        <is>
          <t>BANCO INDUSTRIAL-100070049</t>
        </is>
      </c>
      <c r="H1528" s="9" t="n">
        <v>438.74</v>
      </c>
      <c r="I1528" s="5" t="inlineStr">
        <is>
          <t>DEPÓSITO BANCARIO</t>
        </is>
      </c>
      <c r="J1528" s="5" t="inlineStr">
        <is>
          <t>1989 PATRICIA MARCELA UGALDE QUIROZ</t>
        </is>
      </c>
    </row>
    <row r="1529">
      <c r="A1529" s="5" t="inlineStr">
        <is>
          <t>CCAJ-SC39/88/2023</t>
        </is>
      </c>
      <c r="B1529" s="6" t="n">
        <v>44981.85396638889</v>
      </c>
      <c r="C1529" s="5" t="inlineStr">
        <is>
          <t>1386 EINAR CHOQUETIJLLA - COBRADOR</t>
        </is>
      </c>
      <c r="D1529" s="15" t="n">
        <v>45163292829</v>
      </c>
      <c r="E1529" s="5" t="inlineStr">
        <is>
          <t>BANCO INDUSTRIAL-100070049</t>
        </is>
      </c>
      <c r="H1529" s="9" t="n">
        <v>360.16</v>
      </c>
      <c r="I1529" s="5" t="inlineStr">
        <is>
          <t>DEPÓSITO BANCARIO</t>
        </is>
      </c>
      <c r="J1529" s="5" t="inlineStr">
        <is>
          <t>1989 PATRICIA MARCELA UGALDE QUIROZ</t>
        </is>
      </c>
    </row>
    <row r="1530">
      <c r="A1530" s="5" t="inlineStr">
        <is>
          <t>CCAJ-SC39/88/2023</t>
        </is>
      </c>
      <c r="B1530" s="6" t="n">
        <v>44981.85396638889</v>
      </c>
      <c r="C1530" s="5" t="inlineStr">
        <is>
          <t>1386 EINAR CHOQUETIJLLA - COBRADOR</t>
        </is>
      </c>
      <c r="D1530" s="15" t="n">
        <v>45143566846</v>
      </c>
      <c r="E1530" s="5" t="inlineStr">
        <is>
          <t>BANCO INDUSTRIAL-100070049</t>
        </is>
      </c>
      <c r="H1530" s="9" t="n">
        <v>996</v>
      </c>
      <c r="I1530" s="5" t="inlineStr">
        <is>
          <t>DEPÓSITO BANCARIO</t>
        </is>
      </c>
      <c r="J1530" s="5" t="inlineStr">
        <is>
          <t>1989 PATRICIA MARCELA UGALDE QUIROZ</t>
        </is>
      </c>
    </row>
    <row r="1531">
      <c r="A1531" s="5" t="inlineStr">
        <is>
          <t>CCAJ-SC39/88/2023</t>
        </is>
      </c>
      <c r="B1531" s="6" t="n">
        <v>44981.85396638889</v>
      </c>
      <c r="C1531" s="5" t="inlineStr">
        <is>
          <t>1386 EINAR CHOQUETIJLLA - COBRADOR</t>
        </is>
      </c>
      <c r="D1531" s="7" t="n">
        <v>448490</v>
      </c>
      <c r="E1531" s="5" t="inlineStr">
        <is>
          <t>BANCO DE CREDITO-7015054675359</t>
        </is>
      </c>
      <c r="H1531" s="9" t="n">
        <v>507.84</v>
      </c>
      <c r="I1531" s="5" t="inlineStr">
        <is>
          <t>DEPÓSITO BANCARIO</t>
        </is>
      </c>
      <c r="J1531" s="5" t="inlineStr">
        <is>
          <t>1271 SANDRA SALAZAR ESCOBAR</t>
        </is>
      </c>
    </row>
    <row r="1532">
      <c r="A1532" s="5" t="inlineStr">
        <is>
          <t>CCAJ-SC39/88/2023</t>
        </is>
      </c>
      <c r="B1532" s="6" t="n">
        <v>44981.85396638889</v>
      </c>
      <c r="C1532" s="5" t="inlineStr">
        <is>
          <t>1386 EINAR CHOQUETIJLLA - COBRADOR</t>
        </is>
      </c>
      <c r="D1532" s="7" t="n">
        <v>106819</v>
      </c>
      <c r="E1532" s="5" t="inlineStr">
        <is>
          <t>BANCO DE CREDITO-7015054675359</t>
        </is>
      </c>
      <c r="H1532" s="9" t="n">
        <v>135.56</v>
      </c>
      <c r="I1532" s="5" t="inlineStr">
        <is>
          <t>DEPÓSITO BANCARIO</t>
        </is>
      </c>
      <c r="J1532" s="5" t="inlineStr">
        <is>
          <t>1271 SANDRA SALAZAR ESCOBAR</t>
        </is>
      </c>
    </row>
    <row r="1533">
      <c r="A1533" s="5" t="inlineStr">
        <is>
          <t>CCAJ-SC39/88/2023</t>
        </is>
      </c>
      <c r="B1533" s="6" t="n">
        <v>44981.85396638889</v>
      </c>
      <c r="C1533" s="5" t="inlineStr">
        <is>
          <t>1386 EINAR CHOQUETIJLLA - COBRADOR</t>
        </is>
      </c>
      <c r="D1533" s="15" t="n">
        <v>45153201016</v>
      </c>
      <c r="E1533" s="5" t="inlineStr">
        <is>
          <t>BANCO INDUSTRIAL-100070049</t>
        </is>
      </c>
      <c r="H1533" s="9" t="n">
        <v>200</v>
      </c>
      <c r="I1533" s="5" t="inlineStr">
        <is>
          <t>DEPÓSITO BANCARIO</t>
        </is>
      </c>
      <c r="J1533" s="5" t="inlineStr">
        <is>
          <t>1989 PATRICIA MARCELA UGALDE QUIROZ</t>
        </is>
      </c>
    </row>
    <row r="1534">
      <c r="A1534" s="5" t="inlineStr">
        <is>
          <t>CCAJ-SC39/88/2023</t>
        </is>
      </c>
      <c r="B1534" s="6" t="n">
        <v>44981.85396638889</v>
      </c>
      <c r="C1534" s="5" t="inlineStr">
        <is>
          <t>1386 EINAR CHOQUETIJLLA - COBRADOR</t>
        </is>
      </c>
      <c r="D1534" s="7" t="n">
        <v>368404</v>
      </c>
      <c r="E1534" s="5" t="inlineStr">
        <is>
          <t>BANCO DE CREDITO-7015054675359</t>
        </is>
      </c>
      <c r="H1534" s="9" t="n">
        <v>1543.24</v>
      </c>
      <c r="I1534" s="5" t="inlineStr">
        <is>
          <t>DEPÓSITO BANCARIO</t>
        </is>
      </c>
      <c r="J1534" s="5" t="inlineStr">
        <is>
          <t>1271 SANDRA SALAZAR ESCOBAR</t>
        </is>
      </c>
    </row>
    <row r="1535">
      <c r="A1535" s="5" t="inlineStr">
        <is>
          <t>CCAJ-SC39/88/2023</t>
        </is>
      </c>
      <c r="B1535" s="6" t="n">
        <v>44981.85396638889</v>
      </c>
      <c r="C1535" s="5" t="inlineStr">
        <is>
          <t>1386 EINAR CHOQUETIJLLA - COBRADOR</t>
        </is>
      </c>
      <c r="D1535" s="7" t="n">
        <v>339993</v>
      </c>
      <c r="E1535" s="5" t="inlineStr">
        <is>
          <t>BANCO DE CREDITO-7015054675359</t>
        </is>
      </c>
      <c r="H1535" s="9" t="n">
        <v>172</v>
      </c>
      <c r="I1535" s="5" t="inlineStr">
        <is>
          <t>DEPÓSITO BANCARIO</t>
        </is>
      </c>
      <c r="J1535" s="5" t="inlineStr">
        <is>
          <t>1271 SANDRA SALAZAR ESCOBAR</t>
        </is>
      </c>
    </row>
    <row r="1536">
      <c r="A1536" s="5" t="inlineStr">
        <is>
          <t>CCAJ-SC39/88/2023</t>
        </is>
      </c>
      <c r="B1536" s="6" t="n">
        <v>44981.85396638889</v>
      </c>
      <c r="C1536" s="5" t="inlineStr">
        <is>
          <t>1386 EINAR CHOQUETIJLLA - COBRADOR</t>
        </is>
      </c>
      <c r="D1536" s="15" t="n">
        <v>45133204193</v>
      </c>
      <c r="E1536" s="5" t="inlineStr">
        <is>
          <t>BANCO INDUSTRIAL-100070049</t>
        </is>
      </c>
      <c r="H1536" s="9" t="n">
        <v>1628.4</v>
      </c>
      <c r="I1536" s="5" t="inlineStr">
        <is>
          <t>DEPÓSITO BANCARIO</t>
        </is>
      </c>
      <c r="J1536" s="5" t="inlineStr">
        <is>
          <t>1989 PATRICIA MARCELA UGALDE QUIROZ</t>
        </is>
      </c>
    </row>
    <row r="1537">
      <c r="A1537" s="5" t="inlineStr">
        <is>
          <t>CCAJ-SC39/88/2023</t>
        </is>
      </c>
      <c r="B1537" s="6" t="n">
        <v>44981.85396638889</v>
      </c>
      <c r="C1537" s="5" t="inlineStr">
        <is>
          <t>1386 EINAR CHOQUETIJLLA - COBRADOR</t>
        </is>
      </c>
      <c r="D1537" s="7" t="n">
        <v>222086</v>
      </c>
      <c r="E1537" s="5" t="inlineStr">
        <is>
          <t>BANCO DE CREDITO-7015054675359</t>
        </is>
      </c>
      <c r="H1537" s="9" t="n">
        <v>2968</v>
      </c>
      <c r="I1537" s="5" t="inlineStr">
        <is>
          <t>DEPÓSITO BANCARIO</t>
        </is>
      </c>
      <c r="J1537" s="5" t="inlineStr">
        <is>
          <t>1271 SANDRA SALAZAR ESCOBAR</t>
        </is>
      </c>
    </row>
    <row r="1538">
      <c r="A1538" s="5" t="inlineStr">
        <is>
          <t>CCAJ-SC39/88/2023</t>
        </is>
      </c>
      <c r="B1538" s="6" t="n">
        <v>44981.85396638889</v>
      </c>
      <c r="C1538" s="5" t="inlineStr">
        <is>
          <t>1386 EINAR CHOQUETIJLLA - COBRADOR</t>
        </is>
      </c>
      <c r="D1538" s="15" t="n">
        <v>45173261878</v>
      </c>
      <c r="E1538" s="5" t="inlineStr">
        <is>
          <t>BANCO INDUSTRIAL-100070049</t>
        </is>
      </c>
      <c r="H1538" s="9" t="n">
        <v>609.41</v>
      </c>
      <c r="I1538" s="5" t="inlineStr">
        <is>
          <t>DEPÓSITO BANCARIO</t>
        </is>
      </c>
      <c r="J1538" s="5" t="inlineStr">
        <is>
          <t>1989 PATRICIA MARCELA UGALDE QUIROZ</t>
        </is>
      </c>
    </row>
    <row r="1539">
      <c r="A1539" s="5" t="inlineStr">
        <is>
          <t>CCAJ-SC39/88/2023</t>
        </is>
      </c>
      <c r="B1539" s="6" t="n">
        <v>44981.85396638889</v>
      </c>
      <c r="C1539" s="5" t="inlineStr">
        <is>
          <t>1386 EINAR CHOQUETIJLLA - COBRADOR</t>
        </is>
      </c>
      <c r="D1539" s="7" t="n">
        <v>172051</v>
      </c>
      <c r="E1539" s="5" t="inlineStr">
        <is>
          <t>MERCANTIL SANTA CRUZ-4010640108</t>
        </is>
      </c>
      <c r="H1539" s="9" t="n">
        <v>6960</v>
      </c>
      <c r="I1539" s="5" t="inlineStr">
        <is>
          <t>DEPÓSITO BANCARIO</t>
        </is>
      </c>
      <c r="J1539" s="5" t="inlineStr">
        <is>
          <t>4863 MOISES MENACHO MONTAÑO</t>
        </is>
      </c>
    </row>
    <row r="1540">
      <c r="A1540" s="5" t="inlineStr">
        <is>
          <t>CCAJ-SC39/88/2023</t>
        </is>
      </c>
      <c r="B1540" s="6" t="n">
        <v>44981.85396638889</v>
      </c>
      <c r="C1540" s="5" t="inlineStr">
        <is>
          <t>1386 EINAR CHOQUETIJLLA - COBRADOR</t>
        </is>
      </c>
      <c r="D1540" s="7" t="n">
        <v>172110</v>
      </c>
      <c r="E1540" s="5" t="inlineStr">
        <is>
          <t>MERCANTIL SANTA CRUZ-4010678183</t>
        </is>
      </c>
      <c r="H1540" s="9" t="n">
        <v>164016.2</v>
      </c>
      <c r="I1540" s="5" t="inlineStr">
        <is>
          <t>DEPÓSITO BANCARIO</t>
        </is>
      </c>
      <c r="J1540" s="5" t="inlineStr">
        <is>
          <t>4863 MOISES MENACHO MONTAÑO</t>
        </is>
      </c>
    </row>
    <row r="1541">
      <c r="A1541" s="5" t="inlineStr">
        <is>
          <t>CCAJ-SC39/88/2023</t>
        </is>
      </c>
      <c r="B1541" s="6" t="n">
        <v>44981.85396638889</v>
      </c>
      <c r="C1541" s="5" t="inlineStr">
        <is>
          <t>1386 EINAR CHOQUETIJLLA - COBRADOR</t>
        </is>
      </c>
      <c r="D1541" s="15" t="n">
        <v>45173261939</v>
      </c>
      <c r="E1541" s="5" t="inlineStr">
        <is>
          <t>BANCO INDUSTRIAL-100070049</t>
        </is>
      </c>
      <c r="H1541" s="9" t="n">
        <v>1892.22</v>
      </c>
      <c r="I1541" s="5" t="inlineStr">
        <is>
          <t>DEPÓSITO BANCARIO</t>
        </is>
      </c>
      <c r="J1541" s="5" t="inlineStr">
        <is>
          <t>1989 PATRICIA MARCELA UGALDE QUIROZ</t>
        </is>
      </c>
    </row>
    <row r="1542">
      <c r="A1542" s="5" t="inlineStr">
        <is>
          <t>CCAJ-SC39/88/2023</t>
        </is>
      </c>
      <c r="B1542" s="6" t="n">
        <v>44981.85396638889</v>
      </c>
      <c r="C1542" s="5" t="inlineStr">
        <is>
          <t>1386 EINAR CHOQUETIJLLA - COBRADOR</t>
        </is>
      </c>
      <c r="D1542" s="15" t="n">
        <v>45123339462</v>
      </c>
      <c r="E1542" s="5" t="inlineStr">
        <is>
          <t>BANCO INDUSTRIAL-100070049</t>
        </is>
      </c>
      <c r="H1542" s="9" t="n">
        <v>380</v>
      </c>
      <c r="I1542" s="5" t="inlineStr">
        <is>
          <t>DEPÓSITO BANCARIO</t>
        </is>
      </c>
      <c r="J1542" s="5" t="inlineStr">
        <is>
          <t>1989 PATRICIA MARCELA UGALDE QUIROZ</t>
        </is>
      </c>
    </row>
    <row r="1543">
      <c r="A1543" s="5" t="inlineStr">
        <is>
          <t>CCAJ-SC39/88/2023</t>
        </is>
      </c>
      <c r="B1543" s="6" t="n">
        <v>44981.85396638889</v>
      </c>
      <c r="C1543" s="5" t="inlineStr">
        <is>
          <t>1386 EINAR CHOQUETIJLLA - COBRADOR</t>
        </is>
      </c>
      <c r="D1543" s="15" t="n">
        <v>45153202141</v>
      </c>
      <c r="E1543" s="5" t="inlineStr">
        <is>
          <t>BANCO INDUSTRIAL-100070049</t>
        </is>
      </c>
      <c r="H1543" s="9" t="n">
        <v>525.28</v>
      </c>
      <c r="I1543" s="5" t="inlineStr">
        <is>
          <t>DEPÓSITO BANCARIO</t>
        </is>
      </c>
      <c r="J1543" s="5" t="inlineStr">
        <is>
          <t>1989 PATRICIA MARCELA UGALDE QUIROZ</t>
        </is>
      </c>
    </row>
    <row r="1544">
      <c r="A1544" s="5" t="inlineStr">
        <is>
          <t>CCAJ-SC39/88/2023</t>
        </is>
      </c>
      <c r="B1544" s="6" t="n">
        <v>44981.85396638889</v>
      </c>
      <c r="C1544" s="5" t="inlineStr">
        <is>
          <t>1386 EINAR CHOQUETIJLLA - COBRADOR</t>
        </is>
      </c>
      <c r="D1544" s="7" t="n">
        <v>174042</v>
      </c>
      <c r="E1544" s="5" t="inlineStr">
        <is>
          <t>MERCANTIL SANTA CRUZ-4010678183</t>
        </is>
      </c>
      <c r="H1544" s="9" t="n">
        <v>53492</v>
      </c>
      <c r="I1544" s="5" t="inlineStr">
        <is>
          <t>DEPÓSITO BANCARIO</t>
        </is>
      </c>
      <c r="J1544" s="5" t="inlineStr">
        <is>
          <t>3046 CLAUDIA ELEN CASTRO DELGADILLO</t>
        </is>
      </c>
    </row>
    <row r="1545">
      <c r="A1545" s="5" t="inlineStr">
        <is>
          <t>CCAJ-SC39/88/2023</t>
        </is>
      </c>
      <c r="B1545" s="6" t="n">
        <v>44981.85396638889</v>
      </c>
      <c r="C1545" s="5" t="inlineStr">
        <is>
          <t>1386 EINAR CHOQUETIJLLA - COBRADOR</t>
        </is>
      </c>
      <c r="D1545" s="7" t="n">
        <v>174011</v>
      </c>
      <c r="E1545" s="5" t="inlineStr">
        <is>
          <t>MERCANTIL SANTA CRUZ-4010640108</t>
        </is>
      </c>
      <c r="H1545" s="9" t="n">
        <v>8978.4</v>
      </c>
      <c r="I1545" s="5" t="inlineStr">
        <is>
          <t>DEPÓSITO BANCARIO</t>
        </is>
      </c>
      <c r="J1545" s="5" t="inlineStr">
        <is>
          <t>3046 CLAUDIA ELEN CASTRO DELGADILLO</t>
        </is>
      </c>
    </row>
    <row r="1546">
      <c r="A1546" s="5" t="inlineStr">
        <is>
          <t>CCAJ-SC39/88/2023</t>
        </is>
      </c>
      <c r="B1546" s="6" t="n">
        <v>44981.85396638889</v>
      </c>
      <c r="C1546" s="5" t="inlineStr">
        <is>
          <t>1386 EINAR CHOQUETIJLLA - COBRADOR</t>
        </is>
      </c>
      <c r="D1546" s="15" t="n">
        <v>45133205217</v>
      </c>
      <c r="E1546" s="5" t="inlineStr">
        <is>
          <t>BANCO INDUSTRIAL-100070049</t>
        </is>
      </c>
      <c r="H1546" s="9" t="n">
        <v>339.47</v>
      </c>
      <c r="I1546" s="5" t="inlineStr">
        <is>
          <t>DEPÓSITO BANCARIO</t>
        </is>
      </c>
      <c r="J1546" s="5" t="inlineStr">
        <is>
          <t>1989 PATRICIA MARCELA UGALDE QUIROZ</t>
        </is>
      </c>
    </row>
    <row r="1547">
      <c r="A1547" s="5" t="inlineStr">
        <is>
          <t>CCAJ-SC39/88/2023</t>
        </is>
      </c>
      <c r="B1547" s="6" t="n">
        <v>44981.85396638889</v>
      </c>
      <c r="C1547" s="5" t="inlineStr">
        <is>
          <t>1386 EINAR CHOQUETIJLLA - COBRADOR</t>
        </is>
      </c>
      <c r="D1547" s="15" t="n">
        <v>45133205223</v>
      </c>
      <c r="E1547" s="5" t="inlineStr">
        <is>
          <t>BANCO INDUSTRIAL-100070049</t>
        </is>
      </c>
      <c r="H1547" s="9" t="n">
        <v>480</v>
      </c>
      <c r="I1547" s="5" t="inlineStr">
        <is>
          <t>DEPÓSITO BANCARIO</t>
        </is>
      </c>
      <c r="J1547" s="5" t="inlineStr">
        <is>
          <t>1989 PATRICIA MARCELA UGALDE QUIROZ</t>
        </is>
      </c>
    </row>
    <row r="1548">
      <c r="A1548" s="5" t="inlineStr">
        <is>
          <t>CCAJ-SC39/88/2023</t>
        </is>
      </c>
      <c r="B1548" s="6" t="n">
        <v>44981.85396638889</v>
      </c>
      <c r="C1548" s="5" t="inlineStr">
        <is>
          <t>1386 EINAR CHOQUETIJLLA - COBRADOR</t>
        </is>
      </c>
      <c r="D1548" s="15" t="n">
        <v>45113355269</v>
      </c>
      <c r="E1548" s="5" t="inlineStr">
        <is>
          <t>BANCO INDUSTRIAL-100070049</t>
        </is>
      </c>
      <c r="H1548" s="9" t="n">
        <v>694.6799999999999</v>
      </c>
      <c r="I1548" s="5" t="inlineStr">
        <is>
          <t>DEPÓSITO BANCARIO</t>
        </is>
      </c>
      <c r="J1548" s="5" t="inlineStr">
        <is>
          <t>1989 PATRICIA MARCELA UGALDE QUIROZ</t>
        </is>
      </c>
    </row>
    <row r="1549">
      <c r="A1549" s="5" t="inlineStr">
        <is>
          <t>CCAJ-SC39/88/2023</t>
        </is>
      </c>
      <c r="B1549" s="6" t="n">
        <v>44981.85396638889</v>
      </c>
      <c r="C1549" s="5" t="inlineStr">
        <is>
          <t>1386 EINAR CHOQUETIJLLA - COBRADOR</t>
        </is>
      </c>
      <c r="D1549" s="15" t="n">
        <v>45173262356</v>
      </c>
      <c r="E1549" s="5" t="inlineStr">
        <is>
          <t>BANCO INDUSTRIAL-100070049</t>
        </is>
      </c>
      <c r="H1549" s="9" t="n">
        <v>480</v>
      </c>
      <c r="I1549" s="5" t="inlineStr">
        <is>
          <t>DEPÓSITO BANCARIO</t>
        </is>
      </c>
      <c r="J1549" s="5" t="inlineStr">
        <is>
          <t>1989 PATRICIA MARCELA UGALDE QUIROZ</t>
        </is>
      </c>
    </row>
    <row r="1550">
      <c r="A1550" s="5" t="inlineStr">
        <is>
          <t>CCAJ-SC39/88/2023</t>
        </is>
      </c>
      <c r="B1550" s="6" t="n">
        <v>44981.85396638889</v>
      </c>
      <c r="C1550" s="5" t="inlineStr">
        <is>
          <t>1386 EINAR CHOQUETIJLLA - COBRADOR</t>
        </is>
      </c>
      <c r="D1550" s="15" t="n">
        <v>45123339951</v>
      </c>
      <c r="E1550" s="5" t="inlineStr">
        <is>
          <t>BANCO INDUSTRIAL-100070049</t>
        </is>
      </c>
      <c r="H1550" s="9" t="n">
        <v>1780.8</v>
      </c>
      <c r="I1550" s="5" t="inlineStr">
        <is>
          <t>DEPÓSITO BANCARIO</t>
        </is>
      </c>
      <c r="J1550" s="5" t="inlineStr">
        <is>
          <t>1989 PATRICIA MARCELA UGALDE QUIROZ</t>
        </is>
      </c>
    </row>
    <row r="1551">
      <c r="A1551" s="5" t="inlineStr">
        <is>
          <t>CCAJ-SC39/88/2023</t>
        </is>
      </c>
      <c r="B1551" s="6" t="n">
        <v>44981.85396638889</v>
      </c>
      <c r="C1551" s="5" t="inlineStr">
        <is>
          <t>1386 EINAR CHOQUETIJLLA - COBRADOR</t>
        </is>
      </c>
      <c r="D1551" s="15" t="n">
        <v>45113355394</v>
      </c>
      <c r="E1551" s="5" t="inlineStr">
        <is>
          <t>BANCO INDUSTRIAL-100070049</t>
        </is>
      </c>
      <c r="H1551" s="9" t="n">
        <v>94.29000000000001</v>
      </c>
      <c r="I1551" s="5" t="inlineStr">
        <is>
          <t>DEPÓSITO BANCARIO</t>
        </is>
      </c>
      <c r="J1551" s="5" t="inlineStr">
        <is>
          <t>1989 PATRICIA MARCELA UGALDE QUIROZ</t>
        </is>
      </c>
    </row>
    <row r="1552">
      <c r="A1552" s="5" t="inlineStr">
        <is>
          <t>CCAJ-SC39/88/2023</t>
        </is>
      </c>
      <c r="B1552" s="6" t="n">
        <v>44981.85396638889</v>
      </c>
      <c r="C1552" s="5" t="inlineStr">
        <is>
          <t>1386 EINAR CHOQUETIJLLA - COBRADOR</t>
        </is>
      </c>
      <c r="D1552" s="15" t="n">
        <v>52616909235</v>
      </c>
      <c r="E1552" s="5" t="inlineStr">
        <is>
          <t>BANCO INDUSTRIAL-100070049</t>
        </is>
      </c>
      <c r="H1552" s="9" t="n">
        <v>422.21</v>
      </c>
      <c r="I1552" s="5" t="inlineStr">
        <is>
          <t>DEPÓSITO BANCARIO</t>
        </is>
      </c>
      <c r="J1552" s="5" t="inlineStr">
        <is>
          <t>1989 PATRICIA MARCELA UGALDE QUIROZ</t>
        </is>
      </c>
    </row>
    <row r="1553">
      <c r="A1553" s="5" t="inlineStr">
        <is>
          <t>CCAJ-SC39/88/2023</t>
        </is>
      </c>
      <c r="B1553" s="6" t="n">
        <v>44981.85396638889</v>
      </c>
      <c r="C1553" s="5" t="inlineStr">
        <is>
          <t>1386 EINAR CHOQUETIJLLA - COBRADOR</t>
        </is>
      </c>
      <c r="D1553" s="15" t="n">
        <v>45113355550</v>
      </c>
      <c r="E1553" s="5" t="inlineStr">
        <is>
          <t>BANCO INDUSTRIAL-100070049</t>
        </is>
      </c>
      <c r="H1553" s="9" t="n">
        <v>23920</v>
      </c>
      <c r="I1553" s="5" t="inlineStr">
        <is>
          <t>DEPÓSITO BANCARIO</t>
        </is>
      </c>
      <c r="J1553" s="5" t="inlineStr">
        <is>
          <t>1989 PATRICIA MARCELA UGALDE QUIROZ</t>
        </is>
      </c>
    </row>
    <row r="1554">
      <c r="A1554" s="5" t="inlineStr">
        <is>
          <t>CCAJ-SC39/88/2023</t>
        </is>
      </c>
      <c r="B1554" s="6" t="n">
        <v>44981.85396638889</v>
      </c>
      <c r="C1554" s="5" t="inlineStr">
        <is>
          <t>1386 EINAR CHOQUETIJLLA - COBRADOR</t>
        </is>
      </c>
      <c r="D1554" s="15" t="n">
        <v>45163294722</v>
      </c>
      <c r="E1554" s="5" t="inlineStr">
        <is>
          <t>BANCO INDUSTRIAL-100070049</t>
        </is>
      </c>
      <c r="H1554" s="9" t="n">
        <v>4294.5</v>
      </c>
      <c r="I1554" s="5" t="inlineStr">
        <is>
          <t>DEPÓSITO BANCARIO</t>
        </is>
      </c>
      <c r="J1554" s="5" t="inlineStr">
        <is>
          <t>1989 PATRICIA MARCELA UGALDE QUIROZ</t>
        </is>
      </c>
    </row>
    <row r="1555">
      <c r="A1555" s="5" t="inlineStr">
        <is>
          <t>CCAJ-SC39/88/2023</t>
        </is>
      </c>
      <c r="B1555" s="6" t="n">
        <v>44981.85396638889</v>
      </c>
      <c r="C1555" s="5" t="inlineStr">
        <is>
          <t>1386 EINAR CHOQUETIJLLA - COBRADOR</t>
        </is>
      </c>
      <c r="D1555" s="15" t="n">
        <v>45163294792</v>
      </c>
      <c r="E1555" s="5" t="inlineStr">
        <is>
          <t>BANCO INDUSTRIAL-100070049</t>
        </is>
      </c>
      <c r="H1555" s="9" t="n">
        <v>265.54</v>
      </c>
      <c r="I1555" s="5" t="inlineStr">
        <is>
          <t>DEPÓSITO BANCARIO</t>
        </is>
      </c>
      <c r="J1555" s="5" t="inlineStr">
        <is>
          <t>1989 PATRICIA MARCELA UGALDE QUIROZ</t>
        </is>
      </c>
    </row>
    <row r="1556">
      <c r="A1556" s="5" t="inlineStr">
        <is>
          <t>CCAJ-SC39/88/2023</t>
        </is>
      </c>
      <c r="B1556" s="6" t="n">
        <v>44981.85396638889</v>
      </c>
      <c r="C1556" s="5" t="inlineStr">
        <is>
          <t>1386 EINAR CHOQUETIJLLA - COBRADOR</t>
        </is>
      </c>
      <c r="D1556" s="7" t="n">
        <v>175039</v>
      </c>
      <c r="E1556" s="5" t="inlineStr">
        <is>
          <t>MERCANTIL SANTA CRUZ-4010678183</t>
        </is>
      </c>
      <c r="H1556" s="9" t="n">
        <v>104606</v>
      </c>
      <c r="I1556" s="5" t="inlineStr">
        <is>
          <t>DEPÓSITO BANCARIO</t>
        </is>
      </c>
      <c r="J1556" s="8" t="inlineStr">
        <is>
          <t>1972 FLAVIA GALEAN MALLON</t>
        </is>
      </c>
    </row>
    <row r="1557">
      <c r="A1557" s="5" t="inlineStr">
        <is>
          <t>CCAJ-SC39/88/2023</t>
        </is>
      </c>
      <c r="B1557" s="6" t="n">
        <v>44981.85396638889</v>
      </c>
      <c r="C1557" s="5" t="inlineStr">
        <is>
          <t>1386 EINAR CHOQUETIJLLA - COBRADOR</t>
        </is>
      </c>
      <c r="D1557" s="15" t="n">
        <v>45153202826</v>
      </c>
      <c r="E1557" s="5" t="inlineStr">
        <is>
          <t>BANCO INDUSTRIAL-100070049</t>
        </is>
      </c>
      <c r="H1557" s="9" t="n">
        <v>195</v>
      </c>
      <c r="I1557" s="5" t="inlineStr">
        <is>
          <t>DEPÓSITO BANCARIO</t>
        </is>
      </c>
      <c r="J1557" s="5" t="inlineStr">
        <is>
          <t>1989 PATRICIA MARCELA UGALDE QUIROZ</t>
        </is>
      </c>
    </row>
    <row r="1558">
      <c r="A1558" s="5" t="inlineStr">
        <is>
          <t>CCAJ-SC39/88/2023</t>
        </is>
      </c>
      <c r="B1558" s="6" t="n">
        <v>44981.85396638889</v>
      </c>
      <c r="C1558" s="5" t="inlineStr">
        <is>
          <t>1386 EINAR CHOQUETIJLLA - COBRADOR</t>
        </is>
      </c>
      <c r="D1558" s="15" t="n">
        <v>51417553757</v>
      </c>
      <c r="E1558" s="5" t="inlineStr">
        <is>
          <t>BANCO INDUSTRIAL-100070049</t>
        </is>
      </c>
      <c r="H1558" s="9" t="n">
        <v>534.39</v>
      </c>
      <c r="I1558" s="5" t="inlineStr">
        <is>
          <t>DEPÓSITO BANCARIO</t>
        </is>
      </c>
      <c r="J1558" s="5" t="inlineStr">
        <is>
          <t>1989 PATRICIA MARCELA UGALDE QUIROZ</t>
        </is>
      </c>
    </row>
    <row r="1559">
      <c r="A1559" s="5" t="inlineStr">
        <is>
          <t>CCAJ-SC39/88/2023</t>
        </is>
      </c>
      <c r="B1559" s="6" t="n">
        <v>44981.85396638889</v>
      </c>
      <c r="C1559" s="5" t="inlineStr">
        <is>
          <t>1386 EINAR CHOQUETIJLLA - COBRADOR</t>
        </is>
      </c>
      <c r="D1559" s="15" t="n">
        <v>53112345288</v>
      </c>
      <c r="E1559" s="5" t="inlineStr">
        <is>
          <t>BANCO INDUSTRIAL-100070049</t>
        </is>
      </c>
      <c r="H1559" s="9" t="n">
        <v>1321.35</v>
      </c>
      <c r="I1559" s="5" t="inlineStr">
        <is>
          <t>DEPÓSITO BANCARIO</t>
        </is>
      </c>
      <c r="J1559" s="5" t="inlineStr">
        <is>
          <t>1989 PATRICIA MARCELA UGALDE QUIROZ</t>
        </is>
      </c>
    </row>
    <row r="1560">
      <c r="A1560" s="5" t="inlineStr">
        <is>
          <t>CCAJ-SC39/88/2023</t>
        </is>
      </c>
      <c r="B1560" s="6" t="n">
        <v>44981.85396638889</v>
      </c>
      <c r="C1560" s="5" t="inlineStr">
        <is>
          <t>1386 EINAR CHOQUETIJLLA - COBRADOR</t>
        </is>
      </c>
      <c r="D1560" s="15" t="n">
        <v>45143569076</v>
      </c>
      <c r="E1560" s="5" t="inlineStr">
        <is>
          <t>BANCO INDUSTRIAL-100070049</t>
        </is>
      </c>
      <c r="H1560" s="9" t="n">
        <v>345.45</v>
      </c>
      <c r="I1560" s="5" t="inlineStr">
        <is>
          <t>DEPÓSITO BANCARIO</t>
        </is>
      </c>
      <c r="J1560" s="5" t="inlineStr">
        <is>
          <t>1989 PATRICIA MARCELA UGALDE QUIROZ</t>
        </is>
      </c>
    </row>
    <row r="1561">
      <c r="A1561" s="5" t="inlineStr">
        <is>
          <t>CCAJ-SC39/88/2023</t>
        </is>
      </c>
      <c r="B1561" s="6" t="n">
        <v>44981.85396638889</v>
      </c>
      <c r="C1561" s="5" t="inlineStr">
        <is>
          <t>1386 EINAR CHOQUETIJLLA - COBRADOR</t>
        </is>
      </c>
      <c r="D1561" s="15" t="n">
        <v>45163294509</v>
      </c>
      <c r="E1561" s="5" t="inlineStr">
        <is>
          <t>BANCO INDUSTRIAL-100070049</t>
        </is>
      </c>
      <c r="H1561" s="9" t="n">
        <v>289.99</v>
      </c>
      <c r="I1561" s="5" t="inlineStr">
        <is>
          <t>DEPÓSITO BANCARIO</t>
        </is>
      </c>
      <c r="J1561" s="5" t="inlineStr">
        <is>
          <t>1989 PATRICIA MARCELA UGALDE QUIROZ</t>
        </is>
      </c>
    </row>
    <row r="1562">
      <c r="A1562" s="5" t="inlineStr">
        <is>
          <t>CCAJ-SC39/88/2023</t>
        </is>
      </c>
      <c r="B1562" s="6" t="n">
        <v>44981.85396638889</v>
      </c>
      <c r="C1562" s="5" t="inlineStr">
        <is>
          <t>1386 EINAR CHOQUETIJLLA - COBRADOR</t>
        </is>
      </c>
      <c r="D1562" s="15" t="n">
        <v>45133205087</v>
      </c>
      <c r="E1562" s="5" t="inlineStr">
        <is>
          <t>BANCO INDUSTRIAL-100070049</t>
        </is>
      </c>
      <c r="H1562" s="9" t="n">
        <v>200</v>
      </c>
      <c r="I1562" s="5" t="inlineStr">
        <is>
          <t>DEPÓSITO BANCARIO</t>
        </is>
      </c>
      <c r="J1562" s="5" t="inlineStr">
        <is>
          <t>1989 PATRICIA MARCELA UGALDE QUIROZ</t>
        </is>
      </c>
    </row>
    <row r="1563">
      <c r="A1563" s="5" t="inlineStr">
        <is>
          <t>CCAJ-SC39/88/2023</t>
        </is>
      </c>
      <c r="B1563" s="6" t="n">
        <v>44981.85396638889</v>
      </c>
      <c r="C1563" s="5" t="inlineStr">
        <is>
          <t>1386 EINAR CHOQUETIJLLA - COBRADOR</t>
        </is>
      </c>
      <c r="D1563" s="7" t="n">
        <v>193704</v>
      </c>
      <c r="E1563" s="5" t="inlineStr">
        <is>
          <t>MERCANTIL SANTA CRUZ-4010678183</t>
        </is>
      </c>
      <c r="H1563" s="9" t="n">
        <v>7480.5</v>
      </c>
      <c r="I1563" s="5" t="inlineStr">
        <is>
          <t>DEPÓSITO BANCARIO</t>
        </is>
      </c>
      <c r="J1563" s="5" t="inlineStr">
        <is>
          <t>4307 PEDRO GALARZA TERCEROS</t>
        </is>
      </c>
    </row>
    <row r="1564">
      <c r="A1564" s="5" t="inlineStr">
        <is>
          <t>CCAJ-SC39/88/2023</t>
        </is>
      </c>
      <c r="B1564" s="6" t="n">
        <v>44981.85396638889</v>
      </c>
      <c r="C1564" s="5" t="inlineStr">
        <is>
          <t>1386 EINAR CHOQUETIJLLA - COBRADOR</t>
        </is>
      </c>
      <c r="D1564" s="7" t="n">
        <v>651107</v>
      </c>
      <c r="E1564" s="5" t="inlineStr">
        <is>
          <t>BANCO INDUSTRIAL-100070049</t>
        </is>
      </c>
      <c r="H1564" s="9" t="n">
        <v>1399.2</v>
      </c>
      <c r="I1564" s="5" t="inlineStr">
        <is>
          <t>DEPÓSITO BANCARIO</t>
        </is>
      </c>
      <c r="J1564" s="5" t="inlineStr">
        <is>
          <t>4307 PEDRO GALARZA TERCEROS</t>
        </is>
      </c>
    </row>
    <row r="1565">
      <c r="A1565" s="5" t="inlineStr">
        <is>
          <t>CCAJ-SC39/88/2023</t>
        </is>
      </c>
      <c r="B1565" s="6" t="n">
        <v>44981.85396638889</v>
      </c>
      <c r="C1565" s="5" t="inlineStr">
        <is>
          <t>1386 EINAR CHOQUETIJLLA - COBRADOR</t>
        </is>
      </c>
      <c r="D1565" s="7" t="n">
        <v>651108</v>
      </c>
      <c r="E1565" s="5" t="inlineStr">
        <is>
          <t>BANCO INDUSTRIAL-100070049</t>
        </is>
      </c>
      <c r="H1565" s="9" t="n">
        <v>390</v>
      </c>
      <c r="I1565" s="5" t="inlineStr">
        <is>
          <t>DEPÓSITO BANCARIO</t>
        </is>
      </c>
      <c r="J1565" s="5" t="inlineStr">
        <is>
          <t>4307 PEDRO GALARZA TERCEROS</t>
        </is>
      </c>
    </row>
    <row r="1566">
      <c r="A1566" s="5" t="inlineStr">
        <is>
          <t>CCAJ-SC39/88/2023</t>
        </is>
      </c>
      <c r="B1566" s="6" t="n">
        <v>44981.85396638889</v>
      </c>
      <c r="C1566" s="5" t="inlineStr">
        <is>
          <t>1386 EINAR CHOQUETIJLLA - COBRADOR</t>
        </is>
      </c>
      <c r="D1566" s="7" t="n">
        <v>651109</v>
      </c>
      <c r="E1566" s="5" t="inlineStr">
        <is>
          <t>BANCO INDUSTRIAL-100070049</t>
        </is>
      </c>
      <c r="H1566" s="9" t="n">
        <v>2070.41</v>
      </c>
      <c r="I1566" s="5" t="inlineStr">
        <is>
          <t>DEPÓSITO BANCARIO</t>
        </is>
      </c>
      <c r="J1566" s="5" t="inlineStr">
        <is>
          <t>4307 PEDRO GALARZA TERCEROS</t>
        </is>
      </c>
    </row>
    <row r="1567">
      <c r="A1567" s="5" t="inlineStr">
        <is>
          <t>CCAJ-SC39/88/202</t>
        </is>
      </c>
      <c r="B1567" s="6" t="n">
        <v>44981.85396638889</v>
      </c>
      <c r="C1567" s="5" t="inlineStr">
        <is>
          <t xml:space="preserve">1386 EINAR CHOQUETIJLLA - </t>
        </is>
      </c>
      <c r="D1567" s="7" t="n"/>
      <c r="E1567" s="8" t="n"/>
      <c r="F1567" s="9" t="n">
        <v>8294.700000000001</v>
      </c>
      <c r="I1567" s="10" t="inlineStr">
        <is>
          <t>EFECTIVO</t>
        </is>
      </c>
      <c r="J1567" s="8" t="inlineStr">
        <is>
          <t>4309 RODRIGO RAMOS - T10</t>
        </is>
      </c>
    </row>
    <row r="1568">
      <c r="A1568" s="5" t="inlineStr">
        <is>
          <t>CCAJ-SC39/88/2023</t>
        </is>
      </c>
      <c r="B1568" s="6" t="n">
        <v>44981.85396638889</v>
      </c>
      <c r="C1568" s="5" t="inlineStr">
        <is>
          <t>1386 EINAR CHOQUETIJLLA - COBRADOR</t>
        </is>
      </c>
      <c r="D1568" s="7" t="n"/>
      <c r="E1568" s="8" t="n"/>
      <c r="F1568" s="9" t="n">
        <v>880</v>
      </c>
      <c r="I1568" s="10" t="inlineStr">
        <is>
          <t>EFECTIVO</t>
        </is>
      </c>
      <c r="J1568" s="8" t="inlineStr">
        <is>
          <t>1970 CARLOS CAMPOS ORTIZ</t>
        </is>
      </c>
    </row>
    <row r="1569">
      <c r="A1569" s="5" t="inlineStr">
        <is>
          <t>CCAJ-SC39/88/2023</t>
        </is>
      </c>
      <c r="B1569" s="6" t="n">
        <v>44981.85396638889</v>
      </c>
      <c r="C1569" s="5" t="inlineStr">
        <is>
          <t>1386 EINAR CHOQUETIJLLA - COBRADOR</t>
        </is>
      </c>
      <c r="D1569" s="7" t="n"/>
      <c r="E1569" s="8" t="n"/>
      <c r="F1569" s="9" t="n">
        <v>120</v>
      </c>
      <c r="I1569" s="10" t="inlineStr">
        <is>
          <t>EFECTIVO</t>
        </is>
      </c>
      <c r="J1569" s="8" t="inlineStr">
        <is>
          <t>4309 RODRIGO RAMOS - T02</t>
        </is>
      </c>
    </row>
    <row r="1570">
      <c r="A1570" s="5" t="inlineStr">
        <is>
          <t>CCAJ-SC39/88/2023</t>
        </is>
      </c>
      <c r="B1570" s="6" t="n">
        <v>44981.85396638889</v>
      </c>
      <c r="C1570" s="5" t="inlineStr">
        <is>
          <t>1386 EINAR CHOQUETIJLLA - COBRADOR</t>
        </is>
      </c>
      <c r="D1570" s="7" t="n"/>
      <c r="E1570" s="8" t="n"/>
      <c r="F1570" s="9" t="n">
        <v>6092.9</v>
      </c>
      <c r="I1570" s="10" t="inlineStr">
        <is>
          <t>EFECTIVO</t>
        </is>
      </c>
      <c r="J1570" s="8" t="inlineStr">
        <is>
          <t>4309 RODRIGO RAMOS - T03</t>
        </is>
      </c>
    </row>
    <row r="1571">
      <c r="A1571" s="5" t="inlineStr">
        <is>
          <t>CCAJ-SC39/88/2023</t>
        </is>
      </c>
      <c r="B1571" s="6" t="n">
        <v>44981.85396638889</v>
      </c>
      <c r="C1571" s="5" t="inlineStr">
        <is>
          <t>1386 EINAR CHOQUETIJLLA - COBRADOR</t>
        </is>
      </c>
      <c r="D1571" s="7" t="n"/>
      <c r="E1571" s="8" t="n"/>
      <c r="F1571" s="9" t="n">
        <v>7062.4</v>
      </c>
      <c r="I1571" s="10" t="inlineStr">
        <is>
          <t>EFECTIVO</t>
        </is>
      </c>
      <c r="J1571" s="8" t="inlineStr">
        <is>
          <t>4309 RODRIGO RAMOS - T04</t>
        </is>
      </c>
    </row>
    <row r="1572">
      <c r="A1572" s="5" t="inlineStr">
        <is>
          <t>CCAJ-SC39/88/2023</t>
        </is>
      </c>
      <c r="B1572" s="6" t="n">
        <v>44981.85396638889</v>
      </c>
      <c r="C1572" s="5" t="inlineStr">
        <is>
          <t>1386 EINAR CHOQUETIJLLA - COBRADOR</t>
        </is>
      </c>
      <c r="D1572" s="7" t="n"/>
      <c r="E1572" s="8" t="n"/>
      <c r="F1572" s="9" t="n">
        <v>8356</v>
      </c>
      <c r="I1572" s="10" t="inlineStr">
        <is>
          <t>EFECTIVO</t>
        </is>
      </c>
      <c r="J1572" s="8" t="inlineStr">
        <is>
          <t>4309 RODRIGO RAMOS - T05</t>
        </is>
      </c>
    </row>
    <row r="1573">
      <c r="A1573" s="5" t="inlineStr">
        <is>
          <t>CCAJ-SC39/88/2023</t>
        </is>
      </c>
      <c r="B1573" s="6" t="n">
        <v>44981.85396638889</v>
      </c>
      <c r="C1573" s="5" t="inlineStr">
        <is>
          <t>1386 EINAR CHOQUETIJLLA - COBRADOR</t>
        </is>
      </c>
      <c r="D1573" s="7" t="n"/>
      <c r="E1573" s="8" t="n"/>
      <c r="F1573" s="9" t="n">
        <v>24710.6</v>
      </c>
      <c r="I1573" s="10" t="inlineStr">
        <is>
          <t>EFECTIVO</t>
        </is>
      </c>
      <c r="J1573" s="8" t="inlineStr">
        <is>
          <t>4309 RODRIGO RAMOS - T06</t>
        </is>
      </c>
    </row>
    <row r="1574">
      <c r="A1574" s="5" t="inlineStr">
        <is>
          <t>CCAJ-SC39/88/2023</t>
        </is>
      </c>
      <c r="B1574" s="6" t="n">
        <v>44981.85396638889</v>
      </c>
      <c r="C1574" s="5" t="inlineStr">
        <is>
          <t>1386 EINAR CHOQUETIJLLA - COBRADOR</t>
        </is>
      </c>
      <c r="D1574" s="7" t="n"/>
      <c r="E1574" s="8" t="n"/>
      <c r="F1574" s="9" t="n">
        <v>285</v>
      </c>
      <c r="I1574" s="10" t="inlineStr">
        <is>
          <t>EFECTIVO</t>
        </is>
      </c>
      <c r="J1574" s="8" t="inlineStr">
        <is>
          <t>4309 RODRIGO RAMOS - T08</t>
        </is>
      </c>
    </row>
    <row r="1575">
      <c r="A1575" s="5" t="inlineStr">
        <is>
          <t>CCAJ-SC39/88/2023</t>
        </is>
      </c>
      <c r="B1575" s="6" t="n">
        <v>44981.85396638889</v>
      </c>
      <c r="C1575" s="5" t="inlineStr">
        <is>
          <t>1386 EINAR CHOQUETIJLLA - COBRADOR</t>
        </is>
      </c>
      <c r="D1575" s="7" t="n"/>
      <c r="E1575" s="8" t="n"/>
      <c r="F1575" s="9" t="n">
        <v>51386.2</v>
      </c>
      <c r="I1575" s="10" t="inlineStr">
        <is>
          <t>EFECTIVO</t>
        </is>
      </c>
      <c r="J1575" s="8" t="inlineStr">
        <is>
          <t>4309 RODRIGO RAMOS - T09</t>
        </is>
      </c>
    </row>
    <row r="1576">
      <c r="A1576" s="5" t="inlineStr">
        <is>
          <t>CCAJ-SC39/88/2023</t>
        </is>
      </c>
      <c r="B1576" s="6" t="n">
        <v>44981.85396638889</v>
      </c>
      <c r="C1576" s="5" t="inlineStr">
        <is>
          <t>1386 EINAR CHOQUETIJLLA - COBRADOR</t>
        </is>
      </c>
      <c r="D1576" s="7" t="n"/>
      <c r="E1576" s="8" t="n"/>
      <c r="F1576" s="9" t="n">
        <v>6425.9</v>
      </c>
      <c r="I1576" s="10" t="inlineStr">
        <is>
          <t>EFECTIVO</t>
        </is>
      </c>
      <c r="J1576" s="8" t="inlineStr">
        <is>
          <t>4309 RODRIGO RAMOS - T14</t>
        </is>
      </c>
    </row>
    <row r="1577">
      <c r="A1577" s="5" t="inlineStr">
        <is>
          <t>CCAJ-SC39/88/2023</t>
        </is>
      </c>
      <c r="B1577" s="6" t="n">
        <v>44981.85396638889</v>
      </c>
      <c r="C1577" s="5" t="inlineStr">
        <is>
          <t>1386 EINAR CHOQUETIJLLA - COBRADOR</t>
        </is>
      </c>
      <c r="D1577" s="7" t="n"/>
      <c r="E1577" s="8" t="n"/>
      <c r="F1577" s="9" t="n">
        <v>5938.2</v>
      </c>
      <c r="I1577" s="10" t="inlineStr">
        <is>
          <t>EFECTIVO</t>
        </is>
      </c>
      <c r="J1577" s="8" t="inlineStr">
        <is>
          <t>4309 RODRIGO RAMOS - T16</t>
        </is>
      </c>
    </row>
    <row r="1578">
      <c r="A1578" s="5" t="inlineStr">
        <is>
          <t>CCAJ-SC39/88/2023</t>
        </is>
      </c>
      <c r="B1578" s="6" t="n">
        <v>44981.85396638889</v>
      </c>
      <c r="C1578" s="5" t="inlineStr">
        <is>
          <t>1386 EINAR CHOQUETIJLLA - COBRADOR</t>
        </is>
      </c>
      <c r="D1578" s="7" t="n"/>
      <c r="E1578" s="8" t="n"/>
      <c r="F1578" s="9" t="n">
        <v>29470.2</v>
      </c>
      <c r="I1578" s="10" t="inlineStr">
        <is>
          <t>EFECTIVO</t>
        </is>
      </c>
      <c r="J1578" s="8" t="inlineStr">
        <is>
          <t>4309 RODRIGO RAMOS - T20</t>
        </is>
      </c>
    </row>
    <row r="1579">
      <c r="A1579" s="5" t="inlineStr">
        <is>
          <t>CCAJ-SC39/88/2023</t>
        </is>
      </c>
      <c r="B1579" s="6" t="n">
        <v>44981.85396638889</v>
      </c>
      <c r="C1579" s="5" t="inlineStr">
        <is>
          <t>1386 EINAR CHOQUETIJLLA - COBRADOR</t>
        </is>
      </c>
      <c r="D1579" s="7" t="n"/>
      <c r="E1579" s="8" t="n"/>
      <c r="F1579" s="9" t="n">
        <v>11044.7</v>
      </c>
      <c r="I1579" s="10" t="inlineStr">
        <is>
          <t>EFECTIVO</t>
        </is>
      </c>
      <c r="J1579" s="8" t="inlineStr">
        <is>
          <t>4309 RODRIGO RAMOS - T21</t>
        </is>
      </c>
    </row>
    <row r="1580">
      <c r="A1580" s="5" t="inlineStr">
        <is>
          <t>CCAJ-SC39/88/2023</t>
        </is>
      </c>
      <c r="B1580" s="6" t="n">
        <v>44981.85396638889</v>
      </c>
      <c r="C1580" s="5" t="inlineStr">
        <is>
          <t>1386 EINAR CHOQUETIJLLA - COBRADOR</t>
        </is>
      </c>
      <c r="D1580" s="7" t="n"/>
      <c r="E1580" s="8" t="n"/>
      <c r="F1580" s="9" t="n">
        <v>26447.8</v>
      </c>
      <c r="I1580" s="10" t="inlineStr">
        <is>
          <t>EFECTIVO</t>
        </is>
      </c>
      <c r="J1580" s="8" t="inlineStr">
        <is>
          <t>4309 RODRIGO RAMOS - T24</t>
        </is>
      </c>
    </row>
    <row r="1581">
      <c r="A1581" s="11" t="inlineStr">
        <is>
          <t>SAP</t>
        </is>
      </c>
      <c r="B1581" s="3" t="n"/>
      <c r="C1581" s="3" t="n"/>
      <c r="D1581" s="17">
        <f>184345.54+2436</f>
        <v/>
      </c>
      <c r="E1581" s="8" t="n"/>
      <c r="F1581" s="31">
        <f>SUM(F1513:G1580)</f>
        <v/>
      </c>
      <c r="H1581" s="9" t="n"/>
      <c r="I1581" s="10" t="n"/>
      <c r="J1581" s="8" t="n"/>
    </row>
    <row r="1582">
      <c r="A1582" s="13" t="inlineStr">
        <is>
          <t>FECHA</t>
        </is>
      </c>
      <c r="B1582" s="13" t="inlineStr">
        <is>
          <t>CIERRE DE CAJA</t>
        </is>
      </c>
      <c r="C1582" s="13" t="inlineStr">
        <is>
          <t>IMPORTE</t>
        </is>
      </c>
      <c r="D1582" s="7" t="inlineStr">
        <is>
          <t>112835231</t>
        </is>
      </c>
      <c r="E1582" s="8" t="inlineStr">
        <is>
          <t>112835243</t>
        </is>
      </c>
      <c r="H1582" s="9" t="n"/>
      <c r="I1582" s="10" t="n"/>
      <c r="J1582" s="8" t="n"/>
    </row>
    <row r="1583" ht="15.75" customHeight="1">
      <c r="A1583" s="5" t="n"/>
      <c r="B1583" s="6" t="n"/>
      <c r="C1583" s="5" t="n"/>
      <c r="D1583" s="49" t="n">
        <v>112835187</v>
      </c>
      <c r="E1583" s="14" t="n">
        <v>112835367</v>
      </c>
      <c r="H1583" s="9" t="n"/>
      <c r="I1583" s="10" t="n"/>
      <c r="J1583" s="8" t="n"/>
    </row>
    <row r="1584" ht="15.75" customHeight="1">
      <c r="A1584" s="5" t="n"/>
      <c r="B1584" s="6" t="n"/>
      <c r="C1584" s="5" t="n"/>
      <c r="D1584" s="49" t="n">
        <v>112835202</v>
      </c>
      <c r="E1584" s="14" t="n">
        <v>112835440</v>
      </c>
      <c r="H1584" s="9" t="n"/>
      <c r="I1584" s="10" t="n"/>
      <c r="J1584" s="8" t="n"/>
    </row>
    <row r="1585">
      <c r="A1585" s="5" t="n"/>
      <c r="B1585" s="6" t="n"/>
      <c r="C1585" s="5" t="n"/>
      <c r="D1585" s="57" t="inlineStr">
        <is>
          <t>BOOT</t>
        </is>
      </c>
      <c r="E1585" s="8" t="n"/>
      <c r="H1585" s="9" t="n"/>
      <c r="I1585" s="10" t="n"/>
      <c r="J1585" s="8" t="n"/>
    </row>
    <row r="1586">
      <c r="A1586" s="1" t="inlineStr">
        <is>
          <t>Cierre Caja</t>
        </is>
      </c>
      <c r="B1586" s="2" t="n"/>
      <c r="C1586" s="2" t="n"/>
      <c r="D1586" s="2" t="n"/>
      <c r="E1586" s="2" t="n"/>
      <c r="F1586" s="2" t="n"/>
      <c r="G1586" s="2" t="n"/>
      <c r="H1586" s="2" t="n"/>
      <c r="I1586" s="2" t="n"/>
      <c r="J1586" s="2" t="n"/>
    </row>
    <row r="1587">
      <c r="A1587" s="3" t="inlineStr">
        <is>
          <t>Del 25/02/2023</t>
        </is>
      </c>
      <c r="B1587" s="2" t="n"/>
      <c r="C1587" s="2" t="n"/>
      <c r="D1587" s="2" t="n"/>
      <c r="E1587" s="2" t="n"/>
      <c r="F1587" s="2" t="n"/>
      <c r="G1587" s="2" t="n"/>
      <c r="H1587" s="2" t="n"/>
      <c r="I1587" s="2" t="n"/>
      <c r="J1587" s="2" t="n"/>
    </row>
    <row r="1588">
      <c r="A1588" s="74" t="inlineStr">
        <is>
          <t>Cierre Caja</t>
        </is>
      </c>
      <c r="B1588" s="74" t="inlineStr">
        <is>
          <t>Fecha</t>
        </is>
      </c>
      <c r="C1588" s="74" t="inlineStr">
        <is>
          <t>Cajero</t>
        </is>
      </c>
      <c r="D1588" s="74" t="inlineStr">
        <is>
          <t>Nro Voucher</t>
        </is>
      </c>
      <c r="E1588" s="74" t="inlineStr">
        <is>
          <t>Nro Cuenta</t>
        </is>
      </c>
      <c r="F1588" s="74" t="inlineStr">
        <is>
          <t>Tipo Ingreso</t>
        </is>
      </c>
      <c r="G1588" s="75" t="n"/>
      <c r="H1588" s="76" t="n"/>
      <c r="I1588" s="74" t="inlineStr">
        <is>
          <t>TIPO DE INGRESO</t>
        </is>
      </c>
      <c r="J1588" s="74" t="inlineStr">
        <is>
          <t>Cobrador</t>
        </is>
      </c>
    </row>
    <row r="1589">
      <c r="A1589" s="77" t="n"/>
      <c r="B1589" s="77" t="n"/>
      <c r="C1589" s="77" t="n"/>
      <c r="D1589" s="77" t="n"/>
      <c r="E1589" s="77" t="n"/>
      <c r="F1589" s="4" t="inlineStr">
        <is>
          <t>EFECTIVO</t>
        </is>
      </c>
      <c r="G1589" s="4" t="inlineStr">
        <is>
          <t>CHEQUE</t>
        </is>
      </c>
      <c r="H1589" s="4" t="inlineStr">
        <is>
          <t>TRANSFERENCIA</t>
        </is>
      </c>
      <c r="I1589" s="77" t="n"/>
      <c r="J1589" s="77" t="n"/>
    </row>
    <row r="1590">
      <c r="A1590" s="5" t="inlineStr">
        <is>
          <t>CCAJ-SC39/89/2023</t>
        </is>
      </c>
      <c r="B1590" s="6" t="n">
        <v>44982.42566626157</v>
      </c>
      <c r="C1590" s="5" t="inlineStr">
        <is>
          <t>1386 EINAR CHOQUETIJLLA - COBRADOR</t>
        </is>
      </c>
      <c r="D1590" s="7" t="n"/>
      <c r="E1590" s="8" t="n"/>
      <c r="F1590" s="9" t="n">
        <v>18658.5</v>
      </c>
      <c r="I1590" s="10" t="inlineStr">
        <is>
          <t>EFECTIVO</t>
        </is>
      </c>
      <c r="J1590" s="8" t="inlineStr">
        <is>
          <t>2551 EDMUNDO CAYANI M.</t>
        </is>
      </c>
    </row>
    <row r="1591">
      <c r="A1591" s="5" t="inlineStr">
        <is>
          <t>CCAJ-SC39/89/2023</t>
        </is>
      </c>
      <c r="B1591" s="6" t="n">
        <v>44982.42566626157</v>
      </c>
      <c r="C1591" s="5" t="inlineStr">
        <is>
          <t>1386 EINAR CHOQUETIJLLA - COBRADOR</t>
        </is>
      </c>
      <c r="D1591" s="7" t="n"/>
      <c r="E1591" s="8" t="n"/>
      <c r="F1591" s="9" t="n">
        <v>3020</v>
      </c>
      <c r="I1591" s="10" t="inlineStr">
        <is>
          <t>EFECTIVO</t>
        </is>
      </c>
      <c r="J1591" s="5" t="inlineStr">
        <is>
          <t>2552 ALVARO JAVIER LOAYZA CACERES</t>
        </is>
      </c>
    </row>
    <row r="1592">
      <c r="A1592" s="5" t="inlineStr">
        <is>
          <t>CCAJ-SC39/89/2023</t>
        </is>
      </c>
      <c r="B1592" s="6" t="n">
        <v>44982.42566626157</v>
      </c>
      <c r="C1592" s="5" t="inlineStr">
        <is>
          <t>1386 EINAR CHOQUETIJLLA - COBRADOR</t>
        </is>
      </c>
      <c r="D1592" s="7" t="n"/>
      <c r="E1592" s="8" t="n"/>
      <c r="F1592" s="9" t="n">
        <v>14378.6</v>
      </c>
      <c r="I1592" s="10" t="inlineStr">
        <is>
          <t>EFECTIVO</t>
        </is>
      </c>
      <c r="J1592" s="8" t="inlineStr">
        <is>
          <t>2932 EUGENIO LOPEZ CESPEDES</t>
        </is>
      </c>
    </row>
    <row r="1593">
      <c r="A1593" s="5" t="inlineStr">
        <is>
          <t>CCAJ-SC39/89/2023</t>
        </is>
      </c>
      <c r="B1593" s="6" t="n">
        <v>44982.42566626157</v>
      </c>
      <c r="C1593" s="5" t="inlineStr">
        <is>
          <t>1386 EINAR CHOQUETIJLLA - COBRADOR</t>
        </is>
      </c>
      <c r="D1593" s="7" t="n"/>
      <c r="E1593" s="8" t="n"/>
      <c r="F1593" s="9" t="n">
        <v>78014.5</v>
      </c>
      <c r="I1593" s="10" t="inlineStr">
        <is>
          <t>EFECTIVO</t>
        </is>
      </c>
      <c r="J1593" s="8" t="inlineStr">
        <is>
          <t>3211 PEDRO CAYALO COCA</t>
        </is>
      </c>
    </row>
    <row r="1594">
      <c r="A1594" s="5" t="inlineStr">
        <is>
          <t>CCAJ-SC39/89/2023</t>
        </is>
      </c>
      <c r="B1594" s="6" t="n">
        <v>44982.42566626157</v>
      </c>
      <c r="C1594" s="5" t="inlineStr">
        <is>
          <t>1386 EINAR CHOQUETIJLLA - COBRADOR</t>
        </is>
      </c>
      <c r="D1594" s="7" t="n"/>
      <c r="E1594" s="8" t="n"/>
      <c r="F1594" s="9" t="n">
        <v>8906.4</v>
      </c>
      <c r="I1594" s="10" t="inlineStr">
        <is>
          <t>EFECTIVO</t>
        </is>
      </c>
      <c r="J1594" s="8" t="inlineStr">
        <is>
          <t>4309 RODRIGO RAMOS - T07</t>
        </is>
      </c>
    </row>
    <row r="1595">
      <c r="A1595" s="5" t="inlineStr">
        <is>
          <t>CCAJ-SC39/89/2023</t>
        </is>
      </c>
      <c r="B1595" s="6" t="n">
        <v>44982.42566626157</v>
      </c>
      <c r="C1595" s="5" t="inlineStr">
        <is>
          <t>1386 EINAR CHOQUETIJLLA - COBRADOR</t>
        </is>
      </c>
      <c r="D1595" s="7" t="n"/>
      <c r="E1595" s="8" t="n"/>
      <c r="F1595" s="9" t="n">
        <v>6769.5</v>
      </c>
      <c r="I1595" s="10" t="inlineStr">
        <is>
          <t>EFECTIVO</t>
        </is>
      </c>
      <c r="J1595" s="8" t="inlineStr">
        <is>
          <t>4309 RODRIGO RAMOS - T11</t>
        </is>
      </c>
    </row>
    <row r="1596">
      <c r="A1596" s="5" t="inlineStr">
        <is>
          <t>CCAJ-SC39/89/2023</t>
        </is>
      </c>
      <c r="B1596" s="6" t="n">
        <v>44982.42566626157</v>
      </c>
      <c r="C1596" s="5" t="inlineStr">
        <is>
          <t>1386 EINAR CHOQUETIJLLA - COBRADOR</t>
        </is>
      </c>
      <c r="D1596" s="7" t="n"/>
      <c r="E1596" s="8" t="n"/>
      <c r="F1596" s="9" t="n">
        <v>7654.3</v>
      </c>
      <c r="I1596" s="10" t="inlineStr">
        <is>
          <t>EFECTIVO</t>
        </is>
      </c>
      <c r="J1596" s="8" t="inlineStr">
        <is>
          <t>4309 RODRIGO RAMOS - T15</t>
        </is>
      </c>
    </row>
    <row r="1597">
      <c r="A1597" s="5" t="inlineStr">
        <is>
          <t>CCAJ-SC39/89/2023</t>
        </is>
      </c>
      <c r="B1597" s="6" t="n">
        <v>44982.42566626157</v>
      </c>
      <c r="C1597" s="5" t="inlineStr">
        <is>
          <t>1386 EINAR CHOQUETIJLLA - COBRADOR</t>
        </is>
      </c>
      <c r="D1597" s="7" t="n"/>
      <c r="E1597" s="8" t="n"/>
      <c r="F1597" s="9" t="n">
        <v>102933.8</v>
      </c>
      <c r="I1597" s="10" t="inlineStr">
        <is>
          <t>EFECTIVO</t>
        </is>
      </c>
      <c r="J1597" s="8" t="inlineStr">
        <is>
          <t>4309 RODRIGO RAMOS - T17</t>
        </is>
      </c>
    </row>
    <row r="1598">
      <c r="A1598" s="5" t="inlineStr">
        <is>
          <t>CCAJ-SC39/89/2023</t>
        </is>
      </c>
      <c r="B1598" s="6" t="n">
        <v>44982.42566626157</v>
      </c>
      <c r="C1598" s="5" t="inlineStr">
        <is>
          <t>1386 EINAR CHOQUETIJLLA - COBRADOR</t>
        </is>
      </c>
      <c r="D1598" s="7" t="n"/>
      <c r="E1598" s="8" t="n"/>
      <c r="F1598" s="9" t="n">
        <v>21477.6</v>
      </c>
      <c r="I1598" s="10" t="inlineStr">
        <is>
          <t>EFECTIVO</t>
        </is>
      </c>
      <c r="J1598" s="8" t="inlineStr">
        <is>
          <t>4309 RODRIGO RAMOS - T18</t>
        </is>
      </c>
    </row>
    <row r="1599">
      <c r="A1599" s="5" t="inlineStr">
        <is>
          <t>CCAJ-SC39/89/2023</t>
        </is>
      </c>
      <c r="B1599" s="6" t="n">
        <v>44982.42566626157</v>
      </c>
      <c r="C1599" s="5" t="inlineStr">
        <is>
          <t>1386 EINAR CHOQUETIJLLA - COBRADOR</t>
        </is>
      </c>
      <c r="D1599" s="7" t="n"/>
      <c r="E1599" s="8" t="n"/>
      <c r="F1599" s="9" t="n">
        <v>29027.4</v>
      </c>
      <c r="I1599" s="10" t="inlineStr">
        <is>
          <t>EFECTIVO</t>
        </is>
      </c>
      <c r="J1599" s="8" t="inlineStr">
        <is>
          <t>4309 RODRIGO RAMOS - T19</t>
        </is>
      </c>
    </row>
    <row r="1600">
      <c r="A1600" s="5" t="inlineStr">
        <is>
          <t>CCAJ-SC39/89/2023</t>
        </is>
      </c>
      <c r="B1600" s="6" t="n">
        <v>44982.42566626157</v>
      </c>
      <c r="C1600" s="5" t="inlineStr">
        <is>
          <t>1386 EINAR CHOQUETIJLLA - COBRADOR</t>
        </is>
      </c>
      <c r="D1600" s="7" t="n"/>
      <c r="E1600" s="8" t="n"/>
      <c r="F1600" s="9" t="n">
        <v>14704.1</v>
      </c>
      <c r="I1600" s="10" t="inlineStr">
        <is>
          <t>EFECTIVO</t>
        </is>
      </c>
      <c r="J1600" s="8" t="inlineStr">
        <is>
          <t>4309 RODRIGO RAMOS - T23</t>
        </is>
      </c>
    </row>
    <row r="1601">
      <c r="A1601" s="5" t="inlineStr">
        <is>
          <t>CCAJ-SC39/89/2023</t>
        </is>
      </c>
      <c r="B1601" s="6" t="n">
        <v>44982.42566626157</v>
      </c>
      <c r="C1601" s="5" t="inlineStr">
        <is>
          <t>1386 EINAR CHOQUETIJLLA - COBRADOR</t>
        </is>
      </c>
      <c r="D1601" s="7" t="n"/>
      <c r="E1601" s="8" t="n"/>
      <c r="F1601" s="9" t="n">
        <v>49103.9</v>
      </c>
      <c r="I1601" s="10" t="inlineStr">
        <is>
          <t>EFECTIVO</t>
        </is>
      </c>
      <c r="J1601" s="8" t="inlineStr">
        <is>
          <t>4309 RODRIGO RAMOS - T25</t>
        </is>
      </c>
    </row>
    <row r="1602">
      <c r="A1602" s="11" t="inlineStr">
        <is>
          <t>SAP</t>
        </is>
      </c>
      <c r="B1602" s="3" t="n"/>
      <c r="C1602" s="3" t="n"/>
      <c r="D1602" s="17">
        <f>354579+69.6</f>
        <v/>
      </c>
      <c r="E1602" s="8" t="n"/>
      <c r="F1602" s="31">
        <f>SUM(F1590:G1601)</f>
        <v/>
      </c>
      <c r="H1602" s="9" t="n"/>
      <c r="I1602" s="10" t="n"/>
      <c r="J1602" s="8" t="n"/>
    </row>
    <row r="1603">
      <c r="A1603" s="13" t="inlineStr">
        <is>
          <t>FECHA</t>
        </is>
      </c>
      <c r="B1603" s="13" t="inlineStr">
        <is>
          <t>CIERRE DE CAJA</t>
        </is>
      </c>
      <c r="C1603" s="13" t="inlineStr">
        <is>
          <t>IMPORTE</t>
        </is>
      </c>
      <c r="D1603" s="7" t="inlineStr">
        <is>
          <t>112835229</t>
        </is>
      </c>
      <c r="E1603" s="8" t="inlineStr">
        <is>
          <t>112835241</t>
        </is>
      </c>
      <c r="H1603" s="9" t="n"/>
      <c r="I1603" s="10" t="n"/>
      <c r="J1603" s="8" t="n"/>
    </row>
    <row r="1604" ht="15.75" customHeight="1">
      <c r="A1604" s="5" t="n"/>
      <c r="B1604" s="6" t="n"/>
      <c r="C1604" s="5" t="n"/>
      <c r="D1604" s="49" t="n">
        <v>112835185</v>
      </c>
      <c r="E1604" s="14" t="n">
        <v>112835370</v>
      </c>
      <c r="H1604" s="9" t="n"/>
      <c r="I1604" s="10" t="n"/>
      <c r="J1604" s="8" t="n"/>
    </row>
    <row r="1605" ht="15.75" customHeight="1">
      <c r="A1605" s="5" t="n"/>
      <c r="B1605" s="6" t="n"/>
      <c r="C1605" s="5" t="n"/>
      <c r="D1605" s="49" t="n">
        <v>112835200</v>
      </c>
      <c r="E1605" s="14" t="n">
        <v>112835441</v>
      </c>
      <c r="H1605" s="9" t="n"/>
      <c r="I1605" s="10" t="n"/>
      <c r="J1605" s="8" t="n"/>
    </row>
    <row r="1606">
      <c r="A1606" s="5" t="n"/>
      <c r="B1606" s="6" t="n"/>
      <c r="C1606" s="5" t="n"/>
      <c r="D1606" s="57" t="inlineStr">
        <is>
          <t>BOOT</t>
        </is>
      </c>
      <c r="E1606" s="8" t="n"/>
      <c r="H1606" s="9" t="n"/>
      <c r="I1606" s="10" t="n"/>
      <c r="J1606" s="8" t="n"/>
    </row>
    <row r="1607">
      <c r="A1607" s="5" t="inlineStr">
        <is>
          <t>CCAJ-SC39/90/202</t>
        </is>
      </c>
      <c r="B1607" s="6" t="n">
        <v>44982.67162730324</v>
      </c>
      <c r="C1607" s="5" t="inlineStr">
        <is>
          <t xml:space="preserve">1386 EINAR CHOQUETIJLLA - </t>
        </is>
      </c>
      <c r="D1607" s="15" t="n">
        <v>45173263139</v>
      </c>
      <c r="E1607" s="5" t="inlineStr">
        <is>
          <t>BANCO INDUSTRIAL-100070049</t>
        </is>
      </c>
      <c r="H1607" s="9" t="n">
        <v>17583.5</v>
      </c>
      <c r="I1607" s="5" t="inlineStr">
        <is>
          <t>DEPÓSITO BANCARIO</t>
        </is>
      </c>
      <c r="J1607" s="5" t="inlineStr">
        <is>
          <t>4307 PEDRO GALARZA TERCEROS</t>
        </is>
      </c>
    </row>
    <row r="1608">
      <c r="A1608" s="5" t="inlineStr">
        <is>
          <t>CCAJ-SC39/90/2023</t>
        </is>
      </c>
      <c r="B1608" s="6" t="n">
        <v>44982.67162730324</v>
      </c>
      <c r="C1608" s="5" t="inlineStr">
        <is>
          <t>1386 EINAR CHOQUETIJLLA - COBRADOR</t>
        </is>
      </c>
      <c r="D1608" s="15" t="n">
        <v>45133205937</v>
      </c>
      <c r="E1608" s="5" t="inlineStr">
        <is>
          <t>BANCO INDUSTRIAL-100070049</t>
        </is>
      </c>
      <c r="H1608" s="9" t="n">
        <v>975</v>
      </c>
      <c r="I1608" s="5" t="inlineStr">
        <is>
          <t>DEPÓSITO BANCARIO</t>
        </is>
      </c>
      <c r="J1608" s="5" t="inlineStr">
        <is>
          <t>4307 PEDRO GALARZA TERCEROS</t>
        </is>
      </c>
    </row>
    <row r="1609">
      <c r="A1609" s="5" t="inlineStr">
        <is>
          <t>CCAJ-SC39/90/2023</t>
        </is>
      </c>
      <c r="B1609" s="6" t="n">
        <v>44982.67162730324</v>
      </c>
      <c r="C1609" s="5" t="inlineStr">
        <is>
          <t>1386 EINAR CHOQUETIJLLA - COBRADOR</t>
        </is>
      </c>
      <c r="D1609" s="15" t="n">
        <v>45123338214</v>
      </c>
      <c r="E1609" s="5" t="inlineStr">
        <is>
          <t>BANCO INDUSTRIAL-100070049</t>
        </is>
      </c>
      <c r="H1609" s="9" t="n">
        <v>548.4</v>
      </c>
      <c r="I1609" s="5" t="inlineStr">
        <is>
          <t>DEPÓSITO BANCARIO</t>
        </is>
      </c>
      <c r="J1609" s="5" t="inlineStr">
        <is>
          <t>4307 PEDRO GALARZA TERCEROS</t>
        </is>
      </c>
    </row>
    <row r="1610">
      <c r="A1610" s="5" t="inlineStr">
        <is>
          <t>CCAJ-SC39/90/2023</t>
        </is>
      </c>
      <c r="B1610" s="6" t="n">
        <v>44982.67162730324</v>
      </c>
      <c r="C1610" s="5" t="inlineStr">
        <is>
          <t>1386 EINAR CHOQUETIJLLA - COBRADOR</t>
        </is>
      </c>
      <c r="D1610" s="15" t="n">
        <v>45133205848</v>
      </c>
      <c r="E1610" s="5" t="inlineStr">
        <is>
          <t>BANCO INDUSTRIAL-100070049</t>
        </is>
      </c>
      <c r="H1610" s="9" t="n">
        <v>40018.41</v>
      </c>
      <c r="I1610" s="5" t="inlineStr">
        <is>
          <t>DEPÓSITO BANCARIO</t>
        </is>
      </c>
      <c r="J1610" s="5" t="inlineStr">
        <is>
          <t>4307 PEDRO GALARZA TERCEROS</t>
        </is>
      </c>
    </row>
    <row r="1611">
      <c r="A1611" s="5" t="inlineStr">
        <is>
          <t>CCAJ-SC39/90/2023</t>
        </is>
      </c>
      <c r="B1611" s="6" t="n">
        <v>44982.67162730324</v>
      </c>
      <c r="C1611" s="5" t="inlineStr">
        <is>
          <t>1386 EINAR CHOQUETIJLLA - COBRADOR</t>
        </is>
      </c>
      <c r="D1611" s="15" t="n">
        <v>45133205881</v>
      </c>
      <c r="E1611" s="5" t="inlineStr">
        <is>
          <t>BANCO INDUSTRIAL-100070049</t>
        </is>
      </c>
      <c r="H1611" s="9" t="n">
        <v>650</v>
      </c>
      <c r="I1611" s="5" t="inlineStr">
        <is>
          <t>DEPÓSITO BANCARIO</t>
        </is>
      </c>
      <c r="J1611" s="5" t="inlineStr">
        <is>
          <t>4307 PEDRO GALARZA TERCEROS</t>
        </is>
      </c>
    </row>
    <row r="1612">
      <c r="A1612" s="5" t="inlineStr">
        <is>
          <t>CCAJ-SC39/90/2023</t>
        </is>
      </c>
      <c r="B1612" s="6" t="n">
        <v>44982.67162730324</v>
      </c>
      <c r="C1612" s="5" t="inlineStr">
        <is>
          <t>1386 EINAR CHOQUETIJLLA - COBRADOR</t>
        </is>
      </c>
      <c r="D1612" s="7" t="n">
        <v>4090</v>
      </c>
      <c r="E1612" s="5" t="inlineStr">
        <is>
          <t>BANCO DE CREDITO-7015054675359</t>
        </is>
      </c>
      <c r="H1612" s="9" t="n">
        <v>42203.6</v>
      </c>
      <c r="I1612" s="5" t="inlineStr">
        <is>
          <t>DEPÓSITO BANCARIO</t>
        </is>
      </c>
      <c r="J1612" s="5" t="inlineStr">
        <is>
          <t>4307 PEDRO GALARZA TERCEROS</t>
        </is>
      </c>
    </row>
    <row r="1613">
      <c r="A1613" s="5" t="inlineStr">
        <is>
          <t>CCAJ-SC39/90/2023</t>
        </is>
      </c>
      <c r="B1613" s="6" t="n">
        <v>44982.67162730324</v>
      </c>
      <c r="C1613" s="5" t="inlineStr">
        <is>
          <t>1386 EINAR CHOQUETIJLLA - COBRADOR</t>
        </is>
      </c>
      <c r="D1613" s="7" t="n">
        <v>4060</v>
      </c>
      <c r="E1613" s="5" t="inlineStr">
        <is>
          <t>BANCO DE CREDITO-7015054675359</t>
        </is>
      </c>
      <c r="H1613" s="9" t="n">
        <v>8553.4</v>
      </c>
      <c r="I1613" s="5" t="inlineStr">
        <is>
          <t>DEPÓSITO BANCARIO</t>
        </is>
      </c>
      <c r="J1613" s="5" t="inlineStr">
        <is>
          <t>4307 PEDRO GALARZA TERCEROS</t>
        </is>
      </c>
    </row>
    <row r="1614">
      <c r="A1614" s="5" t="inlineStr">
        <is>
          <t>CCAJ-SC39/90/2023</t>
        </is>
      </c>
      <c r="B1614" s="6" t="n">
        <v>44982.67162730324</v>
      </c>
      <c r="C1614" s="5" t="inlineStr">
        <is>
          <t>1386 EINAR CHOQUETIJLLA - COBRADOR</t>
        </is>
      </c>
      <c r="D1614" s="7" t="n">
        <v>4030</v>
      </c>
      <c r="E1614" s="5" t="inlineStr">
        <is>
          <t>BANCO DE CREDITO-7015054675359</t>
        </is>
      </c>
      <c r="H1614" s="9" t="n">
        <v>49882.5</v>
      </c>
      <c r="I1614" s="5" t="inlineStr">
        <is>
          <t>DEPÓSITO BANCARIO</t>
        </is>
      </c>
      <c r="J1614" s="5" t="inlineStr">
        <is>
          <t>4307 PEDRO GALARZA TERCEROS</t>
        </is>
      </c>
    </row>
    <row r="1615">
      <c r="A1615" s="5" t="inlineStr">
        <is>
          <t>CCAJ-SC39/90/2023</t>
        </is>
      </c>
      <c r="B1615" s="6" t="n">
        <v>44982.67162730324</v>
      </c>
      <c r="C1615" s="5" t="inlineStr">
        <is>
          <t>1386 EINAR CHOQUETIJLLA - COBRADOR</t>
        </is>
      </c>
      <c r="D1615" s="15" t="n">
        <v>45123340595</v>
      </c>
      <c r="E1615" s="5" t="inlineStr">
        <is>
          <t>BANCO INDUSTRIAL-100070049</t>
        </is>
      </c>
      <c r="H1615" s="9" t="n">
        <v>6341.58</v>
      </c>
      <c r="I1615" s="5" t="inlineStr">
        <is>
          <t>DEPÓSITO BANCARIO</t>
        </is>
      </c>
      <c r="J1615" s="8" t="inlineStr">
        <is>
          <t>1973 BASILIA CRUZ AJARACHI</t>
        </is>
      </c>
    </row>
    <row r="1616">
      <c r="A1616" s="5" t="inlineStr">
        <is>
          <t>CCAJ-SC39/90/2023</t>
        </is>
      </c>
      <c r="B1616" s="6" t="n">
        <v>44982.67162730324</v>
      </c>
      <c r="C1616" s="5" t="inlineStr">
        <is>
          <t>1386 EINAR CHOQUETIJLLA - COBRADOR</t>
        </is>
      </c>
      <c r="D1616" s="15" t="n">
        <v>45143560835</v>
      </c>
      <c r="E1616" s="5" t="inlineStr">
        <is>
          <t>BANCO INDUSTRIAL-100070049</t>
        </is>
      </c>
      <c r="H1616" s="9" t="n">
        <v>415.86</v>
      </c>
      <c r="I1616" s="5" t="inlineStr">
        <is>
          <t>DEPÓSITO BANCARIO</t>
        </is>
      </c>
      <c r="J1616" s="8" t="inlineStr">
        <is>
          <t>1973 BASILIA CRUZ AJARACHI</t>
        </is>
      </c>
    </row>
    <row r="1617">
      <c r="A1617" s="5" t="inlineStr">
        <is>
          <t>CCAJ-SC39/90/2023</t>
        </is>
      </c>
      <c r="B1617" s="6" t="n">
        <v>44982.67162730324</v>
      </c>
      <c r="C1617" s="5" t="inlineStr">
        <is>
          <t>1386 EINAR CHOQUETIJLLA - COBRADOR</t>
        </is>
      </c>
      <c r="D1617" s="15" t="n">
        <v>45143560835</v>
      </c>
      <c r="E1617" s="5" t="inlineStr">
        <is>
          <t>BANCO INDUSTRIAL-100070049</t>
        </is>
      </c>
      <c r="H1617" s="9" t="n">
        <v>469.73</v>
      </c>
      <c r="I1617" s="5" t="inlineStr">
        <is>
          <t>DEPÓSITO BANCARIO</t>
        </is>
      </c>
      <c r="J1617" s="8" t="inlineStr">
        <is>
          <t>1973 BASILIA CRUZ AJARACHI</t>
        </is>
      </c>
    </row>
    <row r="1618">
      <c r="A1618" s="5" t="inlineStr">
        <is>
          <t>CCAJ-SC39/90/2023</t>
        </is>
      </c>
      <c r="B1618" s="6" t="n">
        <v>44982.67162730324</v>
      </c>
      <c r="C1618" s="5" t="inlineStr">
        <is>
          <t>1386 EINAR CHOQUETIJLLA - COBRADOR</t>
        </is>
      </c>
      <c r="D1618" s="15" t="n">
        <v>45143560835</v>
      </c>
      <c r="E1618" s="5" t="inlineStr">
        <is>
          <t>BANCO INDUSTRIAL-100070049</t>
        </is>
      </c>
      <c r="H1618" s="9" t="n">
        <v>429.63</v>
      </c>
      <c r="I1618" s="5" t="inlineStr">
        <is>
          <t>DEPÓSITO BANCARIO</t>
        </is>
      </c>
      <c r="J1618" s="8" t="inlineStr">
        <is>
          <t>1973 BASILIA CRUZ AJARACHI</t>
        </is>
      </c>
    </row>
    <row r="1619">
      <c r="A1619" s="5" t="inlineStr">
        <is>
          <t>CCAJ-SC39/90/2023</t>
        </is>
      </c>
      <c r="B1619" s="6" t="n">
        <v>44982.67162730324</v>
      </c>
      <c r="C1619" s="5" t="inlineStr">
        <is>
          <t>1386 EINAR CHOQUETIJLLA - COBRADOR</t>
        </is>
      </c>
      <c r="D1619" s="15" t="n">
        <v>45143560835</v>
      </c>
      <c r="E1619" s="5" t="inlineStr">
        <is>
          <t>BANCO INDUSTRIAL-100070049</t>
        </is>
      </c>
      <c r="H1619" s="9" t="n">
        <v>126.67</v>
      </c>
      <c r="I1619" s="5" t="inlineStr">
        <is>
          <t>DEPÓSITO BANCARIO</t>
        </is>
      </c>
      <c r="J1619" s="8" t="inlineStr">
        <is>
          <t>1973 BASILIA CRUZ AJARACHI</t>
        </is>
      </c>
    </row>
    <row r="1620">
      <c r="A1620" s="5" t="inlineStr">
        <is>
          <t>CCAJ-SC39/90/2023</t>
        </is>
      </c>
      <c r="B1620" s="6" t="n">
        <v>44982.67162730324</v>
      </c>
      <c r="C1620" s="5" t="inlineStr">
        <is>
          <t>1386 EINAR CHOQUETIJLLA - COBRADOR</t>
        </is>
      </c>
      <c r="D1620" s="15" t="n">
        <v>45143560835</v>
      </c>
      <c r="E1620" s="5" t="inlineStr">
        <is>
          <t>BANCO INDUSTRIAL-100070049</t>
        </is>
      </c>
      <c r="H1620" s="9" t="n">
        <v>14.91</v>
      </c>
      <c r="I1620" s="5" t="inlineStr">
        <is>
          <t>DEPÓSITO BANCARIO</t>
        </is>
      </c>
      <c r="J1620" s="8" t="inlineStr">
        <is>
          <t>1973 BASILIA CRUZ AJARACHI</t>
        </is>
      </c>
    </row>
    <row r="1621">
      <c r="A1621" s="5" t="inlineStr">
        <is>
          <t>CCAJ-SC39/90/2023</t>
        </is>
      </c>
      <c r="B1621" s="6" t="n">
        <v>44982.67162730324</v>
      </c>
      <c r="C1621" s="5" t="inlineStr">
        <is>
          <t>1386 EINAR CHOQUETIJLLA - COBRADOR</t>
        </is>
      </c>
      <c r="D1621" s="15" t="n">
        <v>45123342087</v>
      </c>
      <c r="E1621" s="5" t="inlineStr">
        <is>
          <t>BANCO INDUSTRIAL-100070049</t>
        </is>
      </c>
      <c r="H1621" s="9" t="n">
        <v>1170</v>
      </c>
      <c r="I1621" s="5" t="inlineStr">
        <is>
          <t>DEPÓSITO BANCARIO</t>
        </is>
      </c>
      <c r="J1621" s="5" t="inlineStr">
        <is>
          <t>4307 PEDRO GALARZA TERCEROS</t>
        </is>
      </c>
    </row>
    <row r="1622">
      <c r="A1622" s="5" t="inlineStr">
        <is>
          <t>CCAJ-SC39/90/2023</t>
        </is>
      </c>
      <c r="B1622" s="6" t="n">
        <v>44982.67162730324</v>
      </c>
      <c r="C1622" s="5" t="inlineStr">
        <is>
          <t>1386 EINAR CHOQUETIJLLA - COBRADOR</t>
        </is>
      </c>
      <c r="D1622" s="15" t="n">
        <v>45133207760</v>
      </c>
      <c r="E1622" s="5" t="inlineStr">
        <is>
          <t>BANCO INDUSTRIAL-100070049</t>
        </is>
      </c>
      <c r="H1622" s="9" t="n">
        <v>2000</v>
      </c>
      <c r="I1622" s="5" t="inlineStr">
        <is>
          <t>DEPÓSITO BANCARIO</t>
        </is>
      </c>
      <c r="J1622" s="5" t="inlineStr">
        <is>
          <t>4863 MOISES MENACHO MONTAÑO</t>
        </is>
      </c>
    </row>
    <row r="1623">
      <c r="A1623" s="5" t="inlineStr">
        <is>
          <t>CCAJ-SC39/90/2023</t>
        </is>
      </c>
      <c r="B1623" s="6" t="n">
        <v>44982.67162730324</v>
      </c>
      <c r="C1623" s="5" t="inlineStr">
        <is>
          <t>1386 EINAR CHOQUETIJLLA - COBRADOR</t>
        </is>
      </c>
      <c r="D1623" s="15" t="n">
        <v>45153204781</v>
      </c>
      <c r="E1623" s="5" t="inlineStr">
        <is>
          <t>BANCO INDUSTRIAL-100070049</t>
        </is>
      </c>
      <c r="H1623" s="9" t="n">
        <v>2486.21</v>
      </c>
      <c r="I1623" s="5" t="inlineStr">
        <is>
          <t>DEPÓSITO BANCARIO</t>
        </is>
      </c>
      <c r="J1623" s="5" t="inlineStr">
        <is>
          <t>4863 MOISES MENACHO MONTAÑO</t>
        </is>
      </c>
    </row>
    <row r="1624">
      <c r="A1624" s="5" t="inlineStr">
        <is>
          <t>CCAJ-SC39/90/2023</t>
        </is>
      </c>
      <c r="B1624" s="6" t="n">
        <v>44982.67162730324</v>
      </c>
      <c r="C1624" s="5" t="inlineStr">
        <is>
          <t>1386 EINAR CHOQUETIJLLA - COBRADOR</t>
        </is>
      </c>
      <c r="D1624" s="7" t="n">
        <v>132739</v>
      </c>
      <c r="E1624" s="5" t="inlineStr">
        <is>
          <t>MERCANTIL SANTA CRUZ-4010678183</t>
        </is>
      </c>
      <c r="H1624" s="9" t="n">
        <v>81157</v>
      </c>
      <c r="I1624" s="5" t="inlineStr">
        <is>
          <t>DEPÓSITO BANCARIO</t>
        </is>
      </c>
      <c r="J1624" s="5" t="inlineStr">
        <is>
          <t>4863 MOISES MENACHO MONTAÑO</t>
        </is>
      </c>
    </row>
    <row r="1625">
      <c r="A1625" s="5" t="inlineStr">
        <is>
          <t>CCAJ-SC39/90/2023</t>
        </is>
      </c>
      <c r="B1625" s="6" t="n">
        <v>44982.67162730324</v>
      </c>
      <c r="C1625" s="5" t="inlineStr">
        <is>
          <t>1386 EINAR CHOQUETIJLLA - COBRADOR</t>
        </is>
      </c>
      <c r="D1625" s="7" t="n">
        <v>417097</v>
      </c>
      <c r="E1625" s="5" t="inlineStr">
        <is>
          <t>BANCO INDUSTRIAL-100070049</t>
        </is>
      </c>
      <c r="H1625" s="9" t="n">
        <v>101620</v>
      </c>
      <c r="I1625" s="5" t="inlineStr">
        <is>
          <t>DEPÓSITO BANCARIO</t>
        </is>
      </c>
      <c r="J1625" s="5" t="inlineStr">
        <is>
          <t>3046 CLAUDIA ELEN CASTRO DELGADILLO</t>
        </is>
      </c>
    </row>
    <row r="1626">
      <c r="A1626" s="5" t="inlineStr">
        <is>
          <t>CCAJ-SC39/90/2023</t>
        </is>
      </c>
      <c r="B1626" s="6" t="n">
        <v>44982.67162730324</v>
      </c>
      <c r="C1626" s="5" t="inlineStr">
        <is>
          <t>1386 EINAR CHOQUETIJLLA - COBRADOR</t>
        </is>
      </c>
      <c r="D1626" s="7" t="n">
        <v>417099</v>
      </c>
      <c r="E1626" s="8" t="inlineStr">
        <is>
          <t>BISA-100072017</t>
        </is>
      </c>
      <c r="H1626" s="9" t="n">
        <v>8073.6</v>
      </c>
      <c r="I1626" s="5" t="inlineStr">
        <is>
          <t>DEPÓSITO BANCARIO</t>
        </is>
      </c>
      <c r="J1626" s="5" t="inlineStr">
        <is>
          <t>3046 CLAUDIA ELEN CASTRO DELGADILLO</t>
        </is>
      </c>
    </row>
    <row r="1627">
      <c r="A1627" s="5" t="inlineStr">
        <is>
          <t>CCAJ-SC39/90/2023</t>
        </is>
      </c>
      <c r="B1627" s="6" t="n">
        <v>44982.67162730324</v>
      </c>
      <c r="C1627" s="5" t="inlineStr">
        <is>
          <t>1386 EINAR CHOQUETIJLLA - COBRADOR</t>
        </is>
      </c>
      <c r="D1627" s="7" t="n">
        <v>142539</v>
      </c>
      <c r="E1627" s="5" t="inlineStr">
        <is>
          <t>MERCANTIL SANTA CRUZ-4010678183</t>
        </is>
      </c>
      <c r="H1627" s="9" t="n">
        <v>51737.3</v>
      </c>
      <c r="I1627" s="5" t="inlineStr">
        <is>
          <t>DEPÓSITO BANCARIO</t>
        </is>
      </c>
      <c r="J1627" s="8" t="inlineStr">
        <is>
          <t>1972 FLAVIA GALEAN MALLON</t>
        </is>
      </c>
    </row>
    <row r="1628">
      <c r="A1628" s="5" t="inlineStr">
        <is>
          <t>CCAJ-SC39/90/2023</t>
        </is>
      </c>
      <c r="B1628" s="6" t="n">
        <v>44982.67162730324</v>
      </c>
      <c r="C1628" s="5" t="inlineStr">
        <is>
          <t>1386 EINAR CHOQUETIJLLA - COBRADOR</t>
        </is>
      </c>
      <c r="D1628" s="7" t="n"/>
      <c r="E1628" s="8" t="n"/>
      <c r="F1628" s="9" t="n">
        <v>10949</v>
      </c>
      <c r="I1628" s="10" t="inlineStr">
        <is>
          <t>EFECTIVO</t>
        </is>
      </c>
      <c r="J1628" s="8" t="inlineStr">
        <is>
          <t>1970 CARLOS CAMPOS ORTIZ</t>
        </is>
      </c>
    </row>
    <row r="1629">
      <c r="A1629" s="5" t="inlineStr">
        <is>
          <t>CCAJ-SC39/90/2023</t>
        </is>
      </c>
      <c r="B1629" s="6" t="n">
        <v>44982.67162730324</v>
      </c>
      <c r="C1629" s="5" t="inlineStr">
        <is>
          <t>1386 EINAR CHOQUETIJLLA - COBRADOR</t>
        </is>
      </c>
      <c r="D1629" s="7" t="n"/>
      <c r="E1629" s="8" t="n"/>
      <c r="F1629" s="9" t="n">
        <v>85182.5</v>
      </c>
      <c r="I1629" s="10" t="inlineStr">
        <is>
          <t>EFECTIVO</t>
        </is>
      </c>
      <c r="J1629" s="8" t="inlineStr">
        <is>
          <t>2913 MARSOLINI APURANI VACA</t>
        </is>
      </c>
    </row>
    <row r="1630">
      <c r="A1630" s="5" t="inlineStr">
        <is>
          <t>CCAJ-SC39/90/2023</t>
        </is>
      </c>
      <c r="B1630" s="6" t="n">
        <v>44982.67162730324</v>
      </c>
      <c r="C1630" s="5" t="inlineStr">
        <is>
          <t>1386 EINAR CHOQUETIJLLA - COBRADOR</t>
        </is>
      </c>
      <c r="D1630" s="7" t="n"/>
      <c r="E1630" s="8" t="n"/>
      <c r="F1630" s="9" t="n">
        <v>1184.8</v>
      </c>
      <c r="I1630" s="10" t="inlineStr">
        <is>
          <t>EFECTIVO</t>
        </is>
      </c>
      <c r="J1630" s="8" t="inlineStr">
        <is>
          <t>4309 RODRIGO RAMOS - T03</t>
        </is>
      </c>
    </row>
    <row r="1631">
      <c r="A1631" s="5" t="inlineStr">
        <is>
          <t>CCAJ-SC39/90/2023</t>
        </is>
      </c>
      <c r="B1631" s="6" t="n">
        <v>44982.67162730324</v>
      </c>
      <c r="C1631" s="5" t="inlineStr">
        <is>
          <t>1386 EINAR CHOQUETIJLLA - COBRADOR</t>
        </is>
      </c>
      <c r="D1631" s="7" t="n"/>
      <c r="E1631" s="8" t="n"/>
      <c r="F1631" s="9" t="n">
        <v>30039</v>
      </c>
      <c r="I1631" s="10" t="inlineStr">
        <is>
          <t>EFECTIVO</t>
        </is>
      </c>
      <c r="J1631" s="8" t="inlineStr">
        <is>
          <t>4309 RODRIGO RAMOS - T06</t>
        </is>
      </c>
    </row>
    <row r="1632">
      <c r="A1632" s="5" t="inlineStr">
        <is>
          <t>CCAJ-SC39/90/2023</t>
        </is>
      </c>
      <c r="B1632" s="6" t="n">
        <v>44982.67162730324</v>
      </c>
      <c r="C1632" s="5" t="inlineStr">
        <is>
          <t>1386 EINAR CHOQUETIJLLA - COBRADOR</t>
        </is>
      </c>
      <c r="D1632" s="7" t="n"/>
      <c r="E1632" s="8" t="n"/>
      <c r="F1632" s="9" t="n">
        <v>5600.1</v>
      </c>
      <c r="I1632" s="10" t="inlineStr">
        <is>
          <t>EFECTIVO</t>
        </is>
      </c>
      <c r="J1632" s="8" t="inlineStr">
        <is>
          <t>4309 RODRIGO RAMOS - T14</t>
        </is>
      </c>
    </row>
    <row r="1633">
      <c r="A1633" s="5" t="inlineStr">
        <is>
          <t>CCAJ-SC39/90/2023</t>
        </is>
      </c>
      <c r="B1633" s="6" t="n">
        <v>44982.67162730324</v>
      </c>
      <c r="C1633" s="5" t="inlineStr">
        <is>
          <t>1386 EINAR CHOQUETIJLLA - COBRADOR</t>
        </is>
      </c>
      <c r="D1633" s="7" t="n"/>
      <c r="E1633" s="8" t="n"/>
      <c r="F1633" s="9" t="n">
        <v>11248.7</v>
      </c>
      <c r="I1633" s="10" t="inlineStr">
        <is>
          <t>EFECTIVO</t>
        </is>
      </c>
      <c r="J1633" s="8" t="inlineStr">
        <is>
          <t>4309 RODRIGO RAMOS - T15</t>
        </is>
      </c>
    </row>
    <row r="1634">
      <c r="A1634" s="5" t="inlineStr">
        <is>
          <t>CCAJ-SC39/90/2023</t>
        </is>
      </c>
      <c r="B1634" s="6" t="n">
        <v>44982.67162730324</v>
      </c>
      <c r="C1634" s="5" t="inlineStr">
        <is>
          <t>1386 EINAR CHOQUETIJLLA - COBRADOR</t>
        </is>
      </c>
      <c r="D1634" s="7" t="n"/>
      <c r="E1634" s="8" t="n"/>
      <c r="F1634" s="9" t="n">
        <v>4992.5</v>
      </c>
      <c r="I1634" s="10" t="inlineStr">
        <is>
          <t>EFECTIVO</t>
        </is>
      </c>
      <c r="J1634" s="8" t="inlineStr">
        <is>
          <t>4309 RODRIGO RAMOS - T16</t>
        </is>
      </c>
    </row>
    <row r="1635">
      <c r="A1635" s="11" t="inlineStr">
        <is>
          <t>SAP</t>
        </is>
      </c>
      <c r="B1635" s="3" t="n"/>
      <c r="C1635" s="3" t="n"/>
      <c r="D1635" s="17">
        <f>143976.6+5220</f>
        <v/>
      </c>
      <c r="E1635" s="8" t="n"/>
      <c r="F1635" s="31">
        <f>SUM(F1623:G1634)</f>
        <v/>
      </c>
      <c r="H1635" s="9" t="n"/>
      <c r="I1635" s="10" t="n"/>
      <c r="J1635" s="8" t="n"/>
    </row>
    <row r="1636">
      <c r="A1636" s="13" t="inlineStr">
        <is>
          <t>FECHA</t>
        </is>
      </c>
      <c r="B1636" s="13" t="inlineStr">
        <is>
          <t>CIERRE DE CAJA</t>
        </is>
      </c>
      <c r="C1636" s="13" t="inlineStr">
        <is>
          <t>IMPORTE</t>
        </is>
      </c>
      <c r="D1636" s="7" t="inlineStr">
        <is>
          <t>112835230</t>
        </is>
      </c>
      <c r="E1636" s="8" t="inlineStr">
        <is>
          <t>112835242</t>
        </is>
      </c>
      <c r="H1636" s="9" t="n"/>
      <c r="I1636" s="10" t="n"/>
      <c r="J1636" s="8" t="n"/>
    </row>
    <row r="1637" ht="15.75" customHeight="1">
      <c r="D1637" s="49" t="n">
        <v>112835186</v>
      </c>
      <c r="E1637" s="14" t="n">
        <v>112835372</v>
      </c>
    </row>
    <row r="1638" ht="15.75" customHeight="1">
      <c r="D1638" s="49" t="n">
        <v>112835201</v>
      </c>
      <c r="E1638" s="14" t="n">
        <v>112835442</v>
      </c>
    </row>
    <row r="1639">
      <c r="D1639" s="57" t="inlineStr">
        <is>
          <t>BOOT</t>
        </is>
      </c>
      <c r="E1639" s="8" t="n"/>
    </row>
    <row r="1640">
      <c r="A1640" s="1" t="inlineStr">
        <is>
          <t>Cierre Caja</t>
        </is>
      </c>
      <c r="B1640" s="2" t="n"/>
      <c r="C1640" s="2" t="n"/>
      <c r="D1640" s="2" t="n"/>
      <c r="E1640" s="2" t="n"/>
      <c r="F1640" s="2" t="n"/>
      <c r="G1640" s="2" t="n"/>
      <c r="H1640" s="2" t="n"/>
      <c r="I1640" s="2" t="n"/>
      <c r="J1640" s="2" t="n"/>
    </row>
    <row r="1641">
      <c r="A1641" s="3" t="inlineStr">
        <is>
          <t>Del 27/02/2023</t>
        </is>
      </c>
      <c r="B1641" s="2" t="n"/>
      <c r="C1641" s="2" t="n"/>
      <c r="D1641" s="2" t="n"/>
      <c r="E1641" s="2" t="n"/>
      <c r="F1641" s="2" t="n"/>
      <c r="G1641" s="2" t="n"/>
      <c r="H1641" s="2" t="n"/>
      <c r="I1641" s="2" t="n"/>
      <c r="J1641" s="2" t="n"/>
    </row>
    <row r="1642">
      <c r="A1642" s="74" t="inlineStr">
        <is>
          <t>Cierre Caja</t>
        </is>
      </c>
      <c r="B1642" s="74" t="inlineStr">
        <is>
          <t>Fecha</t>
        </is>
      </c>
      <c r="C1642" s="74" t="inlineStr">
        <is>
          <t>Cajero</t>
        </is>
      </c>
      <c r="D1642" s="74" t="inlineStr">
        <is>
          <t>Nro Voucher</t>
        </is>
      </c>
      <c r="E1642" s="74" t="inlineStr">
        <is>
          <t>Nro Cuenta</t>
        </is>
      </c>
      <c r="F1642" s="74" t="inlineStr">
        <is>
          <t>Tipo Ingreso</t>
        </is>
      </c>
      <c r="G1642" s="75" t="n"/>
      <c r="H1642" s="76" t="n"/>
      <c r="I1642" s="74" t="inlineStr">
        <is>
          <t>TIPO DE INGRESO</t>
        </is>
      </c>
      <c r="J1642" s="74" t="inlineStr">
        <is>
          <t>Cobrador</t>
        </is>
      </c>
    </row>
    <row r="1643">
      <c r="A1643" s="77" t="n"/>
      <c r="B1643" s="77" t="n"/>
      <c r="C1643" s="77" t="n"/>
      <c r="D1643" s="77" t="n"/>
      <c r="E1643" s="77" t="n"/>
      <c r="F1643" s="4" t="inlineStr">
        <is>
          <t>EFECTIVO</t>
        </is>
      </c>
      <c r="G1643" s="4" t="inlineStr">
        <is>
          <t>CHEQUE</t>
        </is>
      </c>
      <c r="H1643" s="4" t="inlineStr">
        <is>
          <t>TRANSFERENCIA</t>
        </is>
      </c>
      <c r="I1643" s="77" t="n"/>
      <c r="J1643" s="77" t="n"/>
    </row>
    <row r="1644">
      <c r="A1644" s="5" t="inlineStr">
        <is>
          <t>CCAJ-SC39/91/2023</t>
        </is>
      </c>
      <c r="B1644" s="6" t="n">
        <v>44984.43054633102</v>
      </c>
      <c r="C1644" s="5" t="inlineStr">
        <is>
          <t>1386 EINAR CHOQUETIJLLA - COBRADOR</t>
        </is>
      </c>
      <c r="D1644" s="10" t="n"/>
      <c r="E1644" s="8" t="n"/>
      <c r="G1644" s="9" t="n">
        <v>1420.2</v>
      </c>
      <c r="I1644" s="10" t="inlineStr">
        <is>
          <t>CHEQUE</t>
        </is>
      </c>
      <c r="J1644" s="8" t="inlineStr">
        <is>
          <t>4309 RODRIGO RAMOS - T02</t>
        </is>
      </c>
    </row>
    <row r="1645">
      <c r="A1645" s="5" t="inlineStr">
        <is>
          <t>CCAJ-SC39/91/2023</t>
        </is>
      </c>
      <c r="B1645" s="6" t="n">
        <v>44984.43054633102</v>
      </c>
      <c r="C1645" s="5" t="inlineStr">
        <is>
          <t>1386 EINAR CHOQUETIJLLA - COBRADOR</t>
        </is>
      </c>
      <c r="D1645" s="10" t="n"/>
      <c r="E1645" s="8" t="n"/>
      <c r="F1645" s="9" t="n">
        <v>101263.9</v>
      </c>
      <c r="I1645" s="10" t="inlineStr">
        <is>
          <t>EFECTIVO</t>
        </is>
      </c>
      <c r="J1645" s="8" t="inlineStr">
        <is>
          <t>901 FELIX GARCIA ROCHA</t>
        </is>
      </c>
    </row>
    <row r="1646">
      <c r="A1646" s="5" t="inlineStr">
        <is>
          <t>CCAJ-SC39/91/2023</t>
        </is>
      </c>
      <c r="B1646" s="6" t="n">
        <v>44984.43054633102</v>
      </c>
      <c r="C1646" s="5" t="inlineStr">
        <is>
          <t>1386 EINAR CHOQUETIJLLA - COBRADOR</t>
        </is>
      </c>
      <c r="D1646" s="10" t="n"/>
      <c r="E1646" s="8" t="n"/>
      <c r="F1646" s="9" t="n">
        <v>40784.5</v>
      </c>
      <c r="I1646" s="10" t="inlineStr">
        <is>
          <t>EFECTIVO</t>
        </is>
      </c>
      <c r="J1646" s="8" t="inlineStr">
        <is>
          <t>1974 JOEL EGUEZ BARBA</t>
        </is>
      </c>
    </row>
    <row r="1647">
      <c r="A1647" s="5" t="inlineStr">
        <is>
          <t>CCAJ-SC39/91/2023</t>
        </is>
      </c>
      <c r="B1647" s="6" t="n">
        <v>44984.43054633102</v>
      </c>
      <c r="C1647" s="5" t="inlineStr">
        <is>
          <t>1386 EINAR CHOQUETIJLLA - COBRADOR</t>
        </is>
      </c>
      <c r="D1647" s="10" t="n"/>
      <c r="E1647" s="8" t="n"/>
      <c r="F1647" s="9" t="n">
        <v>12404.4</v>
      </c>
      <c r="I1647" s="10" t="inlineStr">
        <is>
          <t>EFECTIVO</t>
        </is>
      </c>
      <c r="J1647" s="8" t="inlineStr">
        <is>
          <t>2551 EDMUNDO CAYANI M.</t>
        </is>
      </c>
    </row>
    <row r="1648">
      <c r="A1648" s="5" t="inlineStr">
        <is>
          <t>CCAJ-SC39/91/2023</t>
        </is>
      </c>
      <c r="B1648" s="6" t="n">
        <v>44984.43054633102</v>
      </c>
      <c r="C1648" s="5" t="inlineStr">
        <is>
          <t>1386 EINAR CHOQUETIJLLA - COBRADOR</t>
        </is>
      </c>
      <c r="D1648" s="10" t="n"/>
      <c r="E1648" s="8" t="n"/>
      <c r="F1648" s="9" t="n">
        <v>5297.9</v>
      </c>
      <c r="I1648" s="10" t="inlineStr">
        <is>
          <t>EFECTIVO</t>
        </is>
      </c>
      <c r="J1648" s="5" t="inlineStr">
        <is>
          <t>2552 ALVARO JAVIER LOAYZA CACERES</t>
        </is>
      </c>
    </row>
    <row r="1649">
      <c r="A1649" s="5" t="inlineStr">
        <is>
          <t>CCAJ-SC39/91/2023</t>
        </is>
      </c>
      <c r="B1649" s="6" t="n">
        <v>44984.43054633102</v>
      </c>
      <c r="C1649" s="5" t="inlineStr">
        <is>
          <t>1386 EINAR CHOQUETIJLLA - COBRADOR</t>
        </is>
      </c>
      <c r="D1649" s="10" t="n"/>
      <c r="E1649" s="8" t="n"/>
      <c r="F1649" s="9" t="n">
        <v>8555</v>
      </c>
      <c r="I1649" s="10" t="inlineStr">
        <is>
          <t>EFECTIVO</t>
        </is>
      </c>
      <c r="J1649" s="8" t="inlineStr">
        <is>
          <t>2932 EUGENIO LOPEZ CESPEDES</t>
        </is>
      </c>
    </row>
    <row r="1650">
      <c r="A1650" s="5" t="inlineStr">
        <is>
          <t>CCAJ-SC39/91/2023</t>
        </is>
      </c>
      <c r="B1650" s="6" t="n">
        <v>44984.43054633102</v>
      </c>
      <c r="C1650" s="5" t="inlineStr">
        <is>
          <t>1386 EINAR CHOQUETIJLLA - COBRADOR</t>
        </is>
      </c>
      <c r="D1650" s="10" t="n"/>
      <c r="E1650" s="8" t="n"/>
      <c r="F1650" s="9" t="n">
        <v>3521</v>
      </c>
      <c r="I1650" s="10" t="inlineStr">
        <is>
          <t>EFECTIVO</t>
        </is>
      </c>
      <c r="J1650" s="5" t="inlineStr">
        <is>
          <t>2994 CRISTIAN DEIBY PARDO VILLEGAS</t>
        </is>
      </c>
    </row>
    <row r="1651">
      <c r="A1651" s="5" t="inlineStr">
        <is>
          <t>CCAJ-SC39/91/2023</t>
        </is>
      </c>
      <c r="B1651" s="6" t="n">
        <v>44984.43054633102</v>
      </c>
      <c r="C1651" s="5" t="inlineStr">
        <is>
          <t>1386 EINAR CHOQUETIJLLA - COBRADOR</t>
        </is>
      </c>
      <c r="D1651" s="10" t="n"/>
      <c r="E1651" s="8" t="n"/>
      <c r="F1651" s="9" t="n">
        <v>4388.8</v>
      </c>
      <c r="I1651" s="10" t="inlineStr">
        <is>
          <t>EFECTIVO</t>
        </is>
      </c>
      <c r="J1651" s="8" t="inlineStr">
        <is>
          <t>4309 RODRIGO RAMOS - T04</t>
        </is>
      </c>
    </row>
    <row r="1652">
      <c r="A1652" s="5" t="inlineStr">
        <is>
          <t>CCAJ-SC39/91/2023</t>
        </is>
      </c>
      <c r="B1652" s="6" t="n">
        <v>44984.43054633102</v>
      </c>
      <c r="C1652" s="5" t="inlineStr">
        <is>
          <t>1386 EINAR CHOQUETIJLLA - COBRADOR</t>
        </is>
      </c>
      <c r="D1652" s="10" t="n"/>
      <c r="E1652" s="8" t="n"/>
      <c r="F1652" s="9" t="n">
        <v>6209.3</v>
      </c>
      <c r="I1652" s="10" t="inlineStr">
        <is>
          <t>EFECTIVO</t>
        </is>
      </c>
      <c r="J1652" s="8" t="inlineStr">
        <is>
          <t>4309 RODRIGO RAMOS - T05</t>
        </is>
      </c>
    </row>
    <row r="1653">
      <c r="A1653" s="5" t="inlineStr">
        <is>
          <t>CCAJ-SC39/91/2023</t>
        </is>
      </c>
      <c r="B1653" s="6" t="n">
        <v>44984.43054633102</v>
      </c>
      <c r="C1653" s="5" t="inlineStr">
        <is>
          <t>1386 EINAR CHOQUETIJLLA - COBRADOR</t>
        </is>
      </c>
      <c r="D1653" s="10" t="n"/>
      <c r="E1653" s="8" t="n"/>
      <c r="F1653" s="9" t="n">
        <v>13351.3</v>
      </c>
      <c r="I1653" s="10" t="inlineStr">
        <is>
          <t>EFECTIVO</t>
        </is>
      </c>
      <c r="J1653" s="8" t="inlineStr">
        <is>
          <t>4309 RODRIGO RAMOS - T07</t>
        </is>
      </c>
    </row>
    <row r="1654">
      <c r="A1654" s="5" t="inlineStr">
        <is>
          <t>CCAJ-SC39/91/2023</t>
        </is>
      </c>
      <c r="B1654" s="6" t="n">
        <v>44984.43054633102</v>
      </c>
      <c r="C1654" s="5" t="inlineStr">
        <is>
          <t>1386 EINAR CHOQUETIJLLA - COBRADOR</t>
        </is>
      </c>
      <c r="D1654" s="10" t="n"/>
      <c r="E1654" s="8" t="n"/>
      <c r="F1654" s="9" t="n">
        <v>34756.9</v>
      </c>
      <c r="I1654" s="10" t="inlineStr">
        <is>
          <t>EFECTIVO</t>
        </is>
      </c>
      <c r="J1654" s="8" t="inlineStr">
        <is>
          <t>4309 RODRIGO RAMOS - T09</t>
        </is>
      </c>
    </row>
    <row r="1655">
      <c r="A1655" s="5" t="inlineStr">
        <is>
          <t>CCAJ-SC39/91/2023</t>
        </is>
      </c>
      <c r="B1655" s="6" t="n">
        <v>44984.43054633102</v>
      </c>
      <c r="C1655" s="5" t="inlineStr">
        <is>
          <t>1386 EINAR CHOQUETIJLLA - COBRADOR</t>
        </is>
      </c>
      <c r="D1655" s="10" t="n"/>
      <c r="E1655" s="8" t="n"/>
      <c r="F1655" s="9" t="n">
        <v>7571.8</v>
      </c>
      <c r="I1655" s="10" t="inlineStr">
        <is>
          <t>EFECTIVO</t>
        </is>
      </c>
      <c r="J1655" s="8" t="inlineStr">
        <is>
          <t>4309 RODRIGO RAMOS - T10</t>
        </is>
      </c>
    </row>
    <row r="1656">
      <c r="A1656" s="5" t="inlineStr">
        <is>
          <t>CCAJ-SC39/91/2023</t>
        </is>
      </c>
      <c r="B1656" s="6" t="n">
        <v>44984.43054633102</v>
      </c>
      <c r="C1656" s="5" t="inlineStr">
        <is>
          <t>1386 EINAR CHOQUETIJLLA - COBRADOR</t>
        </is>
      </c>
      <c r="D1656" s="10" t="n"/>
      <c r="E1656" s="8" t="n"/>
      <c r="F1656" s="9" t="n">
        <v>3852.3</v>
      </c>
      <c r="I1656" s="10" t="inlineStr">
        <is>
          <t>EFECTIVO</t>
        </is>
      </c>
      <c r="J1656" s="8" t="inlineStr">
        <is>
          <t>4309 RODRIGO RAMOS - T11</t>
        </is>
      </c>
    </row>
    <row r="1657">
      <c r="A1657" s="5" t="inlineStr">
        <is>
          <t>CCAJ-SC39/91/2023</t>
        </is>
      </c>
      <c r="B1657" s="6" t="n">
        <v>44984.43054633102</v>
      </c>
      <c r="C1657" s="5" t="inlineStr">
        <is>
          <t>1386 EINAR CHOQUETIJLLA - COBRADOR</t>
        </is>
      </c>
      <c r="D1657" s="10" t="n"/>
      <c r="E1657" s="8" t="n"/>
      <c r="F1657" s="9" t="n">
        <v>82582</v>
      </c>
      <c r="I1657" s="10" t="inlineStr">
        <is>
          <t>EFECTIVO</t>
        </is>
      </c>
      <c r="J1657" s="8" t="inlineStr">
        <is>
          <t>4309 RODRIGO RAMOS - T17</t>
        </is>
      </c>
    </row>
    <row r="1658">
      <c r="A1658" s="5" t="inlineStr">
        <is>
          <t>CCAJ-SC39/91/2023</t>
        </is>
      </c>
      <c r="B1658" s="6" t="n">
        <v>44984.43054633102</v>
      </c>
      <c r="C1658" s="5" t="inlineStr">
        <is>
          <t>1386 EINAR CHOQUETIJLLA - COBRADOR</t>
        </is>
      </c>
      <c r="D1658" s="10" t="n"/>
      <c r="E1658" s="8" t="n"/>
      <c r="F1658" s="9" t="n">
        <v>10197.9</v>
      </c>
      <c r="I1658" s="10" t="inlineStr">
        <is>
          <t>EFECTIVO</t>
        </is>
      </c>
      <c r="J1658" s="8" t="inlineStr">
        <is>
          <t>4309 RODRIGO RAMOS - T18</t>
        </is>
      </c>
    </row>
    <row r="1659">
      <c r="A1659" s="5" t="inlineStr">
        <is>
          <t>CCAJ-SC39/91/2023</t>
        </is>
      </c>
      <c r="B1659" s="6" t="n">
        <v>44984.43054633102</v>
      </c>
      <c r="C1659" s="5" t="inlineStr">
        <is>
          <t>1386 EINAR CHOQUETIJLLA - COBRADOR</t>
        </is>
      </c>
      <c r="D1659" s="10" t="n"/>
      <c r="E1659" s="8" t="n"/>
      <c r="F1659" s="9" t="n">
        <v>34516.1</v>
      </c>
      <c r="I1659" s="10" t="inlineStr">
        <is>
          <t>EFECTIVO</t>
        </is>
      </c>
      <c r="J1659" s="8" t="inlineStr">
        <is>
          <t>4309 RODRIGO RAMOS - T19</t>
        </is>
      </c>
    </row>
    <row r="1660">
      <c r="A1660" s="5" t="inlineStr">
        <is>
          <t>CCAJ-SC39/91/2023</t>
        </is>
      </c>
      <c r="B1660" s="6" t="n">
        <v>44984.43054633102</v>
      </c>
      <c r="C1660" s="5" t="inlineStr">
        <is>
          <t>1386 EINAR CHOQUETIJLLA - COBRADOR</t>
        </is>
      </c>
      <c r="D1660" s="10" t="n"/>
      <c r="E1660" s="8" t="n"/>
      <c r="F1660" s="9" t="n">
        <v>7280</v>
      </c>
      <c r="I1660" s="10" t="inlineStr">
        <is>
          <t>EFECTIVO</t>
        </is>
      </c>
      <c r="J1660" s="8" t="inlineStr">
        <is>
          <t>4309 RODRIGO RAMOS - T21</t>
        </is>
      </c>
    </row>
    <row r="1661">
      <c r="A1661" s="5" t="inlineStr">
        <is>
          <t>CCAJ-SC39/91/2023</t>
        </is>
      </c>
      <c r="B1661" s="6" t="n">
        <v>44984.43054633102</v>
      </c>
      <c r="C1661" s="5" t="inlineStr">
        <is>
          <t>1386 EINAR CHOQUETIJLLA - COBRADOR</t>
        </is>
      </c>
      <c r="D1661" s="10" t="n"/>
      <c r="E1661" s="8" t="n"/>
      <c r="F1661" s="9" t="n">
        <v>29882.2</v>
      </c>
      <c r="I1661" s="10" t="inlineStr">
        <is>
          <t>EFECTIVO</t>
        </is>
      </c>
      <c r="J1661" s="8" t="inlineStr">
        <is>
          <t>4309 RODRIGO RAMOS - T25</t>
        </is>
      </c>
    </row>
    <row r="1662">
      <c r="A1662" s="11" t="inlineStr">
        <is>
          <t>SAP</t>
        </is>
      </c>
      <c r="B1662" s="3" t="n"/>
      <c r="C1662" s="3" t="n"/>
      <c r="D1662" s="17">
        <f>394611.5+13224</f>
        <v/>
      </c>
      <c r="E1662" s="8" t="n"/>
      <c r="F1662" s="31">
        <f>SUM(F1644:G1661)</f>
        <v/>
      </c>
      <c r="H1662" s="9" t="n"/>
      <c r="I1662" s="10" t="n"/>
      <c r="J1662" s="8" t="n"/>
    </row>
    <row r="1663" ht="15.75" customHeight="1">
      <c r="A1663" s="13" t="inlineStr">
        <is>
          <t>FECHA</t>
        </is>
      </c>
      <c r="B1663" s="13" t="inlineStr">
        <is>
          <t>CIERRE DE CAJA</t>
        </is>
      </c>
      <c r="C1663" s="13" t="inlineStr">
        <is>
          <t>IMPORTE</t>
        </is>
      </c>
      <c r="D1663" t="inlineStr">
        <is>
          <t>112835228</t>
        </is>
      </c>
      <c r="E1663" s="14" t="inlineStr">
        <is>
          <t>112835240</t>
        </is>
      </c>
      <c r="H1663" s="9" t="n"/>
      <c r="I1663" s="10" t="n"/>
      <c r="J1663" s="8" t="n"/>
    </row>
    <row r="1664" ht="15.75" customHeight="1">
      <c r="A1664" s="5" t="n"/>
      <c r="B1664" s="6" t="n"/>
      <c r="C1664" s="5" t="n"/>
      <c r="D1664" s="49" t="n">
        <v>112835183</v>
      </c>
      <c r="E1664" s="14" t="n">
        <v>112835376</v>
      </c>
      <c r="G1664" s="9" t="n"/>
      <c r="I1664" s="10" t="n"/>
      <c r="J1664" s="8" t="n"/>
    </row>
    <row r="1665" ht="15.75" customHeight="1">
      <c r="A1665" s="5" t="n"/>
      <c r="B1665" s="6" t="n"/>
      <c r="C1665" s="5" t="n"/>
      <c r="D1665" s="49" t="n">
        <v>112835199</v>
      </c>
      <c r="E1665" s="14" t="n">
        <v>112835443</v>
      </c>
      <c r="G1665" s="9" t="n"/>
      <c r="I1665" s="10" t="n"/>
      <c r="J1665" s="8" t="n"/>
    </row>
    <row r="1666" ht="14.25" customHeight="1">
      <c r="A1666" s="5" t="n"/>
      <c r="B1666" s="6" t="n"/>
      <c r="C1666" s="5" t="n"/>
      <c r="D1666" s="57" t="inlineStr">
        <is>
          <t>BOOT</t>
        </is>
      </c>
      <c r="E1666" s="8" t="n"/>
      <c r="G1666" s="9" t="n"/>
      <c r="I1666" s="10" t="n"/>
      <c r="J1666" s="8" t="n"/>
    </row>
    <row r="1667">
      <c r="A1667" s="5" t="inlineStr">
        <is>
          <t>CCAJ-SC39/92/2023</t>
        </is>
      </c>
      <c r="B1667" s="6" t="n">
        <v>44984.86021420139</v>
      </c>
      <c r="C1667" s="5" t="inlineStr">
        <is>
          <t>1386 EINAR CHOQUETIJLLA - COBRADOR</t>
        </is>
      </c>
      <c r="D1667" s="7" t="n"/>
      <c r="E1667" s="8" t="n"/>
      <c r="G1667" s="9" t="n">
        <v>5999.16</v>
      </c>
      <c r="I1667" s="10" t="inlineStr">
        <is>
          <t>CHEQUE</t>
        </is>
      </c>
      <c r="J1667" s="5" t="inlineStr">
        <is>
          <t>4307 PEDRO GALARZA TERCEROS</t>
        </is>
      </c>
    </row>
    <row r="1668">
      <c r="A1668" s="5" t="inlineStr">
        <is>
          <t>CCAJ-SC39/92/2023</t>
        </is>
      </c>
      <c r="B1668" s="6" t="n">
        <v>44984.86021420139</v>
      </c>
      <c r="C1668" s="5" t="inlineStr">
        <is>
          <t>1386 EINAR CHOQUETIJLLA - COBRADOR</t>
        </is>
      </c>
      <c r="D1668" s="7" t="n"/>
      <c r="E1668" s="8" t="n"/>
      <c r="G1668" s="9" t="n">
        <v>919.8</v>
      </c>
      <c r="I1668" s="10" t="inlineStr">
        <is>
          <t>CHEQUE</t>
        </is>
      </c>
      <c r="J1668" s="8" t="inlineStr">
        <is>
          <t>4309 RODRIGO RAMOS - T06</t>
        </is>
      </c>
    </row>
    <row r="1669">
      <c r="A1669" s="5" t="inlineStr">
        <is>
          <t>CCAJ-SC39/92/2023</t>
        </is>
      </c>
      <c r="B1669" s="6" t="n">
        <v>44984.86021420139</v>
      </c>
      <c r="C1669" s="5" t="inlineStr">
        <is>
          <t>1386 EINAR CHOQUETIJLLA - COBRADOR</t>
        </is>
      </c>
      <c r="D1669" s="7" t="n"/>
      <c r="E1669" s="8" t="n"/>
      <c r="G1669" s="9" t="n">
        <v>19000</v>
      </c>
      <c r="I1669" s="10" t="inlineStr">
        <is>
          <t>CHEQUE</t>
        </is>
      </c>
      <c r="J1669" s="8" t="inlineStr">
        <is>
          <t>4309 RODRIGO RAMOS - T24</t>
        </is>
      </c>
    </row>
    <row r="1670">
      <c r="A1670" s="5" t="inlineStr">
        <is>
          <t>CCAJ-SC39/92/202</t>
        </is>
      </c>
      <c r="B1670" s="6" t="n">
        <v>44984.86021420139</v>
      </c>
      <c r="C1670" s="5" t="inlineStr">
        <is>
          <t xml:space="preserve">1386 EINAR CHOQUETIJLLA - </t>
        </is>
      </c>
      <c r="D1670" s="15" t="n">
        <v>451632950252</v>
      </c>
      <c r="E1670" s="5" t="inlineStr">
        <is>
          <t>BANCO INDUSTRIAL-100070049</t>
        </is>
      </c>
      <c r="H1670" s="9" t="n">
        <v>2925</v>
      </c>
      <c r="I1670" s="5" t="inlineStr">
        <is>
          <t>DEPÓSITO BANCARIO</t>
        </is>
      </c>
      <c r="J1670" s="8" t="inlineStr">
        <is>
          <t>1973 BASILIA CRUZ AJARACHI</t>
        </is>
      </c>
    </row>
    <row r="1671">
      <c r="A1671" s="5" t="inlineStr">
        <is>
          <t>CCAJ-SC39/92/202</t>
        </is>
      </c>
      <c r="B1671" s="6" t="n">
        <v>44984.86021420139</v>
      </c>
      <c r="C1671" s="5" t="inlineStr">
        <is>
          <t xml:space="preserve">1386 EINAR CHOQUETIJLLA - </t>
        </is>
      </c>
      <c r="D1671" s="15" t="n">
        <v>45123340442</v>
      </c>
      <c r="E1671" s="5" t="inlineStr">
        <is>
          <t>BANCO INDUSTRIAL-100070049</t>
        </is>
      </c>
      <c r="H1671" s="9" t="n">
        <v>3306.2</v>
      </c>
      <c r="I1671" s="5" t="inlineStr">
        <is>
          <t>DEPÓSITO BANCARIO</t>
        </is>
      </c>
      <c r="J1671" s="8" t="inlineStr">
        <is>
          <t>1973 BASILIA CRUZ AJARACHI</t>
        </is>
      </c>
    </row>
    <row r="1672">
      <c r="A1672" s="5" t="inlineStr">
        <is>
          <t>CCAJ-SC39/92/202</t>
        </is>
      </c>
      <c r="B1672" s="6" t="n">
        <v>44984.86021420139</v>
      </c>
      <c r="C1672" s="5" t="inlineStr">
        <is>
          <t xml:space="preserve">1386 EINAR CHOQUETIJLLA - </t>
        </is>
      </c>
      <c r="D1672" s="7" t="n">
        <v>145156</v>
      </c>
      <c r="E1672" s="5" t="inlineStr">
        <is>
          <t>BANCO DE CREDITO-7015054675359</t>
        </is>
      </c>
      <c r="H1672" s="9" t="n">
        <v>878.5</v>
      </c>
      <c r="I1672" s="5" t="inlineStr">
        <is>
          <t>DEPÓSITO BANCARIO</t>
        </is>
      </c>
      <c r="J1672" s="5" t="inlineStr">
        <is>
          <t>1271 SANDRA SALAZAR ESCOBAR</t>
        </is>
      </c>
    </row>
    <row r="1673">
      <c r="A1673" s="5" t="inlineStr">
        <is>
          <t>CCAJ-SC39/92/202</t>
        </is>
      </c>
      <c r="B1673" s="6" t="n">
        <v>44984.86021420139</v>
      </c>
      <c r="C1673" s="5" t="inlineStr">
        <is>
          <t xml:space="preserve">1386 EINAR CHOQUETIJLLA - </t>
        </is>
      </c>
      <c r="D1673" s="7" t="n">
        <v>195944</v>
      </c>
      <c r="E1673" s="5" t="inlineStr">
        <is>
          <t>MERCANTIL SANTA CRUZ-4010640108</t>
        </is>
      </c>
      <c r="H1673" s="9" t="n">
        <v>6294.276</v>
      </c>
      <c r="I1673" s="5" t="inlineStr">
        <is>
          <t>DEPÓSITO BANCARIO</t>
        </is>
      </c>
      <c r="J1673" s="8" t="inlineStr">
        <is>
          <t>1973 BASILIA CRUZ AJARACHI</t>
        </is>
      </c>
    </row>
    <row r="1674">
      <c r="A1674" s="5" t="inlineStr">
        <is>
          <t>CCAJ-SC39/92/202</t>
        </is>
      </c>
      <c r="B1674" s="6" t="n">
        <v>44984.86021420139</v>
      </c>
      <c r="C1674" s="5" t="inlineStr">
        <is>
          <t xml:space="preserve">1386 EINAR CHOQUETIJLLA - </t>
        </is>
      </c>
      <c r="D1674" s="7" t="n">
        <v>194308</v>
      </c>
      <c r="E1674" s="5" t="inlineStr">
        <is>
          <t>MERCANTIL SANTA CRUZ-4010640108</t>
        </is>
      </c>
      <c r="H1674" s="9" t="n">
        <v>13559.2632</v>
      </c>
      <c r="I1674" s="5" t="inlineStr">
        <is>
          <t>DEPÓSITO BANCARIO</t>
        </is>
      </c>
      <c r="J1674" s="8" t="inlineStr">
        <is>
          <t>1973 BASILIA CRUZ AJARACHI</t>
        </is>
      </c>
    </row>
    <row r="1675">
      <c r="A1675" s="5" t="inlineStr">
        <is>
          <t>CCAJ-SC39/92/202</t>
        </is>
      </c>
      <c r="B1675" s="6" t="n">
        <v>44984.86021420139</v>
      </c>
      <c r="C1675" s="5" t="inlineStr">
        <is>
          <t xml:space="preserve">1386 EINAR CHOQUETIJLLA - </t>
        </is>
      </c>
      <c r="D1675" s="7" t="n">
        <v>195730</v>
      </c>
      <c r="E1675" s="5" t="inlineStr">
        <is>
          <t>MERCANTIL SANTA CRUZ-4010640108</t>
        </is>
      </c>
      <c r="H1675" s="9" t="n">
        <v>25779.9096</v>
      </c>
      <c r="I1675" s="5" t="inlineStr">
        <is>
          <t>DEPÓSITO BANCARIO</t>
        </is>
      </c>
      <c r="J1675" s="8" t="inlineStr">
        <is>
          <t>1973 BASILIA CRUZ AJARACHI</t>
        </is>
      </c>
    </row>
    <row r="1676">
      <c r="A1676" s="5" t="inlineStr">
        <is>
          <t>CCAJ-SC39/92/202</t>
        </is>
      </c>
      <c r="B1676" s="6" t="n">
        <v>44984.86021420139</v>
      </c>
      <c r="C1676" s="5" t="inlineStr">
        <is>
          <t xml:space="preserve">1386 EINAR CHOQUETIJLLA - </t>
        </is>
      </c>
      <c r="D1676" s="7" t="n">
        <v>180004</v>
      </c>
      <c r="E1676" s="5" t="inlineStr">
        <is>
          <t>MERCANTIL SANTA CRUZ-4010678183</t>
        </is>
      </c>
      <c r="H1676" s="9" t="n">
        <v>306741</v>
      </c>
      <c r="I1676" s="5" t="inlineStr">
        <is>
          <t>DEPÓSITO BANCARIO</t>
        </is>
      </c>
      <c r="J1676" s="5" t="inlineStr">
        <is>
          <t>4863 MOISES MENACHO MONTAÑO</t>
        </is>
      </c>
    </row>
    <row r="1677">
      <c r="A1677" s="5" t="inlineStr">
        <is>
          <t>CCAJ-SC39/92/2023</t>
        </is>
      </c>
      <c r="B1677" s="6" t="n">
        <v>44984.86021420139</v>
      </c>
      <c r="C1677" s="5" t="inlineStr">
        <is>
          <t>1386 EINAR CHOQUETIJLLA - COBRADOR</t>
        </is>
      </c>
      <c r="D1677" s="15" t="n">
        <v>45123339915</v>
      </c>
      <c r="E1677" s="5" t="inlineStr">
        <is>
          <t>BANCO INDUSTRIAL-100070049</t>
        </is>
      </c>
      <c r="H1677" s="9" t="n">
        <v>916.5</v>
      </c>
      <c r="I1677" s="5" t="inlineStr">
        <is>
          <t>DEPÓSITO BANCARIO</t>
        </is>
      </c>
      <c r="J1677" s="8" t="inlineStr">
        <is>
          <t>1973 BASILIA CRUZ AJARACHI</t>
        </is>
      </c>
    </row>
    <row r="1678">
      <c r="A1678" s="5" t="inlineStr">
        <is>
          <t>CCAJ-SC39/92/2023</t>
        </is>
      </c>
      <c r="B1678" s="6" t="n">
        <v>44984.86021420139</v>
      </c>
      <c r="C1678" s="5" t="inlineStr">
        <is>
          <t>1386 EINAR CHOQUETIJLLA - COBRADOR</t>
        </is>
      </c>
      <c r="D1678" s="15" t="n">
        <v>45123339915</v>
      </c>
      <c r="E1678" s="5" t="inlineStr">
        <is>
          <t>BANCO INDUSTRIAL-100070049</t>
        </is>
      </c>
      <c r="H1678" s="9" t="n">
        <v>845.3200000000001</v>
      </c>
      <c r="I1678" s="5" t="inlineStr">
        <is>
          <t>DEPÓSITO BANCARIO</t>
        </is>
      </c>
      <c r="J1678" s="8" t="inlineStr">
        <is>
          <t>1973 BASILIA CRUZ AJARACHI</t>
        </is>
      </c>
    </row>
    <row r="1679">
      <c r="A1679" s="5" t="inlineStr">
        <is>
          <t>CCAJ-SC39/92/2023</t>
        </is>
      </c>
      <c r="B1679" s="6" t="n">
        <v>44984.86021420139</v>
      </c>
      <c r="C1679" s="5" t="inlineStr">
        <is>
          <t>1386 EINAR CHOQUETIJLLA - COBRADOR</t>
        </is>
      </c>
      <c r="D1679" s="15" t="n">
        <v>45173262393</v>
      </c>
      <c r="E1679" s="5" t="inlineStr">
        <is>
          <t>BANCO INDUSTRIAL-100070049</t>
        </is>
      </c>
      <c r="H1679" s="9" t="n">
        <v>4437.9</v>
      </c>
      <c r="I1679" s="5" t="inlineStr">
        <is>
          <t>DEPÓSITO BANCARIO</t>
        </is>
      </c>
      <c r="J1679" s="8" t="inlineStr">
        <is>
          <t>1973 BASILIA CRUZ AJARACHI</t>
        </is>
      </c>
    </row>
    <row r="1680">
      <c r="A1680" s="5" t="inlineStr">
        <is>
          <t>CCAJ-SC39/92/2023</t>
        </is>
      </c>
      <c r="B1680" s="6" t="n">
        <v>44984.86021420139</v>
      </c>
      <c r="C1680" s="5" t="inlineStr">
        <is>
          <t>1386 EINAR CHOQUETIJLLA - COBRADOR</t>
        </is>
      </c>
      <c r="D1680" s="15" t="n">
        <v>45133205605</v>
      </c>
      <c r="E1680" s="5" t="inlineStr">
        <is>
          <t>BANCO INDUSTRIAL-100070049</t>
        </is>
      </c>
      <c r="H1680" s="9" t="n">
        <v>917.24</v>
      </c>
      <c r="I1680" s="5" t="inlineStr">
        <is>
          <t>DEPÓSITO BANCARIO</t>
        </is>
      </c>
      <c r="J1680" s="8" t="inlineStr">
        <is>
          <t>1973 BASILIA CRUZ AJARACHI</t>
        </is>
      </c>
    </row>
    <row r="1681">
      <c r="A1681" s="5" t="inlineStr">
        <is>
          <t>CCAJ-SC39/92/2023</t>
        </is>
      </c>
      <c r="B1681" s="6" t="n">
        <v>44984.86021420139</v>
      </c>
      <c r="C1681" s="5" t="inlineStr">
        <is>
          <t>1386 EINAR CHOQUETIJLLA - COBRADOR</t>
        </is>
      </c>
      <c r="D1681" s="15" t="n">
        <v>45133205605</v>
      </c>
      <c r="E1681" s="5" t="inlineStr">
        <is>
          <t>BANCO INDUSTRIAL-100070049</t>
        </is>
      </c>
      <c r="H1681" s="9" t="n">
        <v>5555.28</v>
      </c>
      <c r="I1681" s="5" t="inlineStr">
        <is>
          <t>DEPÓSITO BANCARIO</t>
        </is>
      </c>
      <c r="J1681" s="8" t="inlineStr">
        <is>
          <t>1973 BASILIA CRUZ AJARACHI</t>
        </is>
      </c>
    </row>
    <row r="1682">
      <c r="A1682" s="5" t="inlineStr">
        <is>
          <t>CCAJ-SC39/92/2023</t>
        </is>
      </c>
      <c r="B1682" s="6" t="n">
        <v>44984.86021420139</v>
      </c>
      <c r="C1682" s="5" t="inlineStr">
        <is>
          <t>1386 EINAR CHOQUETIJLLA - COBRADOR</t>
        </is>
      </c>
      <c r="D1682" s="15" t="n">
        <v>45133205605</v>
      </c>
      <c r="E1682" s="5" t="inlineStr">
        <is>
          <t>BANCO INDUSTRIAL-100070049</t>
        </is>
      </c>
      <c r="H1682" s="9" t="n">
        <v>2704.44</v>
      </c>
      <c r="I1682" s="5" t="inlineStr">
        <is>
          <t>DEPÓSITO BANCARIO</t>
        </is>
      </c>
      <c r="J1682" s="8" t="inlineStr">
        <is>
          <t>1973 BASILIA CRUZ AJARACHI</t>
        </is>
      </c>
    </row>
    <row r="1683">
      <c r="A1683" s="5" t="inlineStr">
        <is>
          <t>CCAJ-SC39/92/2023</t>
        </is>
      </c>
      <c r="B1683" s="6" t="n">
        <v>44984.86021420139</v>
      </c>
      <c r="C1683" s="5" t="inlineStr">
        <is>
          <t>1386 EINAR CHOQUETIJLLA - COBRADOR</t>
        </is>
      </c>
      <c r="D1683" s="15" t="n">
        <v>45113355332</v>
      </c>
      <c r="E1683" s="5" t="inlineStr">
        <is>
          <t>BANCO INDUSTRIAL-100070049</t>
        </is>
      </c>
      <c r="H1683" s="9" t="n">
        <v>15944.43</v>
      </c>
      <c r="I1683" s="5" t="inlineStr">
        <is>
          <t>DEPÓSITO BANCARIO</t>
        </is>
      </c>
      <c r="J1683" s="8" t="inlineStr">
        <is>
          <t>1973 BASILIA CRUZ AJARACHI</t>
        </is>
      </c>
    </row>
    <row r="1684">
      <c r="A1684" s="5" t="inlineStr">
        <is>
          <t>CCAJ-SC39/92/2023</t>
        </is>
      </c>
      <c r="B1684" s="6" t="n">
        <v>44984.86021420139</v>
      </c>
      <c r="C1684" s="5" t="inlineStr">
        <is>
          <t>1386 EINAR CHOQUETIJLLA - COBRADOR</t>
        </is>
      </c>
      <c r="D1684" s="15" t="n">
        <v>45113355332</v>
      </c>
      <c r="E1684" s="5" t="inlineStr">
        <is>
          <t>BANCO INDUSTRIAL-100070049</t>
        </is>
      </c>
      <c r="H1684" s="9" t="n">
        <v>42312.45</v>
      </c>
      <c r="I1684" s="5" t="inlineStr">
        <is>
          <t>DEPÓSITO BANCARIO</t>
        </is>
      </c>
      <c r="J1684" s="8" t="inlineStr">
        <is>
          <t>1973 BASILIA CRUZ AJARACHI</t>
        </is>
      </c>
    </row>
    <row r="1685">
      <c r="A1685" s="5" t="inlineStr">
        <is>
          <t>CCAJ-SC39/92/2023</t>
        </is>
      </c>
      <c r="B1685" s="6" t="n">
        <v>44984.86021420139</v>
      </c>
      <c r="C1685" s="5" t="inlineStr">
        <is>
          <t>1386 EINAR CHOQUETIJLLA - COBRADOR</t>
        </is>
      </c>
      <c r="D1685" s="15" t="n">
        <v>45113355332</v>
      </c>
      <c r="E1685" s="5" t="inlineStr">
        <is>
          <t>BANCO INDUSTRIAL-100070049</t>
        </is>
      </c>
      <c r="H1685" s="9" t="n">
        <v>59479.29</v>
      </c>
      <c r="I1685" s="5" t="inlineStr">
        <is>
          <t>DEPÓSITO BANCARIO</t>
        </is>
      </c>
      <c r="J1685" s="8" t="inlineStr">
        <is>
          <t>1973 BASILIA CRUZ AJARACHI</t>
        </is>
      </c>
    </row>
    <row r="1686">
      <c r="A1686" s="5" t="inlineStr">
        <is>
          <t>CCAJ-SC39/92/2023</t>
        </is>
      </c>
      <c r="B1686" s="6" t="n">
        <v>44984.86021420139</v>
      </c>
      <c r="C1686" s="5" t="inlineStr">
        <is>
          <t>1386 EINAR CHOQUETIJLLA - COBRADOR</t>
        </is>
      </c>
      <c r="D1686" s="15" t="n">
        <v>45113355332</v>
      </c>
      <c r="E1686" s="5" t="inlineStr">
        <is>
          <t>BANCO INDUSTRIAL-100070049</t>
        </is>
      </c>
      <c r="H1686" s="9" t="n">
        <v>6240.33</v>
      </c>
      <c r="I1686" s="5" t="inlineStr">
        <is>
          <t>DEPÓSITO BANCARIO</t>
        </is>
      </c>
      <c r="J1686" s="8" t="inlineStr">
        <is>
          <t>1973 BASILIA CRUZ AJARACHI</t>
        </is>
      </c>
    </row>
    <row r="1687">
      <c r="A1687" s="5" t="inlineStr">
        <is>
          <t>CCAJ-SC39/92/2023</t>
        </is>
      </c>
      <c r="B1687" s="6" t="n">
        <v>44984.86021420139</v>
      </c>
      <c r="C1687" s="5" t="inlineStr">
        <is>
          <t>1386 EINAR CHOQUETIJLLA - COBRADOR</t>
        </is>
      </c>
      <c r="D1687" s="15" t="n">
        <v>45113355332</v>
      </c>
      <c r="E1687" s="5" t="inlineStr">
        <is>
          <t>BANCO INDUSTRIAL-100070049</t>
        </is>
      </c>
      <c r="H1687" s="9" t="n">
        <v>172.99</v>
      </c>
      <c r="I1687" s="5" t="inlineStr">
        <is>
          <t>DEPÓSITO BANCARIO</t>
        </is>
      </c>
      <c r="J1687" s="8" t="inlineStr">
        <is>
          <t>1973 BASILIA CRUZ AJARACHI</t>
        </is>
      </c>
    </row>
    <row r="1688">
      <c r="A1688" s="5" t="inlineStr">
        <is>
          <t>CCAJ-SC39/92/2023</t>
        </is>
      </c>
      <c r="B1688" s="6" t="n">
        <v>44984.86021420139</v>
      </c>
      <c r="C1688" s="5" t="inlineStr">
        <is>
          <t>1386 EINAR CHOQUETIJLLA - COBRADOR</t>
        </is>
      </c>
      <c r="D1688" s="15" t="n">
        <v>45113355332</v>
      </c>
      <c r="E1688" s="5" t="inlineStr">
        <is>
          <t>BANCO INDUSTRIAL-100070049</t>
        </is>
      </c>
      <c r="H1688" s="9" t="n">
        <v>105.48</v>
      </c>
      <c r="I1688" s="5" t="inlineStr">
        <is>
          <t>DEPÓSITO BANCARIO</t>
        </is>
      </c>
      <c r="J1688" s="8" t="inlineStr">
        <is>
          <t>1973 BASILIA CRUZ AJARACHI</t>
        </is>
      </c>
    </row>
    <row r="1689">
      <c r="A1689" s="5" t="inlineStr">
        <is>
          <t>CCAJ-SC39/92/2023</t>
        </is>
      </c>
      <c r="B1689" s="6" t="n">
        <v>44984.86021420139</v>
      </c>
      <c r="C1689" s="5" t="inlineStr">
        <is>
          <t>1386 EINAR CHOQUETIJLLA - COBRADOR</t>
        </is>
      </c>
      <c r="D1689" s="15" t="n">
        <v>45163295025</v>
      </c>
      <c r="E1689" s="5" t="inlineStr">
        <is>
          <t>BANCO INDUSTRIAL-100070049</t>
        </is>
      </c>
      <c r="H1689" s="9" t="n">
        <v>11636.26</v>
      </c>
      <c r="I1689" s="5" t="inlineStr">
        <is>
          <t>DEPÓSITO BANCARIO</t>
        </is>
      </c>
      <c r="J1689" s="8" t="inlineStr">
        <is>
          <t>1973 BASILIA CRUZ AJARACHI</t>
        </is>
      </c>
    </row>
    <row r="1690">
      <c r="A1690" s="5" t="inlineStr">
        <is>
          <t>CCAJ-SC39/92/2023</t>
        </is>
      </c>
      <c r="B1690" s="6" t="n">
        <v>44984.86021420139</v>
      </c>
      <c r="C1690" s="5" t="inlineStr">
        <is>
          <t>1386 EINAR CHOQUETIJLLA - COBRADOR</t>
        </is>
      </c>
      <c r="D1690" s="15" t="n">
        <v>45163295025</v>
      </c>
      <c r="E1690" s="5" t="inlineStr">
        <is>
          <t>BANCO INDUSTRIAL-100070049</t>
        </is>
      </c>
      <c r="H1690" s="9" t="n">
        <v>24091.6</v>
      </c>
      <c r="I1690" s="5" t="inlineStr">
        <is>
          <t>DEPÓSITO BANCARIO</t>
        </is>
      </c>
      <c r="J1690" s="8" t="inlineStr">
        <is>
          <t>1973 BASILIA CRUZ AJARACHI</t>
        </is>
      </c>
    </row>
    <row r="1691">
      <c r="A1691" s="5" t="inlineStr">
        <is>
          <t>CCAJ-SC39/92/2023</t>
        </is>
      </c>
      <c r="B1691" s="6" t="n">
        <v>44984.86021420139</v>
      </c>
      <c r="C1691" s="5" t="inlineStr">
        <is>
          <t>1386 EINAR CHOQUETIJLLA - COBRADOR</t>
        </is>
      </c>
      <c r="D1691" s="15" t="n">
        <v>45163295025</v>
      </c>
      <c r="E1691" s="5" t="inlineStr">
        <is>
          <t>BANCO INDUSTRIAL-100070049</t>
        </is>
      </c>
      <c r="H1691" s="9" t="n">
        <v>12953.25</v>
      </c>
      <c r="I1691" s="5" t="inlineStr">
        <is>
          <t>DEPÓSITO BANCARIO</t>
        </is>
      </c>
      <c r="J1691" s="8" t="inlineStr">
        <is>
          <t>1973 BASILIA CRUZ AJARACHI</t>
        </is>
      </c>
    </row>
    <row r="1692">
      <c r="A1692" s="5" t="inlineStr">
        <is>
          <t>CCAJ-SC39/92/2023</t>
        </is>
      </c>
      <c r="B1692" s="6" t="n">
        <v>44984.86021420139</v>
      </c>
      <c r="C1692" s="5" t="inlineStr">
        <is>
          <t>1386 EINAR CHOQUETIJLLA - COBRADOR</t>
        </is>
      </c>
      <c r="D1692" s="15" t="n">
        <v>45163295025</v>
      </c>
      <c r="E1692" s="5" t="inlineStr">
        <is>
          <t>BANCO INDUSTRIAL-100070049</t>
        </is>
      </c>
      <c r="H1692" s="9" t="n">
        <v>2993.08</v>
      </c>
      <c r="I1692" s="5" t="inlineStr">
        <is>
          <t>DEPÓSITO BANCARIO</t>
        </is>
      </c>
      <c r="J1692" s="8" t="inlineStr">
        <is>
          <t>1973 BASILIA CRUZ AJARACHI</t>
        </is>
      </c>
    </row>
    <row r="1693">
      <c r="A1693" s="5" t="inlineStr">
        <is>
          <t>CCAJ-SC39/92/2023</t>
        </is>
      </c>
      <c r="B1693" s="6" t="n">
        <v>44984.86021420139</v>
      </c>
      <c r="C1693" s="5" t="inlineStr">
        <is>
          <t>1386 EINAR CHOQUETIJLLA - COBRADOR</t>
        </is>
      </c>
      <c r="D1693" s="15" t="n">
        <v>45133207590</v>
      </c>
      <c r="E1693" s="5" t="inlineStr">
        <is>
          <t>BANCO INDUSTRIAL-100070049</t>
        </is>
      </c>
      <c r="H1693" s="9" t="n">
        <v>9262.5</v>
      </c>
      <c r="I1693" s="5" t="inlineStr">
        <is>
          <t>DEPÓSITO BANCARIO</t>
        </is>
      </c>
      <c r="J1693" s="5" t="inlineStr">
        <is>
          <t>4307 PEDRO GALARZA TERCEROS</t>
        </is>
      </c>
    </row>
    <row r="1694">
      <c r="A1694" s="5" t="inlineStr">
        <is>
          <t>CCAJ-SC39/92/2023</t>
        </is>
      </c>
      <c r="B1694" s="6" t="n">
        <v>44984.86021420139</v>
      </c>
      <c r="C1694" s="5" t="inlineStr">
        <is>
          <t>1386 EINAR CHOQUETIJLLA - COBRADOR</t>
        </is>
      </c>
      <c r="D1694" s="15" t="n">
        <v>45163295025</v>
      </c>
      <c r="E1694" s="5" t="inlineStr">
        <is>
          <t>BANCO INDUSTRIAL-100070049</t>
        </is>
      </c>
      <c r="H1694" s="9" t="n">
        <v>2563.17</v>
      </c>
      <c r="I1694" s="5" t="inlineStr">
        <is>
          <t>DEPÓSITO BANCARIO</t>
        </is>
      </c>
      <c r="J1694" s="8" t="inlineStr">
        <is>
          <t>1973 BASILIA CRUZ AJARACHI</t>
        </is>
      </c>
    </row>
    <row r="1695">
      <c r="A1695" s="5" t="inlineStr">
        <is>
          <t>CCAJ-SC39/92/2023</t>
        </is>
      </c>
      <c r="B1695" s="6" t="n">
        <v>44984.86021420139</v>
      </c>
      <c r="C1695" s="5" t="inlineStr">
        <is>
          <t>1386 EINAR CHOQUETIJLLA - COBRADOR</t>
        </is>
      </c>
      <c r="D1695" s="15" t="n">
        <v>45163295025</v>
      </c>
      <c r="E1695" s="5" t="inlineStr">
        <is>
          <t>BANCO INDUSTRIAL-100070049</t>
        </is>
      </c>
      <c r="H1695" s="9" t="n">
        <v>4975.65</v>
      </c>
      <c r="I1695" s="5" t="inlineStr">
        <is>
          <t>DEPÓSITO BANCARIO</t>
        </is>
      </c>
      <c r="J1695" s="8" t="inlineStr">
        <is>
          <t>1973 BASILIA CRUZ AJARACHI</t>
        </is>
      </c>
    </row>
    <row r="1696">
      <c r="A1696" s="5" t="inlineStr">
        <is>
          <t>CCAJ-SC39/92/2023</t>
        </is>
      </c>
      <c r="B1696" s="6" t="n">
        <v>44984.86021420139</v>
      </c>
      <c r="C1696" s="5" t="inlineStr">
        <is>
          <t>1386 EINAR CHOQUETIJLLA - COBRADOR</t>
        </is>
      </c>
      <c r="D1696" s="15" t="n">
        <v>45123342769</v>
      </c>
      <c r="E1696" s="5" t="inlineStr">
        <is>
          <t>BANCO INDUSTRIAL-100070049</t>
        </is>
      </c>
      <c r="H1696" s="9" t="n">
        <v>855.65</v>
      </c>
      <c r="I1696" s="5" t="inlineStr">
        <is>
          <t>DEPÓSITO BANCARIO</t>
        </is>
      </c>
      <c r="J1696" s="5" t="inlineStr">
        <is>
          <t>4307 PEDRO GALARZA TERCEROS</t>
        </is>
      </c>
    </row>
    <row r="1697">
      <c r="A1697" s="5" t="inlineStr">
        <is>
          <t>CCAJ-SC39/92/2023</t>
        </is>
      </c>
      <c r="B1697" s="6" t="n">
        <v>44984.86021420139</v>
      </c>
      <c r="C1697" s="5" t="inlineStr">
        <is>
          <t>1386 EINAR CHOQUETIJLLA - COBRADOR</t>
        </is>
      </c>
      <c r="D1697" s="15" t="n">
        <v>45163295025</v>
      </c>
      <c r="E1697" s="5" t="inlineStr">
        <is>
          <t>BANCO INDUSTRIAL-100070049</t>
        </is>
      </c>
      <c r="H1697" s="9" t="n">
        <v>230.4</v>
      </c>
      <c r="I1697" s="5" t="inlineStr">
        <is>
          <t>DEPÓSITO BANCARIO</t>
        </is>
      </c>
      <c r="J1697" s="8" t="inlineStr">
        <is>
          <t>1973 BASILIA CRUZ AJARACHI</t>
        </is>
      </c>
    </row>
    <row r="1698">
      <c r="A1698" s="5" t="inlineStr">
        <is>
          <t>CCAJ-SC39/92/2023</t>
        </is>
      </c>
      <c r="B1698" s="6" t="n">
        <v>44984.86021420139</v>
      </c>
      <c r="C1698" s="5" t="inlineStr">
        <is>
          <t>1386 EINAR CHOQUETIJLLA - COBRADOR</t>
        </is>
      </c>
      <c r="D1698" s="15" t="n">
        <v>45163295025</v>
      </c>
      <c r="E1698" s="5" t="inlineStr">
        <is>
          <t>BANCO INDUSTRIAL-100070049</t>
        </is>
      </c>
      <c r="H1698" s="9" t="n">
        <v>5449.57</v>
      </c>
      <c r="I1698" s="5" t="inlineStr">
        <is>
          <t>DEPÓSITO BANCARIO</t>
        </is>
      </c>
      <c r="J1698" s="8" t="inlineStr">
        <is>
          <t>1973 BASILIA CRUZ AJARACHI</t>
        </is>
      </c>
    </row>
    <row r="1699">
      <c r="A1699" s="5" t="inlineStr">
        <is>
          <t>CCAJ-SC39/92/2023</t>
        </is>
      </c>
      <c r="B1699" s="6" t="n">
        <v>44984.86021420139</v>
      </c>
      <c r="C1699" s="5" t="inlineStr">
        <is>
          <t>1386 EINAR CHOQUETIJLLA - COBRADOR</t>
        </is>
      </c>
      <c r="D1699" s="15" t="n">
        <v>45163295025</v>
      </c>
      <c r="E1699" s="5" t="inlineStr">
        <is>
          <t>BANCO INDUSTRIAL-100070049</t>
        </is>
      </c>
      <c r="H1699" s="9" t="n">
        <v>2555.97</v>
      </c>
      <c r="I1699" s="5" t="inlineStr">
        <is>
          <t>DEPÓSITO BANCARIO</t>
        </is>
      </c>
      <c r="J1699" s="8" t="inlineStr">
        <is>
          <t>1973 BASILIA CRUZ AJARACHI</t>
        </is>
      </c>
    </row>
    <row r="1700">
      <c r="A1700" s="5" t="inlineStr">
        <is>
          <t>CCAJ-SC39/92/2023</t>
        </is>
      </c>
      <c r="B1700" s="6" t="n">
        <v>44984.86021420139</v>
      </c>
      <c r="C1700" s="5" t="inlineStr">
        <is>
          <t>1386 EINAR CHOQUETIJLLA - COBRADOR</t>
        </is>
      </c>
      <c r="D1700" s="15" t="n">
        <v>45163295025</v>
      </c>
      <c r="E1700" s="5" t="inlineStr">
        <is>
          <t>BANCO INDUSTRIAL-100070049</t>
        </is>
      </c>
      <c r="H1700" s="9" t="n">
        <v>9663.360000000001</v>
      </c>
      <c r="I1700" s="5" t="inlineStr">
        <is>
          <t>DEPÓSITO BANCARIO</t>
        </is>
      </c>
      <c r="J1700" s="8" t="inlineStr">
        <is>
          <t>1973 BASILIA CRUZ AJARACHI</t>
        </is>
      </c>
    </row>
    <row r="1701">
      <c r="A1701" s="5" t="inlineStr">
        <is>
          <t>CCAJ-SC39/92/2023</t>
        </is>
      </c>
      <c r="B1701" s="6" t="n">
        <v>44984.86021420139</v>
      </c>
      <c r="C1701" s="5" t="inlineStr">
        <is>
          <t>1386 EINAR CHOQUETIJLLA - COBRADOR</t>
        </is>
      </c>
      <c r="D1701" s="15" t="n">
        <v>45163295025</v>
      </c>
      <c r="E1701" s="5" t="inlineStr">
        <is>
          <t>BANCO INDUSTRIAL-100070049</t>
        </is>
      </c>
      <c r="H1701" s="9" t="n">
        <v>12947.99</v>
      </c>
      <c r="I1701" s="5" t="inlineStr">
        <is>
          <t>DEPÓSITO BANCARIO</t>
        </is>
      </c>
      <c r="J1701" s="8" t="inlineStr">
        <is>
          <t>1973 BASILIA CRUZ AJARACHI</t>
        </is>
      </c>
    </row>
    <row r="1702">
      <c r="A1702" s="5" t="inlineStr">
        <is>
          <t>CCAJ-SC39/92/2023</t>
        </is>
      </c>
      <c r="B1702" s="6" t="n">
        <v>44984.86021420139</v>
      </c>
      <c r="C1702" s="5" t="inlineStr">
        <is>
          <t>1386 EINAR CHOQUETIJLLA - COBRADOR</t>
        </is>
      </c>
      <c r="D1702" s="15" t="n">
        <v>451632950251</v>
      </c>
      <c r="E1702" s="5" t="inlineStr">
        <is>
          <t>BANCO INDUSTRIAL-100070049</t>
        </is>
      </c>
      <c r="H1702" s="9" t="n">
        <v>230.4</v>
      </c>
      <c r="I1702" s="5" t="inlineStr">
        <is>
          <t>DEPÓSITO BANCARIO</t>
        </is>
      </c>
      <c r="J1702" s="8" t="inlineStr">
        <is>
          <t>1973 BASILIA CRUZ AJARACHI</t>
        </is>
      </c>
    </row>
    <row r="1703">
      <c r="A1703" s="5" t="inlineStr">
        <is>
          <t>CCAJ-SC39/92/2023</t>
        </is>
      </c>
      <c r="B1703" s="6" t="n">
        <v>44984.86021420139</v>
      </c>
      <c r="C1703" s="5" t="inlineStr">
        <is>
          <t>1386 EINAR CHOQUETIJLLA - COBRADOR</t>
        </is>
      </c>
      <c r="D1703" s="15" t="n">
        <v>45163295025</v>
      </c>
      <c r="E1703" s="5" t="inlineStr">
        <is>
          <t>BANCO INDUSTRIAL-100070049</t>
        </is>
      </c>
      <c r="H1703" s="9" t="n">
        <v>9938.129999999999</v>
      </c>
      <c r="I1703" s="5" t="inlineStr">
        <is>
          <t>DEPÓSITO BANCARIO</t>
        </is>
      </c>
      <c r="J1703" s="8" t="inlineStr">
        <is>
          <t>1973 BASILIA CRUZ AJARACHI</t>
        </is>
      </c>
    </row>
    <row r="1704">
      <c r="A1704" s="5" t="inlineStr">
        <is>
          <t>CCAJ-SC39/92/2023</t>
        </is>
      </c>
      <c r="B1704" s="6" t="n">
        <v>44984.86021420139</v>
      </c>
      <c r="C1704" s="5" t="inlineStr">
        <is>
          <t>1386 EINAR CHOQUETIJLLA - COBRADOR</t>
        </is>
      </c>
      <c r="D1704" s="15" t="n">
        <v>45163295025</v>
      </c>
      <c r="E1704" s="5" t="inlineStr">
        <is>
          <t>BANCO INDUSTRIAL-100070049</t>
        </is>
      </c>
      <c r="H1704" s="9" t="n">
        <v>390</v>
      </c>
      <c r="I1704" s="5" t="inlineStr">
        <is>
          <t>DEPÓSITO BANCARIO</t>
        </is>
      </c>
      <c r="J1704" s="8" t="inlineStr">
        <is>
          <t>1973 BASILIA CRUZ AJARACHI</t>
        </is>
      </c>
    </row>
    <row r="1705">
      <c r="A1705" s="5" t="inlineStr">
        <is>
          <t>CCAJ-SC39/92/2023</t>
        </is>
      </c>
      <c r="B1705" s="6" t="n">
        <v>44984.86021420139</v>
      </c>
      <c r="C1705" s="5" t="inlineStr">
        <is>
          <t>1386 EINAR CHOQUETIJLLA - COBRADOR</t>
        </is>
      </c>
      <c r="D1705" s="15" t="n">
        <v>45163295025</v>
      </c>
      <c r="E1705" s="5" t="inlineStr">
        <is>
          <t>BANCO INDUSTRIAL-100070049</t>
        </is>
      </c>
      <c r="H1705" s="9" t="n">
        <v>2925</v>
      </c>
      <c r="I1705" s="5" t="inlineStr">
        <is>
          <t>DEPÓSITO BANCARIO</t>
        </is>
      </c>
      <c r="J1705" s="8" t="inlineStr">
        <is>
          <t>1973 BASILIA CRUZ AJARACHI</t>
        </is>
      </c>
    </row>
    <row r="1706">
      <c r="A1706" s="5" t="inlineStr">
        <is>
          <t>CCAJ-SC39/92/2023</t>
        </is>
      </c>
      <c r="B1706" s="6" t="n">
        <v>44984.86021420139</v>
      </c>
      <c r="C1706" s="5" t="inlineStr">
        <is>
          <t>1386 EINAR CHOQUETIJLLA - COBRADOR</t>
        </is>
      </c>
      <c r="D1706" s="15" t="n">
        <v>45163295025</v>
      </c>
      <c r="E1706" s="5" t="inlineStr">
        <is>
          <t>BANCO INDUSTRIAL-100070049</t>
        </is>
      </c>
      <c r="H1706" s="9" t="n">
        <v>2195.84</v>
      </c>
      <c r="I1706" s="5" t="inlineStr">
        <is>
          <t>DEPÓSITO BANCARIO</t>
        </is>
      </c>
      <c r="J1706" s="8" t="inlineStr">
        <is>
          <t>1973 BASILIA CRUZ AJARACHI</t>
        </is>
      </c>
    </row>
    <row r="1707">
      <c r="A1707" s="5" t="inlineStr">
        <is>
          <t>CCAJ-SC39/92/2023</t>
        </is>
      </c>
      <c r="B1707" s="6" t="n">
        <v>44984.86021420139</v>
      </c>
      <c r="C1707" s="5" t="inlineStr">
        <is>
          <t>1386 EINAR CHOQUETIJLLA - COBRADOR</t>
        </is>
      </c>
      <c r="D1707" s="15" t="n">
        <v>45163295025</v>
      </c>
      <c r="E1707" s="5" t="inlineStr">
        <is>
          <t>BANCO INDUSTRIAL-100070049</t>
        </is>
      </c>
      <c r="H1707" s="9" t="n">
        <v>975</v>
      </c>
      <c r="I1707" s="5" t="inlineStr">
        <is>
          <t>DEPÓSITO BANCARIO</t>
        </is>
      </c>
      <c r="J1707" s="8" t="inlineStr">
        <is>
          <t>1973 BASILIA CRUZ AJARACHI</t>
        </is>
      </c>
    </row>
    <row r="1708">
      <c r="A1708" s="5" t="inlineStr">
        <is>
          <t>CCAJ-SC39/92/2023</t>
        </is>
      </c>
      <c r="B1708" s="6" t="n">
        <v>44984.86021420139</v>
      </c>
      <c r="C1708" s="5" t="inlineStr">
        <is>
          <t>1386 EINAR CHOQUETIJLLA - COBRADOR</t>
        </is>
      </c>
      <c r="D1708" s="15" t="n">
        <v>45163295025</v>
      </c>
      <c r="E1708" s="5" t="inlineStr">
        <is>
          <t>BANCO INDUSTRIAL-100070049</t>
        </is>
      </c>
      <c r="H1708" s="9" t="n">
        <v>5962.2</v>
      </c>
      <c r="I1708" s="5" t="inlineStr">
        <is>
          <t>DEPÓSITO BANCARIO</t>
        </is>
      </c>
      <c r="J1708" s="8" t="inlineStr">
        <is>
          <t>1973 BASILIA CRUZ AJARACHI</t>
        </is>
      </c>
    </row>
    <row r="1709">
      <c r="A1709" s="5" t="inlineStr">
        <is>
          <t>CCAJ-SC39/92/2023</t>
        </is>
      </c>
      <c r="B1709" s="6" t="n">
        <v>44984.86021420139</v>
      </c>
      <c r="C1709" s="5" t="inlineStr">
        <is>
          <t>1386 EINAR CHOQUETIJLLA - COBRADOR</t>
        </is>
      </c>
      <c r="D1709" s="15" t="n">
        <v>45163295025</v>
      </c>
      <c r="E1709" s="5" t="inlineStr">
        <is>
          <t>BANCO INDUSTRIAL-100070049</t>
        </is>
      </c>
      <c r="H1709" s="9" t="n">
        <v>1950</v>
      </c>
      <c r="I1709" s="5" t="inlineStr">
        <is>
          <t>DEPÓSITO BANCARIO</t>
        </is>
      </c>
      <c r="J1709" s="8" t="inlineStr">
        <is>
          <t>1973 BASILIA CRUZ AJARACHI</t>
        </is>
      </c>
    </row>
    <row r="1710">
      <c r="A1710" s="5" t="inlineStr">
        <is>
          <t>CCAJ-SC39/92/2023</t>
        </is>
      </c>
      <c r="B1710" s="6" t="n">
        <v>44984.86021420139</v>
      </c>
      <c r="C1710" s="5" t="inlineStr">
        <is>
          <t>1386 EINAR CHOQUETIJLLA - COBRADOR</t>
        </is>
      </c>
      <c r="D1710" s="15" t="n">
        <v>45163295025</v>
      </c>
      <c r="E1710" s="5" t="inlineStr">
        <is>
          <t>BANCO INDUSTRIAL-100070049</t>
        </is>
      </c>
      <c r="H1710" s="9" t="n">
        <v>1170</v>
      </c>
      <c r="I1710" s="5" t="inlineStr">
        <is>
          <t>DEPÓSITO BANCARIO</t>
        </is>
      </c>
      <c r="J1710" s="8" t="inlineStr">
        <is>
          <t>1973 BASILIA CRUZ AJARACHI</t>
        </is>
      </c>
    </row>
    <row r="1711">
      <c r="A1711" s="5" t="inlineStr">
        <is>
          <t>CCAJ-SC39/92/2023</t>
        </is>
      </c>
      <c r="B1711" s="6" t="n">
        <v>44984.86021420139</v>
      </c>
      <c r="C1711" s="5" t="inlineStr">
        <is>
          <t>1386 EINAR CHOQUETIJLLA - COBRADOR</t>
        </is>
      </c>
      <c r="D1711" s="15" t="n">
        <v>451632950253</v>
      </c>
      <c r="E1711" s="5" t="inlineStr">
        <is>
          <t>BANCO INDUSTRIAL-100070049</t>
        </is>
      </c>
      <c r="H1711" s="9" t="n">
        <v>1170</v>
      </c>
      <c r="I1711" s="5" t="inlineStr">
        <is>
          <t>DEPÓSITO BANCARIO</t>
        </is>
      </c>
      <c r="J1711" s="8" t="inlineStr">
        <is>
          <t>1973 BASILIA CRUZ AJARACHI</t>
        </is>
      </c>
    </row>
    <row r="1712">
      <c r="A1712" s="5" t="inlineStr">
        <is>
          <t>CCAJ-SC39/92/2023</t>
        </is>
      </c>
      <c r="B1712" s="6" t="n">
        <v>44984.86021420139</v>
      </c>
      <c r="C1712" s="5" t="inlineStr">
        <is>
          <t>1386 EINAR CHOQUETIJLLA - COBRADOR</t>
        </is>
      </c>
      <c r="D1712" s="15" t="n">
        <v>451632950254</v>
      </c>
      <c r="E1712" s="5" t="inlineStr">
        <is>
          <t>BANCO INDUSTRIAL-100070049</t>
        </is>
      </c>
      <c r="H1712" s="9" t="n">
        <v>1170</v>
      </c>
      <c r="I1712" s="5" t="inlineStr">
        <is>
          <t>DEPÓSITO BANCARIO</t>
        </is>
      </c>
      <c r="J1712" s="8" t="inlineStr">
        <is>
          <t>1973 BASILIA CRUZ AJARACHI</t>
        </is>
      </c>
    </row>
    <row r="1713">
      <c r="A1713" s="5" t="inlineStr">
        <is>
          <t>CCAJ-SC39/92/2023</t>
        </is>
      </c>
      <c r="B1713" s="6" t="n">
        <v>44984.86021420139</v>
      </c>
      <c r="C1713" s="5" t="inlineStr">
        <is>
          <t>1386 EINAR CHOQUETIJLLA - COBRADOR</t>
        </is>
      </c>
      <c r="D1713" s="15" t="n">
        <v>45133206184</v>
      </c>
      <c r="E1713" s="5" t="inlineStr">
        <is>
          <t>BANCO INDUSTRIAL-100070049</t>
        </is>
      </c>
      <c r="H1713" s="9" t="n">
        <v>5616.8</v>
      </c>
      <c r="I1713" s="5" t="inlineStr">
        <is>
          <t>DEPÓSITO BANCARIO</t>
        </is>
      </c>
      <c r="J1713" s="8" t="inlineStr">
        <is>
          <t>1973 BASILIA CRUZ AJARACHI</t>
        </is>
      </c>
    </row>
    <row r="1714">
      <c r="A1714" s="5" t="inlineStr">
        <is>
          <t>CCAJ-SC39/92/2023</t>
        </is>
      </c>
      <c r="B1714" s="6" t="n">
        <v>44984.86021420139</v>
      </c>
      <c r="C1714" s="5" t="inlineStr">
        <is>
          <t>1386 EINAR CHOQUETIJLLA - COBRADOR</t>
        </is>
      </c>
      <c r="D1714" s="15" t="n">
        <v>45133206184</v>
      </c>
      <c r="E1714" s="5" t="inlineStr">
        <is>
          <t>BANCO INDUSTRIAL-100070049</t>
        </is>
      </c>
      <c r="H1714" s="9" t="n">
        <v>3315.8</v>
      </c>
      <c r="I1714" s="5" t="inlineStr">
        <is>
          <t>DEPÓSITO BANCARIO</t>
        </is>
      </c>
      <c r="J1714" s="8" t="inlineStr">
        <is>
          <t>1973 BASILIA CRUZ AJARACHI</t>
        </is>
      </c>
    </row>
    <row r="1715">
      <c r="A1715" s="5" t="inlineStr">
        <is>
          <t>CCAJ-SC39/92/2023</t>
        </is>
      </c>
      <c r="B1715" s="6" t="n">
        <v>44984.86021420139</v>
      </c>
      <c r="C1715" s="5" t="inlineStr">
        <is>
          <t>1386 EINAR CHOQUETIJLLA - COBRADOR</t>
        </is>
      </c>
      <c r="D1715" s="15" t="n">
        <v>45133206184</v>
      </c>
      <c r="E1715" s="5" t="inlineStr">
        <is>
          <t>BANCO INDUSTRIAL-100070049</t>
        </is>
      </c>
      <c r="H1715" s="9" t="n">
        <v>7193.2</v>
      </c>
      <c r="I1715" s="5" t="inlineStr">
        <is>
          <t>DEPÓSITO BANCARIO</t>
        </is>
      </c>
      <c r="J1715" s="8" t="inlineStr">
        <is>
          <t>1973 BASILIA CRUZ AJARACHI</t>
        </is>
      </c>
    </row>
    <row r="1716">
      <c r="A1716" s="5" t="inlineStr">
        <is>
          <t>CCAJ-SC39/92/2023</t>
        </is>
      </c>
      <c r="B1716" s="6" t="n">
        <v>44984.86021420139</v>
      </c>
      <c r="C1716" s="5" t="inlineStr">
        <is>
          <t>1386 EINAR CHOQUETIJLLA - COBRADOR</t>
        </is>
      </c>
      <c r="D1716" s="15" t="n">
        <v>45133206184</v>
      </c>
      <c r="E1716" s="5" t="inlineStr">
        <is>
          <t>BANCO INDUSTRIAL-100070049</t>
        </is>
      </c>
      <c r="H1716" s="9" t="n">
        <v>3683.4</v>
      </c>
      <c r="I1716" s="5" t="inlineStr">
        <is>
          <t>DEPÓSITO BANCARIO</t>
        </is>
      </c>
      <c r="J1716" s="8" t="inlineStr">
        <is>
          <t>1973 BASILIA CRUZ AJARACHI</t>
        </is>
      </c>
    </row>
    <row r="1717">
      <c r="A1717" s="5" t="inlineStr">
        <is>
          <t>CCAJ-SC39/92/2023</t>
        </is>
      </c>
      <c r="B1717" s="6" t="n">
        <v>44984.86021420139</v>
      </c>
      <c r="C1717" s="5" t="inlineStr">
        <is>
          <t>1386 EINAR CHOQUETIJLLA - COBRADOR</t>
        </is>
      </c>
      <c r="D1717" s="15" t="n">
        <v>45133206184</v>
      </c>
      <c r="E1717" s="5" t="inlineStr">
        <is>
          <t>BANCO INDUSTRIAL-100070049</t>
        </is>
      </c>
      <c r="H1717" s="9" t="n">
        <v>680</v>
      </c>
      <c r="I1717" s="5" t="inlineStr">
        <is>
          <t>DEPÓSITO BANCARIO</t>
        </is>
      </c>
      <c r="J1717" s="8" t="inlineStr">
        <is>
          <t>1973 BASILIA CRUZ AJARACHI</t>
        </is>
      </c>
    </row>
    <row r="1718">
      <c r="A1718" s="5" t="inlineStr">
        <is>
          <t>CCAJ-SC39/92/2023</t>
        </is>
      </c>
      <c r="B1718" s="6" t="n">
        <v>44984.86021420139</v>
      </c>
      <c r="C1718" s="5" t="inlineStr">
        <is>
          <t>1386 EINAR CHOQUETIJLLA - COBRADOR</t>
        </is>
      </c>
      <c r="D1718" s="15" t="n">
        <v>45133206184</v>
      </c>
      <c r="E1718" s="5" t="inlineStr">
        <is>
          <t>BANCO INDUSTRIAL-100070049</t>
        </is>
      </c>
      <c r="H1718" s="9" t="n">
        <v>1374</v>
      </c>
      <c r="I1718" s="5" t="inlineStr">
        <is>
          <t>DEPÓSITO BANCARIO</t>
        </is>
      </c>
      <c r="J1718" s="8" t="inlineStr">
        <is>
          <t>1973 BASILIA CRUZ AJARACHI</t>
        </is>
      </c>
    </row>
    <row r="1719">
      <c r="A1719" s="5" t="inlineStr">
        <is>
          <t>CCAJ-SC39/92/2023</t>
        </is>
      </c>
      <c r="B1719" s="6" t="n">
        <v>44984.86021420139</v>
      </c>
      <c r="C1719" s="5" t="inlineStr">
        <is>
          <t>1386 EINAR CHOQUETIJLLA - COBRADOR</t>
        </is>
      </c>
      <c r="D1719" s="15" t="n">
        <v>45133206184</v>
      </c>
      <c r="E1719" s="5" t="inlineStr">
        <is>
          <t>BANCO INDUSTRIAL-100070049</t>
        </is>
      </c>
      <c r="H1719" s="9" t="n">
        <v>1642.86</v>
      </c>
      <c r="I1719" s="5" t="inlineStr">
        <is>
          <t>DEPÓSITO BANCARIO</t>
        </is>
      </c>
      <c r="J1719" s="8" t="inlineStr">
        <is>
          <t>1973 BASILIA CRUZ AJARACHI</t>
        </is>
      </c>
    </row>
    <row r="1720">
      <c r="A1720" s="5" t="inlineStr">
        <is>
          <t>CCAJ-SC39/92/2023</t>
        </is>
      </c>
      <c r="B1720" s="6" t="n">
        <v>44984.86021420139</v>
      </c>
      <c r="C1720" s="5" t="inlineStr">
        <is>
          <t>1386 EINAR CHOQUETIJLLA - COBRADOR</t>
        </is>
      </c>
      <c r="D1720" s="15" t="n">
        <v>45133206184</v>
      </c>
      <c r="E1720" s="5" t="inlineStr">
        <is>
          <t>BANCO INDUSTRIAL-100070049</t>
        </is>
      </c>
      <c r="H1720" s="9" t="n">
        <v>949.6</v>
      </c>
      <c r="I1720" s="5" t="inlineStr">
        <is>
          <t>DEPÓSITO BANCARIO</t>
        </is>
      </c>
      <c r="J1720" s="8" t="inlineStr">
        <is>
          <t>1973 BASILIA CRUZ AJARACHI</t>
        </is>
      </c>
    </row>
    <row r="1721">
      <c r="A1721" s="5" t="inlineStr">
        <is>
          <t>CCAJ-SC39/92/2023</t>
        </is>
      </c>
      <c r="B1721" s="6" t="n">
        <v>44984.86021420139</v>
      </c>
      <c r="C1721" s="5" t="inlineStr">
        <is>
          <t>1386 EINAR CHOQUETIJLLA - COBRADOR</t>
        </is>
      </c>
      <c r="D1721" s="15" t="n">
        <v>45133206184</v>
      </c>
      <c r="E1721" s="5" t="inlineStr">
        <is>
          <t>BANCO INDUSTRIAL-100070049</t>
        </is>
      </c>
      <c r="H1721" s="9" t="n">
        <v>2955.45</v>
      </c>
      <c r="I1721" s="5" t="inlineStr">
        <is>
          <t>DEPÓSITO BANCARIO</t>
        </is>
      </c>
      <c r="J1721" s="8" t="inlineStr">
        <is>
          <t>1973 BASILIA CRUZ AJARACHI</t>
        </is>
      </c>
    </row>
    <row r="1722">
      <c r="A1722" s="5" t="inlineStr">
        <is>
          <t>CCAJ-SC39/92/2023</t>
        </is>
      </c>
      <c r="B1722" s="6" t="n">
        <v>44984.86021420139</v>
      </c>
      <c r="C1722" s="5" t="inlineStr">
        <is>
          <t>1386 EINAR CHOQUETIJLLA - COBRADOR</t>
        </is>
      </c>
      <c r="D1722" s="15" t="n">
        <v>45133206184</v>
      </c>
      <c r="E1722" s="5" t="inlineStr">
        <is>
          <t>BANCO INDUSTRIAL-100070049</t>
        </is>
      </c>
      <c r="H1722" s="9" t="n">
        <v>9662.799999999999</v>
      </c>
      <c r="I1722" s="5" t="inlineStr">
        <is>
          <t>DEPÓSITO BANCARIO</t>
        </is>
      </c>
      <c r="J1722" s="8" t="inlineStr">
        <is>
          <t>1973 BASILIA CRUZ AJARACHI</t>
        </is>
      </c>
    </row>
    <row r="1723">
      <c r="A1723" s="5" t="inlineStr">
        <is>
          <t>CCAJ-SC39/92/2023</t>
        </is>
      </c>
      <c r="B1723" s="6" t="n">
        <v>44984.86021420139</v>
      </c>
      <c r="C1723" s="5" t="inlineStr">
        <is>
          <t>1386 EINAR CHOQUETIJLLA - COBRADOR</t>
        </is>
      </c>
      <c r="D1723" s="15" t="n">
        <v>45133206184</v>
      </c>
      <c r="E1723" s="5" t="inlineStr">
        <is>
          <t>BANCO INDUSTRIAL-100070049</t>
        </is>
      </c>
      <c r="H1723" s="9" t="n">
        <v>567</v>
      </c>
      <c r="I1723" s="5" t="inlineStr">
        <is>
          <t>DEPÓSITO BANCARIO</t>
        </is>
      </c>
      <c r="J1723" s="8" t="inlineStr">
        <is>
          <t>1973 BASILIA CRUZ AJARACHI</t>
        </is>
      </c>
    </row>
    <row r="1724">
      <c r="A1724" s="5" t="inlineStr">
        <is>
          <t>CCAJ-SC39/92/2023</t>
        </is>
      </c>
      <c r="B1724" s="6" t="n">
        <v>44984.86021420139</v>
      </c>
      <c r="C1724" s="5" t="inlineStr">
        <is>
          <t>1386 EINAR CHOQUETIJLLA - COBRADOR</t>
        </is>
      </c>
      <c r="D1724" s="15" t="n">
        <v>45133206184</v>
      </c>
      <c r="E1724" s="5" t="inlineStr">
        <is>
          <t>BANCO INDUSTRIAL-100070049</t>
        </is>
      </c>
      <c r="H1724" s="9" t="n">
        <v>1482.4</v>
      </c>
      <c r="I1724" s="5" t="inlineStr">
        <is>
          <t>DEPÓSITO BANCARIO</t>
        </is>
      </c>
      <c r="J1724" s="8" t="inlineStr">
        <is>
          <t>1973 BASILIA CRUZ AJARACHI</t>
        </is>
      </c>
    </row>
    <row r="1725">
      <c r="A1725" s="5" t="inlineStr">
        <is>
          <t>CCAJ-SC39/92/2023</t>
        </is>
      </c>
      <c r="B1725" s="6" t="n">
        <v>44984.86021420139</v>
      </c>
      <c r="C1725" s="5" t="inlineStr">
        <is>
          <t>1386 EINAR CHOQUETIJLLA - COBRADOR</t>
        </is>
      </c>
      <c r="D1725" s="15" t="n">
        <v>45133206184</v>
      </c>
      <c r="E1725" s="5" t="inlineStr">
        <is>
          <t>BANCO INDUSTRIAL-100070049</t>
        </is>
      </c>
      <c r="H1725" s="9" t="n">
        <v>3548.52</v>
      </c>
      <c r="I1725" s="5" t="inlineStr">
        <is>
          <t>DEPÓSITO BANCARIO</t>
        </is>
      </c>
      <c r="J1725" s="8" t="inlineStr">
        <is>
          <t>1973 BASILIA CRUZ AJARACHI</t>
        </is>
      </c>
    </row>
    <row r="1726">
      <c r="A1726" s="5" t="inlineStr">
        <is>
          <t>CCAJ-SC39/92/2023</t>
        </is>
      </c>
      <c r="B1726" s="6" t="n">
        <v>44984.86021420139</v>
      </c>
      <c r="C1726" s="5" t="inlineStr">
        <is>
          <t>1386 EINAR CHOQUETIJLLA - COBRADOR</t>
        </is>
      </c>
      <c r="D1726" s="15" t="n">
        <v>45133206184</v>
      </c>
      <c r="E1726" s="5" t="inlineStr">
        <is>
          <t>BANCO INDUSTRIAL-100070049</t>
        </is>
      </c>
      <c r="H1726" s="9" t="n">
        <v>3189.8</v>
      </c>
      <c r="I1726" s="5" t="inlineStr">
        <is>
          <t>DEPÓSITO BANCARIO</t>
        </is>
      </c>
      <c r="J1726" s="8" t="inlineStr">
        <is>
          <t>1973 BASILIA CRUZ AJARACHI</t>
        </is>
      </c>
    </row>
    <row r="1727">
      <c r="A1727" s="5" t="inlineStr">
        <is>
          <t>CCAJ-SC39/92/2023</t>
        </is>
      </c>
      <c r="B1727" s="6" t="n">
        <v>44984.86021420139</v>
      </c>
      <c r="C1727" s="5" t="inlineStr">
        <is>
          <t>1386 EINAR CHOQUETIJLLA - COBRADOR</t>
        </is>
      </c>
      <c r="D1727" s="15" t="n">
        <v>45133206184</v>
      </c>
      <c r="E1727" s="5" t="inlineStr">
        <is>
          <t>BANCO INDUSTRIAL-100070049</t>
        </is>
      </c>
      <c r="H1727" s="9" t="n">
        <v>625.6</v>
      </c>
      <c r="I1727" s="5" t="inlineStr">
        <is>
          <t>DEPÓSITO BANCARIO</t>
        </is>
      </c>
      <c r="J1727" s="8" t="inlineStr">
        <is>
          <t>1973 BASILIA CRUZ AJARACHI</t>
        </is>
      </c>
    </row>
    <row r="1728">
      <c r="A1728" s="5" t="inlineStr">
        <is>
          <t>CCAJ-SC39/92/2023</t>
        </is>
      </c>
      <c r="B1728" s="6" t="n">
        <v>44984.86021420139</v>
      </c>
      <c r="C1728" s="5" t="inlineStr">
        <is>
          <t>1386 EINAR CHOQUETIJLLA - COBRADOR</t>
        </is>
      </c>
      <c r="D1728" s="15" t="n">
        <v>45133206184</v>
      </c>
      <c r="E1728" s="5" t="inlineStr">
        <is>
          <t>BANCO INDUSTRIAL-100070049</t>
        </is>
      </c>
      <c r="H1728" s="9" t="n">
        <v>8126.41</v>
      </c>
      <c r="I1728" s="5" t="inlineStr">
        <is>
          <t>DEPÓSITO BANCARIO</t>
        </is>
      </c>
      <c r="J1728" s="8" t="inlineStr">
        <is>
          <t>1973 BASILIA CRUZ AJARACHI</t>
        </is>
      </c>
    </row>
    <row r="1729">
      <c r="A1729" s="5" t="inlineStr">
        <is>
          <t>CCAJ-SC39/92/2023</t>
        </is>
      </c>
      <c r="B1729" s="6" t="n">
        <v>44984.86021420139</v>
      </c>
      <c r="C1729" s="5" t="inlineStr">
        <is>
          <t>1386 EINAR CHOQUETIJLLA - COBRADOR</t>
        </is>
      </c>
      <c r="D1729" s="15" t="n">
        <v>45133206184</v>
      </c>
      <c r="E1729" s="5" t="inlineStr">
        <is>
          <t>BANCO INDUSTRIAL-100070049</t>
        </is>
      </c>
      <c r="H1729" s="9" t="n">
        <v>12493.4</v>
      </c>
      <c r="I1729" s="5" t="inlineStr">
        <is>
          <t>DEPÓSITO BANCARIO</t>
        </is>
      </c>
      <c r="J1729" s="8" t="inlineStr">
        <is>
          <t>1973 BASILIA CRUZ AJARACHI</t>
        </is>
      </c>
    </row>
    <row r="1730">
      <c r="A1730" s="5" t="inlineStr">
        <is>
          <t>CCAJ-SC39/92/2023</t>
        </is>
      </c>
      <c r="B1730" s="6" t="n">
        <v>44984.86021420139</v>
      </c>
      <c r="C1730" s="5" t="inlineStr">
        <is>
          <t>1386 EINAR CHOQUETIJLLA - COBRADOR</t>
        </is>
      </c>
      <c r="D1730" s="15" t="n">
        <v>45133206184</v>
      </c>
      <c r="E1730" s="5" t="inlineStr">
        <is>
          <t>BANCO INDUSTRIAL-100070049</t>
        </is>
      </c>
      <c r="H1730" s="9" t="n">
        <v>4901</v>
      </c>
      <c r="I1730" s="5" t="inlineStr">
        <is>
          <t>DEPÓSITO BANCARIO</t>
        </is>
      </c>
      <c r="J1730" s="8" t="inlineStr">
        <is>
          <t>1973 BASILIA CRUZ AJARACHI</t>
        </is>
      </c>
    </row>
    <row r="1731">
      <c r="A1731" s="5" t="inlineStr">
        <is>
          <t>CCAJ-SC39/92/2023</t>
        </is>
      </c>
      <c r="B1731" s="6" t="n">
        <v>44984.86021420139</v>
      </c>
      <c r="C1731" s="5" t="inlineStr">
        <is>
          <t>1386 EINAR CHOQUETIJLLA - COBRADOR</t>
        </is>
      </c>
      <c r="D1731" s="15" t="n">
        <v>45133206184</v>
      </c>
      <c r="E1731" s="5" t="inlineStr">
        <is>
          <t>BANCO INDUSTRIAL-100070049</t>
        </is>
      </c>
      <c r="H1731" s="9" t="n">
        <v>3196.8</v>
      </c>
      <c r="I1731" s="5" t="inlineStr">
        <is>
          <t>DEPÓSITO BANCARIO</t>
        </is>
      </c>
      <c r="J1731" s="8" t="inlineStr">
        <is>
          <t>1973 BASILIA CRUZ AJARACHI</t>
        </is>
      </c>
    </row>
    <row r="1732">
      <c r="A1732" s="5" t="inlineStr">
        <is>
          <t>CCAJ-SC39/92/2023</t>
        </is>
      </c>
      <c r="B1732" s="6" t="n">
        <v>44984.86021420139</v>
      </c>
      <c r="C1732" s="5" t="inlineStr">
        <is>
          <t>1386 EINAR CHOQUETIJLLA - COBRADOR</t>
        </is>
      </c>
      <c r="D1732" s="15" t="n">
        <v>45133206184</v>
      </c>
      <c r="E1732" s="5" t="inlineStr">
        <is>
          <t>BANCO INDUSTRIAL-100070049</t>
        </is>
      </c>
      <c r="H1732" s="9" t="n">
        <v>3534</v>
      </c>
      <c r="I1732" s="5" t="inlineStr">
        <is>
          <t>DEPÓSITO BANCARIO</t>
        </is>
      </c>
      <c r="J1732" s="8" t="inlineStr">
        <is>
          <t>1973 BASILIA CRUZ AJARACHI</t>
        </is>
      </c>
    </row>
    <row r="1733">
      <c r="A1733" s="5" t="inlineStr">
        <is>
          <t>CCAJ-SC39/92/2023</t>
        </is>
      </c>
      <c r="B1733" s="6" t="n">
        <v>44984.86021420139</v>
      </c>
      <c r="C1733" s="5" t="inlineStr">
        <is>
          <t>1386 EINAR CHOQUETIJLLA - COBRADOR</t>
        </is>
      </c>
      <c r="D1733" s="15" t="n">
        <v>45133206184</v>
      </c>
      <c r="E1733" s="5" t="inlineStr">
        <is>
          <t>BANCO INDUSTRIAL-100070049</t>
        </is>
      </c>
      <c r="H1733" s="9" t="n">
        <v>7527.4</v>
      </c>
      <c r="I1733" s="5" t="inlineStr">
        <is>
          <t>DEPÓSITO BANCARIO</t>
        </is>
      </c>
      <c r="J1733" s="8" t="inlineStr">
        <is>
          <t>1973 BASILIA CRUZ AJARACHI</t>
        </is>
      </c>
    </row>
    <row r="1734">
      <c r="A1734" s="5" t="inlineStr">
        <is>
          <t>CCAJ-SC39/92/2023</t>
        </is>
      </c>
      <c r="B1734" s="6" t="n">
        <v>44984.86021420139</v>
      </c>
      <c r="C1734" s="5" t="inlineStr">
        <is>
          <t>1386 EINAR CHOQUETIJLLA - COBRADOR</t>
        </is>
      </c>
      <c r="D1734" s="15" t="n">
        <v>45123340442</v>
      </c>
      <c r="E1734" s="5" t="inlineStr">
        <is>
          <t>BANCO INDUSTRIAL-100070049</t>
        </is>
      </c>
      <c r="H1734" s="9" t="n">
        <v>6589.8</v>
      </c>
      <c r="I1734" s="5" t="inlineStr">
        <is>
          <t>DEPÓSITO BANCARIO</t>
        </is>
      </c>
      <c r="J1734" s="8" t="inlineStr">
        <is>
          <t>1973 BASILIA CRUZ AJARACHI</t>
        </is>
      </c>
    </row>
    <row r="1735">
      <c r="A1735" s="5" t="inlineStr">
        <is>
          <t>CCAJ-SC39/92/2023</t>
        </is>
      </c>
      <c r="B1735" s="6" t="n">
        <v>44984.86021420139</v>
      </c>
      <c r="C1735" s="5" t="inlineStr">
        <is>
          <t>1386 EINAR CHOQUETIJLLA - COBRADOR</t>
        </is>
      </c>
      <c r="D1735" s="15" t="n">
        <v>45123340442</v>
      </c>
      <c r="E1735" s="5" t="inlineStr">
        <is>
          <t>BANCO INDUSTRIAL-100070049</t>
        </is>
      </c>
      <c r="H1735" s="9" t="n">
        <v>1790.4</v>
      </c>
      <c r="I1735" s="5" t="inlineStr">
        <is>
          <t>DEPÓSITO BANCARIO</t>
        </is>
      </c>
      <c r="J1735" s="8" t="inlineStr">
        <is>
          <t>1973 BASILIA CRUZ AJARACHI</t>
        </is>
      </c>
    </row>
    <row r="1736">
      <c r="A1736" s="5" t="inlineStr">
        <is>
          <t>CCAJ-SC39/92/2023</t>
        </is>
      </c>
      <c r="B1736" s="6" t="n">
        <v>44984.86021420139</v>
      </c>
      <c r="C1736" s="5" t="inlineStr">
        <is>
          <t>1386 EINAR CHOQUETIJLLA - COBRADOR</t>
        </is>
      </c>
      <c r="D1736" s="15" t="n">
        <v>45123340442</v>
      </c>
      <c r="E1736" s="5" t="inlineStr">
        <is>
          <t>BANCO INDUSTRIAL-100070049</t>
        </is>
      </c>
      <c r="H1736" s="9" t="n">
        <v>2659.2</v>
      </c>
      <c r="I1736" s="5" t="inlineStr">
        <is>
          <t>DEPÓSITO BANCARIO</t>
        </is>
      </c>
      <c r="J1736" s="8" t="inlineStr">
        <is>
          <t>1973 BASILIA CRUZ AJARACHI</t>
        </is>
      </c>
    </row>
    <row r="1737">
      <c r="A1737" s="5" t="inlineStr">
        <is>
          <t>CCAJ-SC39/92/2023</t>
        </is>
      </c>
      <c r="B1737" s="6" t="n">
        <v>44984.86021420139</v>
      </c>
      <c r="C1737" s="5" t="inlineStr">
        <is>
          <t>1386 EINAR CHOQUETIJLLA - COBRADOR</t>
        </is>
      </c>
      <c r="D1737" s="15" t="n">
        <v>45123340442</v>
      </c>
      <c r="E1737" s="5" t="inlineStr">
        <is>
          <t>BANCO INDUSTRIAL-100070049</t>
        </is>
      </c>
      <c r="H1737" s="9" t="n">
        <v>2156.99</v>
      </c>
      <c r="I1737" s="5" t="inlineStr">
        <is>
          <t>DEPÓSITO BANCARIO</t>
        </is>
      </c>
      <c r="J1737" s="8" t="inlineStr">
        <is>
          <t>1973 BASILIA CRUZ AJARACHI</t>
        </is>
      </c>
    </row>
    <row r="1738">
      <c r="A1738" s="5" t="inlineStr">
        <is>
          <t>CCAJ-SC39/92/2023</t>
        </is>
      </c>
      <c r="B1738" s="6" t="n">
        <v>44984.86021420139</v>
      </c>
      <c r="C1738" s="5" t="inlineStr">
        <is>
          <t>1386 EINAR CHOQUETIJLLA - COBRADOR</t>
        </is>
      </c>
      <c r="D1738" s="15" t="n">
        <v>45123340442</v>
      </c>
      <c r="E1738" s="5" t="inlineStr">
        <is>
          <t>BANCO INDUSTRIAL-100070049</t>
        </is>
      </c>
      <c r="H1738" s="9" t="n">
        <v>1081.16</v>
      </c>
      <c r="I1738" s="5" t="inlineStr">
        <is>
          <t>DEPÓSITO BANCARIO</t>
        </is>
      </c>
      <c r="J1738" s="8" t="inlineStr">
        <is>
          <t>1973 BASILIA CRUZ AJARACHI</t>
        </is>
      </c>
    </row>
    <row r="1739">
      <c r="A1739" s="5" t="inlineStr">
        <is>
          <t>CCAJ-SC39/92/2023</t>
        </is>
      </c>
      <c r="B1739" s="6" t="n">
        <v>44984.86021420139</v>
      </c>
      <c r="C1739" s="5" t="inlineStr">
        <is>
          <t>1386 EINAR CHOQUETIJLLA - COBRADOR</t>
        </is>
      </c>
      <c r="D1739" s="15" t="n">
        <v>45143571958</v>
      </c>
      <c r="E1739" s="5" t="inlineStr">
        <is>
          <t>BANCO INDUSTRIAL-100070049</t>
        </is>
      </c>
      <c r="H1739" s="9" t="n">
        <v>3999.35</v>
      </c>
      <c r="I1739" s="5" t="inlineStr">
        <is>
          <t>DEPÓSITO BANCARIO</t>
        </is>
      </c>
      <c r="J1739" s="5" t="inlineStr">
        <is>
          <t>4307 PEDRO GALARZA TERCEROS</t>
        </is>
      </c>
    </row>
    <row r="1740">
      <c r="A1740" s="5" t="inlineStr">
        <is>
          <t>CCAJ-SC39/92/2023</t>
        </is>
      </c>
      <c r="B1740" s="6" t="n">
        <v>44984.86021420139</v>
      </c>
      <c r="C1740" s="5" t="inlineStr">
        <is>
          <t>1386 EINAR CHOQUETIJLLA - COBRADOR</t>
        </is>
      </c>
      <c r="D1740" s="15" t="n">
        <v>45123340442</v>
      </c>
      <c r="E1740" s="5" t="inlineStr">
        <is>
          <t>BANCO INDUSTRIAL-100070049</t>
        </is>
      </c>
      <c r="H1740" s="9" t="n">
        <v>757.73</v>
      </c>
      <c r="I1740" s="5" t="inlineStr">
        <is>
          <t>DEPÓSITO BANCARIO</t>
        </is>
      </c>
      <c r="J1740" s="8" t="inlineStr">
        <is>
          <t>1973 BASILIA CRUZ AJARACHI</t>
        </is>
      </c>
    </row>
    <row r="1741">
      <c r="A1741" s="5" t="inlineStr">
        <is>
          <t>CCAJ-SC39/92/2023</t>
        </is>
      </c>
      <c r="B1741" s="6" t="n">
        <v>44984.86021420139</v>
      </c>
      <c r="C1741" s="5" t="inlineStr">
        <is>
          <t>1386 EINAR CHOQUETIJLLA - COBRADOR</t>
        </is>
      </c>
      <c r="D1741" s="15" t="n">
        <v>45123340442</v>
      </c>
      <c r="E1741" s="5" t="inlineStr">
        <is>
          <t>BANCO INDUSTRIAL-100070049</t>
        </is>
      </c>
      <c r="H1741" s="9" t="n">
        <v>1376.1</v>
      </c>
      <c r="I1741" s="5" t="inlineStr">
        <is>
          <t>DEPÓSITO BANCARIO</t>
        </is>
      </c>
      <c r="J1741" s="8" t="inlineStr">
        <is>
          <t>1973 BASILIA CRUZ AJARACHI</t>
        </is>
      </c>
    </row>
    <row r="1742">
      <c r="A1742" s="5" t="inlineStr">
        <is>
          <t>CCAJ-SC39/92/2023</t>
        </is>
      </c>
      <c r="B1742" s="6" t="n">
        <v>44984.86021420139</v>
      </c>
      <c r="C1742" s="5" t="inlineStr">
        <is>
          <t>1386 EINAR CHOQUETIJLLA - COBRADOR</t>
        </is>
      </c>
      <c r="D1742" s="15" t="n">
        <v>45123340442</v>
      </c>
      <c r="E1742" s="5" t="inlineStr">
        <is>
          <t>BANCO INDUSTRIAL-100070049</t>
        </is>
      </c>
      <c r="H1742" s="9" t="n">
        <v>6490</v>
      </c>
      <c r="I1742" s="5" t="inlineStr">
        <is>
          <t>DEPÓSITO BANCARIO</t>
        </is>
      </c>
      <c r="J1742" s="8" t="inlineStr">
        <is>
          <t>1973 BASILIA CRUZ AJARACHI</t>
        </is>
      </c>
    </row>
    <row r="1743">
      <c r="A1743" s="5" t="inlineStr">
        <is>
          <t>CCAJ-SC39/92/2023</t>
        </is>
      </c>
      <c r="B1743" s="6" t="n">
        <v>44984.86021420139</v>
      </c>
      <c r="C1743" s="5" t="inlineStr">
        <is>
          <t>1386 EINAR CHOQUETIJLLA - COBRADOR</t>
        </is>
      </c>
      <c r="D1743" s="15" t="n">
        <v>45123340442</v>
      </c>
      <c r="E1743" s="5" t="inlineStr">
        <is>
          <t>BANCO INDUSTRIAL-100070049</t>
        </is>
      </c>
      <c r="H1743" s="9" t="n">
        <v>6967.6</v>
      </c>
      <c r="I1743" s="5" t="inlineStr">
        <is>
          <t>DEPÓSITO BANCARIO</t>
        </is>
      </c>
      <c r="J1743" s="8" t="inlineStr">
        <is>
          <t>1973 BASILIA CRUZ AJARACHI</t>
        </is>
      </c>
    </row>
    <row r="1744">
      <c r="A1744" s="5" t="inlineStr">
        <is>
          <t>CCAJ-SC39/92/2023</t>
        </is>
      </c>
      <c r="B1744" s="6" t="n">
        <v>44984.86021420139</v>
      </c>
      <c r="C1744" s="5" t="inlineStr">
        <is>
          <t>1386 EINAR CHOQUETIJLLA - COBRADOR</t>
        </is>
      </c>
      <c r="D1744" s="15" t="n">
        <v>45123340442</v>
      </c>
      <c r="E1744" s="5" t="inlineStr">
        <is>
          <t>BANCO INDUSTRIAL-100070049</t>
        </is>
      </c>
      <c r="H1744" s="9" t="n">
        <v>1446.6</v>
      </c>
      <c r="I1744" s="5" t="inlineStr">
        <is>
          <t>DEPÓSITO BANCARIO</t>
        </is>
      </c>
      <c r="J1744" s="8" t="inlineStr">
        <is>
          <t>1973 BASILIA CRUZ AJARACHI</t>
        </is>
      </c>
    </row>
    <row r="1745">
      <c r="A1745" s="5" t="inlineStr">
        <is>
          <t>CCAJ-SC39/92/2023</t>
        </is>
      </c>
      <c r="B1745" s="6" t="n">
        <v>44984.86021420139</v>
      </c>
      <c r="C1745" s="5" t="inlineStr">
        <is>
          <t>1386 EINAR CHOQUETIJLLA - COBRADOR</t>
        </is>
      </c>
      <c r="D1745" s="15" t="n">
        <v>45123340442</v>
      </c>
      <c r="E1745" s="5" t="inlineStr">
        <is>
          <t>BANCO INDUSTRIAL-100070049</t>
        </is>
      </c>
      <c r="H1745" s="9" t="n">
        <v>4104.4</v>
      </c>
      <c r="I1745" s="5" t="inlineStr">
        <is>
          <t>DEPÓSITO BANCARIO</t>
        </is>
      </c>
      <c r="J1745" s="8" t="inlineStr">
        <is>
          <t>1973 BASILIA CRUZ AJARACHI</t>
        </is>
      </c>
    </row>
    <row r="1746">
      <c r="A1746" s="5" t="inlineStr">
        <is>
          <t>CCAJ-SC39/92/2023</t>
        </is>
      </c>
      <c r="B1746" s="6" t="n">
        <v>44984.86021420139</v>
      </c>
      <c r="C1746" s="5" t="inlineStr">
        <is>
          <t>1386 EINAR CHOQUETIJLLA - COBRADOR</t>
        </is>
      </c>
      <c r="D1746" s="15" t="n">
        <v>45123340442</v>
      </c>
      <c r="E1746" s="5" t="inlineStr">
        <is>
          <t>BANCO INDUSTRIAL-100070049</t>
        </is>
      </c>
      <c r="H1746" s="9" t="n">
        <v>3777.2</v>
      </c>
      <c r="I1746" s="5" t="inlineStr">
        <is>
          <t>DEPÓSITO BANCARIO</t>
        </is>
      </c>
      <c r="J1746" s="8" t="inlineStr">
        <is>
          <t>1973 BASILIA CRUZ AJARACHI</t>
        </is>
      </c>
    </row>
    <row r="1747">
      <c r="A1747" s="5" t="inlineStr">
        <is>
          <t>CCAJ-SC39/92/2023</t>
        </is>
      </c>
      <c r="B1747" s="6" t="n">
        <v>44984.86021420139</v>
      </c>
      <c r="C1747" s="5" t="inlineStr">
        <is>
          <t>1386 EINAR CHOQUETIJLLA - COBRADOR</t>
        </is>
      </c>
      <c r="D1747" s="15" t="n">
        <v>45123340442</v>
      </c>
      <c r="E1747" s="5" t="inlineStr">
        <is>
          <t>BANCO INDUSTRIAL-100070049</t>
        </is>
      </c>
      <c r="H1747" s="9" t="n">
        <v>5606</v>
      </c>
      <c r="I1747" s="5" t="inlineStr">
        <is>
          <t>DEPÓSITO BANCARIO</t>
        </is>
      </c>
      <c r="J1747" s="8" t="inlineStr">
        <is>
          <t>1973 BASILIA CRUZ AJARACHI</t>
        </is>
      </c>
    </row>
    <row r="1748">
      <c r="A1748" s="5" t="inlineStr">
        <is>
          <t>CCAJ-SC39/92/2023</t>
        </is>
      </c>
      <c r="B1748" s="6" t="n">
        <v>44984.86021420139</v>
      </c>
      <c r="C1748" s="5" t="inlineStr">
        <is>
          <t>1386 EINAR CHOQUETIJLLA - COBRADOR</t>
        </is>
      </c>
      <c r="D1748" s="15" t="n">
        <v>45123340442</v>
      </c>
      <c r="E1748" s="5" t="inlineStr">
        <is>
          <t>BANCO INDUSTRIAL-100070049</t>
        </is>
      </c>
      <c r="H1748" s="9" t="n">
        <v>9390.51</v>
      </c>
      <c r="I1748" s="5" t="inlineStr">
        <is>
          <t>DEPÓSITO BANCARIO</t>
        </is>
      </c>
      <c r="J1748" s="8" t="inlineStr">
        <is>
          <t>1973 BASILIA CRUZ AJARACHI</t>
        </is>
      </c>
    </row>
    <row r="1749">
      <c r="A1749" s="5" t="inlineStr">
        <is>
          <t>CCAJ-SC39/92/2023</t>
        </is>
      </c>
      <c r="B1749" s="6" t="n">
        <v>44984.86021420139</v>
      </c>
      <c r="C1749" s="5" t="inlineStr">
        <is>
          <t>1386 EINAR CHOQUETIJLLA - COBRADOR</t>
        </is>
      </c>
      <c r="D1749" s="15" t="n">
        <v>45123340442</v>
      </c>
      <c r="E1749" s="5" t="inlineStr">
        <is>
          <t>BANCO INDUSTRIAL-100070049</t>
        </is>
      </c>
      <c r="H1749" s="9" t="n">
        <v>6989.6</v>
      </c>
      <c r="I1749" s="5" t="inlineStr">
        <is>
          <t>DEPÓSITO BANCARIO</t>
        </is>
      </c>
      <c r="J1749" s="8" t="inlineStr">
        <is>
          <t>1973 BASILIA CRUZ AJARACHI</t>
        </is>
      </c>
    </row>
    <row r="1750">
      <c r="A1750" s="5" t="inlineStr">
        <is>
          <t>CCAJ-SC39/92/2023</t>
        </is>
      </c>
      <c r="B1750" s="6" t="n">
        <v>44984.86021420139</v>
      </c>
      <c r="C1750" s="5" t="inlineStr">
        <is>
          <t>1386 EINAR CHOQUETIJLLA - COBRADOR</t>
        </is>
      </c>
      <c r="D1750" s="15" t="n">
        <v>45123340442</v>
      </c>
      <c r="E1750" s="5" t="inlineStr">
        <is>
          <t>BANCO INDUSTRIAL-100070049</t>
        </is>
      </c>
      <c r="H1750" s="9" t="n">
        <v>5877</v>
      </c>
      <c r="I1750" s="5" t="inlineStr">
        <is>
          <t>DEPÓSITO BANCARIO</t>
        </is>
      </c>
      <c r="J1750" s="8" t="inlineStr">
        <is>
          <t>1973 BASILIA CRUZ AJARACHI</t>
        </is>
      </c>
    </row>
    <row r="1751">
      <c r="A1751" s="5" t="inlineStr">
        <is>
          <t>CCAJ-SC39/92/2023</t>
        </is>
      </c>
      <c r="B1751" s="6" t="n">
        <v>44984.86021420139</v>
      </c>
      <c r="C1751" s="5" t="inlineStr">
        <is>
          <t>1386 EINAR CHOQUETIJLLA - COBRADOR</t>
        </is>
      </c>
      <c r="D1751" s="15" t="n">
        <v>45123340442</v>
      </c>
      <c r="E1751" s="5" t="inlineStr">
        <is>
          <t>BANCO INDUSTRIAL-100070049</t>
        </is>
      </c>
      <c r="H1751" s="9" t="n">
        <v>4975.6</v>
      </c>
      <c r="I1751" s="5" t="inlineStr">
        <is>
          <t>DEPÓSITO BANCARIO</t>
        </is>
      </c>
      <c r="J1751" s="8" t="inlineStr">
        <is>
          <t>1973 BASILIA CRUZ AJARACHI</t>
        </is>
      </c>
    </row>
    <row r="1752">
      <c r="A1752" s="5" t="inlineStr">
        <is>
          <t>CCAJ-SC39/92/2023</t>
        </is>
      </c>
      <c r="B1752" s="6" t="n">
        <v>44984.86021420139</v>
      </c>
      <c r="C1752" s="5" t="inlineStr">
        <is>
          <t>1386 EINAR CHOQUETIJLLA - COBRADOR</t>
        </is>
      </c>
      <c r="D1752" s="15" t="n">
        <v>45123340442</v>
      </c>
      <c r="E1752" s="5" t="inlineStr">
        <is>
          <t>BANCO INDUSTRIAL-100070049</t>
        </is>
      </c>
      <c r="H1752" s="9" t="n">
        <v>5370.78</v>
      </c>
      <c r="I1752" s="5" t="inlineStr">
        <is>
          <t>DEPÓSITO BANCARIO</t>
        </is>
      </c>
      <c r="J1752" s="8" t="inlineStr">
        <is>
          <t>1973 BASILIA CRUZ AJARACHI</t>
        </is>
      </c>
    </row>
    <row r="1753">
      <c r="A1753" s="5" t="inlineStr">
        <is>
          <t>CCAJ-SC39/92/2023</t>
        </is>
      </c>
      <c r="B1753" s="6" t="n">
        <v>44984.86021420139</v>
      </c>
      <c r="C1753" s="5" t="inlineStr">
        <is>
          <t>1386 EINAR CHOQUETIJLLA - COBRADOR</t>
        </is>
      </c>
      <c r="D1753" s="15" t="n">
        <v>45123340442</v>
      </c>
      <c r="E1753" s="5" t="inlineStr">
        <is>
          <t>BANCO INDUSTRIAL-100070049</t>
        </is>
      </c>
      <c r="H1753" s="9" t="n">
        <v>1824.91</v>
      </c>
      <c r="I1753" s="5" t="inlineStr">
        <is>
          <t>DEPÓSITO BANCARIO</t>
        </is>
      </c>
      <c r="J1753" s="8" t="inlineStr">
        <is>
          <t>1973 BASILIA CRUZ AJARACHI</t>
        </is>
      </c>
    </row>
    <row r="1754">
      <c r="A1754" s="5" t="inlineStr">
        <is>
          <t>CCAJ-SC39/92/2023</t>
        </is>
      </c>
      <c r="B1754" s="6" t="n">
        <v>44984.86021420139</v>
      </c>
      <c r="C1754" s="5" t="inlineStr">
        <is>
          <t>1386 EINAR CHOQUETIJLLA - COBRADOR</t>
        </is>
      </c>
      <c r="D1754" s="15" t="n">
        <v>45123340442</v>
      </c>
      <c r="E1754" s="5" t="inlineStr">
        <is>
          <t>BANCO INDUSTRIAL-100070049</t>
        </is>
      </c>
      <c r="H1754" s="9" t="n">
        <v>95.43000000000001</v>
      </c>
      <c r="I1754" s="5" t="inlineStr">
        <is>
          <t>DEPÓSITO BANCARIO</t>
        </is>
      </c>
      <c r="J1754" s="8" t="inlineStr">
        <is>
          <t>1973 BASILIA CRUZ AJARACHI</t>
        </is>
      </c>
    </row>
    <row r="1755">
      <c r="A1755" s="5" t="inlineStr">
        <is>
          <t>CCAJ-SC39/92/2023</t>
        </is>
      </c>
      <c r="B1755" s="6" t="n">
        <v>44984.86021420139</v>
      </c>
      <c r="C1755" s="5" t="inlineStr">
        <is>
          <t>1386 EINAR CHOQUETIJLLA - COBRADOR</t>
        </is>
      </c>
      <c r="D1755" s="15" t="n">
        <v>45123340442</v>
      </c>
      <c r="E1755" s="5" t="inlineStr">
        <is>
          <t>BANCO INDUSTRIAL-100070049</t>
        </is>
      </c>
      <c r="H1755" s="9" t="n">
        <v>49.49</v>
      </c>
      <c r="I1755" s="5" t="inlineStr">
        <is>
          <t>DEPÓSITO BANCARIO</t>
        </is>
      </c>
      <c r="J1755" s="8" t="inlineStr">
        <is>
          <t>1973 BASILIA CRUZ AJARACHI</t>
        </is>
      </c>
    </row>
    <row r="1756">
      <c r="A1756" s="5" t="inlineStr">
        <is>
          <t>CCAJ-SC39/92/2023</t>
        </is>
      </c>
      <c r="B1756" s="6" t="n">
        <v>44984.86021420139</v>
      </c>
      <c r="C1756" s="5" t="inlineStr">
        <is>
          <t>1386 EINAR CHOQUETIJLLA - COBRADOR</t>
        </is>
      </c>
      <c r="D1756" s="15" t="n">
        <v>45123340439</v>
      </c>
      <c r="E1756" s="5" t="inlineStr">
        <is>
          <t>BANCO INDUSTRIAL-100070049</t>
        </is>
      </c>
      <c r="H1756" s="9" t="n">
        <v>300</v>
      </c>
      <c r="I1756" s="5" t="inlineStr">
        <is>
          <t>DEPÓSITO BANCARIO</t>
        </is>
      </c>
      <c r="J1756" s="8" t="inlineStr">
        <is>
          <t>1973 BASILIA CRUZ AJARACHI</t>
        </is>
      </c>
    </row>
    <row r="1757">
      <c r="A1757" s="5" t="inlineStr">
        <is>
          <t>CCAJ-SC39/92/2023</t>
        </is>
      </c>
      <c r="B1757" s="6" t="n">
        <v>44984.86021420139</v>
      </c>
      <c r="C1757" s="5" t="inlineStr">
        <is>
          <t>1386 EINAR CHOQUETIJLLA - COBRADOR</t>
        </is>
      </c>
      <c r="D1757" s="15" t="n">
        <v>45123340439</v>
      </c>
      <c r="E1757" s="5" t="inlineStr">
        <is>
          <t>BANCO INDUSTRIAL-100070049</t>
        </is>
      </c>
      <c r="H1757" s="9" t="n">
        <v>900</v>
      </c>
      <c r="I1757" s="5" t="inlineStr">
        <is>
          <t>DEPÓSITO BANCARIO</t>
        </is>
      </c>
      <c r="J1757" s="8" t="inlineStr">
        <is>
          <t>1973 BASILIA CRUZ AJARACHI</t>
        </is>
      </c>
    </row>
    <row r="1758">
      <c r="A1758" s="5" t="inlineStr">
        <is>
          <t>CCAJ-SC39/92/2023</t>
        </is>
      </c>
      <c r="B1758" s="6" t="n">
        <v>44984.86021420139</v>
      </c>
      <c r="C1758" s="5" t="inlineStr">
        <is>
          <t>1386 EINAR CHOQUETIJLLA - COBRADOR</t>
        </is>
      </c>
      <c r="D1758" s="15" t="n">
        <v>45123340439</v>
      </c>
      <c r="E1758" s="5" t="inlineStr">
        <is>
          <t>BANCO INDUSTRIAL-100070049</t>
        </is>
      </c>
      <c r="H1758" s="9" t="n">
        <v>600</v>
      </c>
      <c r="I1758" s="5" t="inlineStr">
        <is>
          <t>DEPÓSITO BANCARIO</t>
        </is>
      </c>
      <c r="J1758" s="8" t="inlineStr">
        <is>
          <t>1973 BASILIA CRUZ AJARACHI</t>
        </is>
      </c>
    </row>
    <row r="1759">
      <c r="A1759" s="5" t="inlineStr">
        <is>
          <t>CCAJ-SC39/92/2023</t>
        </is>
      </c>
      <c r="B1759" s="6" t="n">
        <v>44984.86021420139</v>
      </c>
      <c r="C1759" s="5" t="inlineStr">
        <is>
          <t>1386 EINAR CHOQUETIJLLA - COBRADOR</t>
        </is>
      </c>
      <c r="D1759" s="15" t="n">
        <v>451233404391</v>
      </c>
      <c r="E1759" s="5" t="inlineStr">
        <is>
          <t>BANCO INDUSTRIAL-100070049</t>
        </is>
      </c>
      <c r="H1759" s="9" t="n">
        <v>300</v>
      </c>
      <c r="I1759" s="5" t="inlineStr">
        <is>
          <t>DEPÓSITO BANCARIO</t>
        </is>
      </c>
      <c r="J1759" s="8" t="inlineStr">
        <is>
          <t>1973 BASILIA CRUZ AJARACHI</t>
        </is>
      </c>
    </row>
    <row r="1760">
      <c r="A1760" s="5" t="inlineStr">
        <is>
          <t>CCAJ-SC39/92/2023</t>
        </is>
      </c>
      <c r="B1760" s="6" t="n">
        <v>44984.86021420139</v>
      </c>
      <c r="C1760" s="5" t="inlineStr">
        <is>
          <t>1386 EINAR CHOQUETIJLLA - COBRADOR</t>
        </is>
      </c>
      <c r="D1760" s="15" t="n">
        <v>451233404392</v>
      </c>
      <c r="E1760" s="5" t="inlineStr">
        <is>
          <t>BANCO INDUSTRIAL-100070049</t>
        </is>
      </c>
      <c r="H1760" s="9" t="n">
        <v>300</v>
      </c>
      <c r="I1760" s="5" t="inlineStr">
        <is>
          <t>DEPÓSITO BANCARIO</t>
        </is>
      </c>
      <c r="J1760" s="8" t="inlineStr">
        <is>
          <t>1973 BASILIA CRUZ AJARACHI</t>
        </is>
      </c>
    </row>
    <row r="1761">
      <c r="A1761" s="5" t="inlineStr">
        <is>
          <t>CCAJ-SC39/92/2023</t>
        </is>
      </c>
      <c r="B1761" s="6" t="n">
        <v>44984.86021420139</v>
      </c>
      <c r="C1761" s="5" t="inlineStr">
        <is>
          <t>1386 EINAR CHOQUETIJLLA - COBRADOR</t>
        </is>
      </c>
      <c r="D1761" s="15" t="n">
        <v>451233404393</v>
      </c>
      <c r="E1761" s="5" t="inlineStr">
        <is>
          <t>BANCO INDUSTRIAL-100070049</t>
        </is>
      </c>
      <c r="H1761" s="9" t="n">
        <v>600</v>
      </c>
      <c r="I1761" s="5" t="inlineStr">
        <is>
          <t>DEPÓSITO BANCARIO</t>
        </is>
      </c>
      <c r="J1761" s="8" t="inlineStr">
        <is>
          <t>1973 BASILIA CRUZ AJARACHI</t>
        </is>
      </c>
    </row>
    <row r="1762">
      <c r="A1762" s="5" t="inlineStr">
        <is>
          <t>CCAJ-SC39/92/2023</t>
        </is>
      </c>
      <c r="B1762" s="6" t="n">
        <v>44984.86021420139</v>
      </c>
      <c r="C1762" s="5" t="inlineStr">
        <is>
          <t>1386 EINAR CHOQUETIJLLA - COBRADOR</t>
        </is>
      </c>
      <c r="D1762" s="15" t="n">
        <v>451233404394</v>
      </c>
      <c r="E1762" s="5" t="inlineStr">
        <is>
          <t>BANCO INDUSTRIAL-100070049</t>
        </is>
      </c>
      <c r="H1762" s="9" t="n">
        <v>300</v>
      </c>
      <c r="I1762" s="5" t="inlineStr">
        <is>
          <t>DEPÓSITO BANCARIO</t>
        </is>
      </c>
      <c r="J1762" s="8" t="inlineStr">
        <is>
          <t>1973 BASILIA CRUZ AJARACHI</t>
        </is>
      </c>
    </row>
    <row r="1763">
      <c r="A1763" s="5" t="inlineStr">
        <is>
          <t>CCAJ-SC39/92/2023</t>
        </is>
      </c>
      <c r="B1763" s="6" t="n">
        <v>44984.86021420139</v>
      </c>
      <c r="C1763" s="5" t="inlineStr">
        <is>
          <t>1386 EINAR CHOQUETIJLLA - COBRADOR</t>
        </is>
      </c>
      <c r="D1763" s="15" t="n">
        <v>45123340439</v>
      </c>
      <c r="E1763" s="5" t="inlineStr">
        <is>
          <t>BANCO INDUSTRIAL-100070049</t>
        </is>
      </c>
      <c r="H1763" s="9" t="n">
        <v>4528</v>
      </c>
      <c r="I1763" s="5" t="inlineStr">
        <is>
          <t>DEPÓSITO BANCARIO</t>
        </is>
      </c>
      <c r="J1763" s="8" t="inlineStr">
        <is>
          <t>1973 BASILIA CRUZ AJARACHI</t>
        </is>
      </c>
    </row>
    <row r="1764">
      <c r="A1764" s="5" t="inlineStr">
        <is>
          <t>CCAJ-SC39/92/2023</t>
        </is>
      </c>
      <c r="B1764" s="6" t="n">
        <v>44984.86021420139</v>
      </c>
      <c r="C1764" s="5" t="inlineStr">
        <is>
          <t>1386 EINAR CHOQUETIJLLA - COBRADOR</t>
        </is>
      </c>
      <c r="D1764" s="15" t="n">
        <v>45123340439</v>
      </c>
      <c r="E1764" s="5" t="inlineStr">
        <is>
          <t>BANCO INDUSTRIAL-100070049</t>
        </is>
      </c>
      <c r="H1764" s="9" t="n">
        <v>6328.1</v>
      </c>
      <c r="I1764" s="5" t="inlineStr">
        <is>
          <t>DEPÓSITO BANCARIO</t>
        </is>
      </c>
      <c r="J1764" s="8" t="inlineStr">
        <is>
          <t>1973 BASILIA CRUZ AJARACHI</t>
        </is>
      </c>
    </row>
    <row r="1765">
      <c r="A1765" s="5" t="inlineStr">
        <is>
          <t>CCAJ-SC39/92/2023</t>
        </is>
      </c>
      <c r="B1765" s="6" t="n">
        <v>44984.86021420139</v>
      </c>
      <c r="C1765" s="5" t="inlineStr">
        <is>
          <t>1386 EINAR CHOQUETIJLLA - COBRADOR</t>
        </is>
      </c>
      <c r="D1765" s="15" t="n">
        <v>45123340439</v>
      </c>
      <c r="E1765" s="5" t="inlineStr">
        <is>
          <t>BANCO INDUSTRIAL-100070049</t>
        </is>
      </c>
      <c r="H1765" s="9" t="n">
        <v>5254.01</v>
      </c>
      <c r="I1765" s="5" t="inlineStr">
        <is>
          <t>DEPÓSITO BANCARIO</t>
        </is>
      </c>
      <c r="J1765" s="8" t="inlineStr">
        <is>
          <t>1973 BASILIA CRUZ AJARACHI</t>
        </is>
      </c>
    </row>
    <row r="1766">
      <c r="A1766" s="5" t="inlineStr">
        <is>
          <t>CCAJ-SC39/92/2023</t>
        </is>
      </c>
      <c r="B1766" s="6" t="n">
        <v>44984.86021420139</v>
      </c>
      <c r="C1766" s="5" t="inlineStr">
        <is>
          <t>1386 EINAR CHOQUETIJLLA - COBRADOR</t>
        </is>
      </c>
      <c r="D1766" s="15" t="n">
        <v>45123340439</v>
      </c>
      <c r="E1766" s="5" t="inlineStr">
        <is>
          <t>BANCO INDUSTRIAL-100070049</t>
        </is>
      </c>
      <c r="H1766" s="9" t="n">
        <v>2988</v>
      </c>
      <c r="I1766" s="5" t="inlineStr">
        <is>
          <t>DEPÓSITO BANCARIO</t>
        </is>
      </c>
      <c r="J1766" s="8" t="inlineStr">
        <is>
          <t>1973 BASILIA CRUZ AJARACHI</t>
        </is>
      </c>
    </row>
    <row r="1767">
      <c r="A1767" s="5" t="inlineStr">
        <is>
          <t>CCAJ-SC39/92/2023</t>
        </is>
      </c>
      <c r="B1767" s="6" t="n">
        <v>44984.86021420139</v>
      </c>
      <c r="C1767" s="5" t="inlineStr">
        <is>
          <t>1386 EINAR CHOQUETIJLLA - COBRADOR</t>
        </is>
      </c>
      <c r="D1767" s="15" t="n">
        <v>45123340439</v>
      </c>
      <c r="E1767" s="5" t="inlineStr">
        <is>
          <t>BANCO INDUSTRIAL-100070049</t>
        </is>
      </c>
      <c r="H1767" s="9" t="n">
        <v>5424.18</v>
      </c>
      <c r="I1767" s="5" t="inlineStr">
        <is>
          <t>DEPÓSITO BANCARIO</t>
        </is>
      </c>
      <c r="J1767" s="8" t="inlineStr">
        <is>
          <t>1973 BASILIA CRUZ AJARACHI</t>
        </is>
      </c>
    </row>
    <row r="1768">
      <c r="A1768" s="5" t="inlineStr">
        <is>
          <t>CCAJ-SC39/92/2023</t>
        </is>
      </c>
      <c r="B1768" s="6" t="n">
        <v>44984.86021420139</v>
      </c>
      <c r="C1768" s="5" t="inlineStr">
        <is>
          <t>1386 EINAR CHOQUETIJLLA - COBRADOR</t>
        </is>
      </c>
      <c r="D1768" s="15" t="n">
        <v>45123340439</v>
      </c>
      <c r="E1768" s="5" t="inlineStr">
        <is>
          <t>BANCO INDUSTRIAL-100070049</t>
        </is>
      </c>
      <c r="H1768" s="9" t="n">
        <v>10672.32</v>
      </c>
      <c r="I1768" s="5" t="inlineStr">
        <is>
          <t>DEPÓSITO BANCARIO</t>
        </is>
      </c>
      <c r="J1768" s="8" t="inlineStr">
        <is>
          <t>1973 BASILIA CRUZ AJARACHI</t>
        </is>
      </c>
    </row>
    <row r="1769">
      <c r="A1769" s="5" t="inlineStr">
        <is>
          <t>CCAJ-SC39/92/2023</t>
        </is>
      </c>
      <c r="B1769" s="6" t="n">
        <v>44984.86021420139</v>
      </c>
      <c r="C1769" s="5" t="inlineStr">
        <is>
          <t>1386 EINAR CHOQUETIJLLA - COBRADOR</t>
        </is>
      </c>
      <c r="D1769" s="15" t="n">
        <v>45123340439</v>
      </c>
      <c r="E1769" s="5" t="inlineStr">
        <is>
          <t>BANCO INDUSTRIAL-100070049</t>
        </is>
      </c>
      <c r="H1769" s="9" t="n">
        <v>4252.05</v>
      </c>
      <c r="I1769" s="5" t="inlineStr">
        <is>
          <t>DEPÓSITO BANCARIO</t>
        </is>
      </c>
      <c r="J1769" s="8" t="inlineStr">
        <is>
          <t>1973 BASILIA CRUZ AJARACHI</t>
        </is>
      </c>
    </row>
    <row r="1770">
      <c r="A1770" s="5" t="inlineStr">
        <is>
          <t>CCAJ-SC39/92/2023</t>
        </is>
      </c>
      <c r="B1770" s="6" t="n">
        <v>44984.86021420139</v>
      </c>
      <c r="C1770" s="5" t="inlineStr">
        <is>
          <t>1386 EINAR CHOQUETIJLLA - COBRADOR</t>
        </is>
      </c>
      <c r="D1770" s="15" t="n">
        <v>45123340439</v>
      </c>
      <c r="E1770" s="5" t="inlineStr">
        <is>
          <t>BANCO INDUSTRIAL-100070049</t>
        </is>
      </c>
      <c r="H1770" s="9" t="n">
        <v>5096.12</v>
      </c>
      <c r="I1770" s="5" t="inlineStr">
        <is>
          <t>DEPÓSITO BANCARIO</t>
        </is>
      </c>
      <c r="J1770" s="8" t="inlineStr">
        <is>
          <t>1973 BASILIA CRUZ AJARACHI</t>
        </is>
      </c>
    </row>
    <row r="1771">
      <c r="A1771" s="5" t="inlineStr">
        <is>
          <t>CCAJ-SC39/92/2023</t>
        </is>
      </c>
      <c r="B1771" s="6" t="n">
        <v>44984.86021420139</v>
      </c>
      <c r="C1771" s="5" t="inlineStr">
        <is>
          <t>1386 EINAR CHOQUETIJLLA - COBRADOR</t>
        </is>
      </c>
      <c r="D1771" s="15" t="n">
        <v>45123340439</v>
      </c>
      <c r="E1771" s="5" t="inlineStr">
        <is>
          <t>BANCO INDUSTRIAL-100070049</t>
        </is>
      </c>
      <c r="H1771" s="9" t="n">
        <v>1130</v>
      </c>
      <c r="I1771" s="5" t="inlineStr">
        <is>
          <t>DEPÓSITO BANCARIO</t>
        </is>
      </c>
      <c r="J1771" s="8" t="inlineStr">
        <is>
          <t>1973 BASILIA CRUZ AJARACHI</t>
        </is>
      </c>
    </row>
    <row r="1772">
      <c r="A1772" s="5" t="inlineStr">
        <is>
          <t>CCAJ-SC39/92/2023</t>
        </is>
      </c>
      <c r="B1772" s="6" t="n">
        <v>44984.86021420139</v>
      </c>
      <c r="C1772" s="5" t="inlineStr">
        <is>
          <t>1386 EINAR CHOQUETIJLLA - COBRADOR</t>
        </is>
      </c>
      <c r="D1772" s="15" t="n">
        <v>45123340439</v>
      </c>
      <c r="E1772" s="5" t="inlineStr">
        <is>
          <t>BANCO INDUSTRIAL-100070049</t>
        </is>
      </c>
      <c r="H1772" s="9" t="n">
        <v>544</v>
      </c>
      <c r="I1772" s="5" t="inlineStr">
        <is>
          <t>DEPÓSITO BANCARIO</t>
        </is>
      </c>
      <c r="J1772" s="8" t="inlineStr">
        <is>
          <t>1973 BASILIA CRUZ AJARACHI</t>
        </is>
      </c>
    </row>
    <row r="1773">
      <c r="A1773" s="5" t="inlineStr">
        <is>
          <t>CCAJ-SC39/92/2023</t>
        </is>
      </c>
      <c r="B1773" s="6" t="n">
        <v>44984.86021420139</v>
      </c>
      <c r="C1773" s="5" t="inlineStr">
        <is>
          <t>1386 EINAR CHOQUETIJLLA - COBRADOR</t>
        </is>
      </c>
      <c r="D1773" s="15" t="n">
        <v>45123340439</v>
      </c>
      <c r="E1773" s="5" t="inlineStr">
        <is>
          <t>BANCO INDUSTRIAL-100070049</t>
        </is>
      </c>
      <c r="H1773" s="9" t="n">
        <v>3693.52</v>
      </c>
      <c r="I1773" s="5" t="inlineStr">
        <is>
          <t>DEPÓSITO BANCARIO</t>
        </is>
      </c>
      <c r="J1773" s="8" t="inlineStr">
        <is>
          <t>1973 BASILIA CRUZ AJARACHI</t>
        </is>
      </c>
    </row>
    <row r="1774">
      <c r="A1774" s="5" t="inlineStr">
        <is>
          <t>CCAJ-SC39/92/2023</t>
        </is>
      </c>
      <c r="B1774" s="6" t="n">
        <v>44984.86021420139</v>
      </c>
      <c r="C1774" s="5" t="inlineStr">
        <is>
          <t>1386 EINAR CHOQUETIJLLA - COBRADOR</t>
        </is>
      </c>
      <c r="D1774" s="15" t="n">
        <v>45123340439</v>
      </c>
      <c r="E1774" s="5" t="inlineStr">
        <is>
          <t>BANCO INDUSTRIAL-100070049</t>
        </is>
      </c>
      <c r="H1774" s="9" t="n">
        <v>996</v>
      </c>
      <c r="I1774" s="5" t="inlineStr">
        <is>
          <t>DEPÓSITO BANCARIO</t>
        </is>
      </c>
      <c r="J1774" s="8" t="inlineStr">
        <is>
          <t>1973 BASILIA CRUZ AJARACHI</t>
        </is>
      </c>
    </row>
    <row r="1775">
      <c r="A1775" s="5" t="inlineStr">
        <is>
          <t>CCAJ-SC39/92/2023</t>
        </is>
      </c>
      <c r="B1775" s="6" t="n">
        <v>44984.86021420139</v>
      </c>
      <c r="C1775" s="5" t="inlineStr">
        <is>
          <t>1386 EINAR CHOQUETIJLLA - COBRADOR</t>
        </is>
      </c>
      <c r="D1775" s="15" t="n">
        <v>45123340439</v>
      </c>
      <c r="E1775" s="5" t="inlineStr">
        <is>
          <t>BANCO INDUSTRIAL-100070049</t>
        </is>
      </c>
      <c r="H1775" s="9" t="n">
        <v>452</v>
      </c>
      <c r="I1775" s="5" t="inlineStr">
        <is>
          <t>DEPÓSITO BANCARIO</t>
        </is>
      </c>
      <c r="J1775" s="8" t="inlineStr">
        <is>
          <t>1973 BASILIA CRUZ AJARACHI</t>
        </is>
      </c>
    </row>
    <row r="1776">
      <c r="A1776" s="5" t="inlineStr">
        <is>
          <t>CCAJ-SC39/92/2023</t>
        </is>
      </c>
      <c r="B1776" s="6" t="n">
        <v>44984.86021420139</v>
      </c>
      <c r="C1776" s="5" t="inlineStr">
        <is>
          <t>1386 EINAR CHOQUETIJLLA - COBRADOR</t>
        </is>
      </c>
      <c r="D1776" s="15" t="n">
        <v>45123340439</v>
      </c>
      <c r="E1776" s="5" t="inlineStr">
        <is>
          <t>BANCO INDUSTRIAL-100070049</t>
        </is>
      </c>
      <c r="H1776" s="9" t="n">
        <v>4252.11</v>
      </c>
      <c r="I1776" s="5" t="inlineStr">
        <is>
          <t>DEPÓSITO BANCARIO</t>
        </is>
      </c>
      <c r="J1776" s="8" t="inlineStr">
        <is>
          <t>1973 BASILIA CRUZ AJARACHI</t>
        </is>
      </c>
    </row>
    <row r="1777">
      <c r="A1777" s="5" t="inlineStr">
        <is>
          <t>CCAJ-SC39/92/2023</t>
        </is>
      </c>
      <c r="B1777" s="6" t="n">
        <v>44984.86021420139</v>
      </c>
      <c r="C1777" s="5" t="inlineStr">
        <is>
          <t>1386 EINAR CHOQUETIJLLA - COBRADOR</t>
        </is>
      </c>
      <c r="D1777" s="15" t="n">
        <v>45123340439</v>
      </c>
      <c r="E1777" s="5" t="inlineStr">
        <is>
          <t>BANCO INDUSTRIAL-100070049</t>
        </is>
      </c>
      <c r="H1777" s="9" t="n">
        <v>4252.06</v>
      </c>
      <c r="I1777" s="5" t="inlineStr">
        <is>
          <t>DEPÓSITO BANCARIO</t>
        </is>
      </c>
      <c r="J1777" s="8" t="inlineStr">
        <is>
          <t>1973 BASILIA CRUZ AJARACHI</t>
        </is>
      </c>
    </row>
    <row r="1778">
      <c r="A1778" s="5" t="inlineStr">
        <is>
          <t>CCAJ-SC39/92/2023</t>
        </is>
      </c>
      <c r="B1778" s="6" t="n">
        <v>44984.86021420139</v>
      </c>
      <c r="C1778" s="5" t="inlineStr">
        <is>
          <t>1386 EINAR CHOQUETIJLLA - COBRADOR</t>
        </is>
      </c>
      <c r="D1778" s="15" t="n">
        <v>45123340439</v>
      </c>
      <c r="E1778" s="5" t="inlineStr">
        <is>
          <t>BANCO INDUSTRIAL-100070049</t>
        </is>
      </c>
      <c r="H1778" s="9" t="n">
        <v>3080.03</v>
      </c>
      <c r="I1778" s="5" t="inlineStr">
        <is>
          <t>DEPÓSITO BANCARIO</t>
        </is>
      </c>
      <c r="J1778" s="8" t="inlineStr">
        <is>
          <t>1973 BASILIA CRUZ AJARACHI</t>
        </is>
      </c>
    </row>
    <row r="1779">
      <c r="A1779" s="5" t="inlineStr">
        <is>
          <t>CCAJ-SC39/92/2023</t>
        </is>
      </c>
      <c r="B1779" s="6" t="n">
        <v>44984.86021420139</v>
      </c>
      <c r="C1779" s="5" t="inlineStr">
        <is>
          <t>1386 EINAR CHOQUETIJLLA - COBRADOR</t>
        </is>
      </c>
      <c r="D1779" s="15" t="n">
        <v>45163298415</v>
      </c>
      <c r="E1779" s="5" t="inlineStr">
        <is>
          <t>BANCO INDUSTRIAL-100070049</t>
        </is>
      </c>
      <c r="H1779" s="9" t="n">
        <v>60000</v>
      </c>
      <c r="I1779" s="5" t="inlineStr">
        <is>
          <t>DEPÓSITO BANCARIO</t>
        </is>
      </c>
      <c r="J1779" s="5" t="inlineStr">
        <is>
          <t>4863 MOISES MENACHO MONTAÑO</t>
        </is>
      </c>
    </row>
    <row r="1780">
      <c r="A1780" s="5" t="inlineStr">
        <is>
          <t>CCAJ-SC39/92/2023</t>
        </is>
      </c>
      <c r="B1780" s="6" t="n">
        <v>44984.86021420139</v>
      </c>
      <c r="C1780" s="5" t="inlineStr">
        <is>
          <t>1386 EINAR CHOQUETIJLLA - COBRADOR</t>
        </is>
      </c>
      <c r="D1780" s="7" t="n">
        <v>39686634</v>
      </c>
      <c r="E1780" s="8" t="inlineStr">
        <is>
          <t>BANCO UNION-120271437</t>
        </is>
      </c>
      <c r="H1780" s="9" t="n">
        <v>1382.1</v>
      </c>
      <c r="I1780" s="5" t="inlineStr">
        <is>
          <t>DEPÓSITO BANCARIO</t>
        </is>
      </c>
      <c r="J1780" s="5" t="inlineStr">
        <is>
          <t>1271 SANDRA SALAZAR ESCOBAR</t>
        </is>
      </c>
    </row>
    <row r="1781">
      <c r="A1781" s="5" t="inlineStr">
        <is>
          <t>CCAJ-SC39/92/2023</t>
        </is>
      </c>
      <c r="B1781" s="6" t="n">
        <v>44984.86021420139</v>
      </c>
      <c r="C1781" s="5" t="inlineStr">
        <is>
          <t>1386 EINAR CHOQUETIJLLA - COBRADOR</t>
        </is>
      </c>
      <c r="D1781" s="7" t="n">
        <v>763598</v>
      </c>
      <c r="E1781" s="5" t="inlineStr">
        <is>
          <t>MERCANTIL SANTA CRUZ-4010678183</t>
        </is>
      </c>
      <c r="H1781" s="9" t="n">
        <v>0.5</v>
      </c>
      <c r="I1781" s="5" t="inlineStr">
        <is>
          <t>DEPÓSITO BANCARIO</t>
        </is>
      </c>
      <c r="J1781" s="5" t="inlineStr">
        <is>
          <t>1271 SANDRA SALAZAR ESCOBAR</t>
        </is>
      </c>
    </row>
    <row r="1782">
      <c r="A1782" s="5" t="inlineStr">
        <is>
          <t>CCAJ-SC39/92/2023</t>
        </is>
      </c>
      <c r="B1782" s="6" t="n">
        <v>44984.86021420139</v>
      </c>
      <c r="C1782" s="5" t="inlineStr">
        <is>
          <t>1386 EINAR CHOQUETIJLLA - COBRADOR</t>
        </is>
      </c>
      <c r="D1782" s="7" t="n">
        <v>430906</v>
      </c>
      <c r="E1782" s="5" t="inlineStr">
        <is>
          <t>BANCO DE CREDITO-7015054675359</t>
        </is>
      </c>
      <c r="H1782" s="9" t="n">
        <v>338.02</v>
      </c>
      <c r="I1782" s="5" t="inlineStr">
        <is>
          <t>DEPÓSITO BANCARIO</t>
        </is>
      </c>
      <c r="J1782" s="5" t="inlineStr">
        <is>
          <t>1271 SANDRA SALAZAR ESCOBAR</t>
        </is>
      </c>
    </row>
    <row r="1783">
      <c r="A1783" s="5" t="inlineStr">
        <is>
          <t>CCAJ-SC39/92/2023</t>
        </is>
      </c>
      <c r="B1783" s="6" t="n">
        <v>44984.86021420139</v>
      </c>
      <c r="C1783" s="5" t="inlineStr">
        <is>
          <t>1386 EINAR CHOQUETIJLLA - COBRADOR</t>
        </is>
      </c>
      <c r="D1783" s="7" t="n">
        <v>358729</v>
      </c>
      <c r="E1783" s="5" t="inlineStr">
        <is>
          <t>BANCO DE CREDITO-7015054675359</t>
        </is>
      </c>
      <c r="H1783" s="9" t="n">
        <v>2439.6</v>
      </c>
      <c r="I1783" s="5" t="inlineStr">
        <is>
          <t>DEPÓSITO BANCARIO</t>
        </is>
      </c>
      <c r="J1783" s="5" t="inlineStr">
        <is>
          <t>1271 SANDRA SALAZAR ESCOBAR</t>
        </is>
      </c>
    </row>
    <row r="1784">
      <c r="A1784" s="5" t="inlineStr">
        <is>
          <t>CCAJ-SC39/92/2023</t>
        </is>
      </c>
      <c r="B1784" s="6" t="n">
        <v>44984.86021420139</v>
      </c>
      <c r="C1784" s="5" t="inlineStr">
        <is>
          <t>1386 EINAR CHOQUETIJLLA - COBRADOR</t>
        </is>
      </c>
      <c r="D1784" s="7" t="n">
        <v>254642</v>
      </c>
      <c r="E1784" s="5" t="inlineStr">
        <is>
          <t>BANCO DE CREDITO-7015054675359</t>
        </is>
      </c>
      <c r="H1784" s="9" t="n">
        <v>96.53</v>
      </c>
      <c r="I1784" s="5" t="inlineStr">
        <is>
          <t>DEPÓSITO BANCARIO</t>
        </is>
      </c>
      <c r="J1784" s="5" t="inlineStr">
        <is>
          <t>1271 SANDRA SALAZAR ESCOBAR</t>
        </is>
      </c>
    </row>
    <row r="1785">
      <c r="A1785" s="5" t="inlineStr">
        <is>
          <t>CCAJ-SC39/92/2023</t>
        </is>
      </c>
      <c r="B1785" s="6" t="n">
        <v>44984.86021420139</v>
      </c>
      <c r="C1785" s="5" t="inlineStr">
        <is>
          <t>1386 EINAR CHOQUETIJLLA - COBRADOR</t>
        </is>
      </c>
      <c r="D1785" s="7" t="n">
        <v>177943</v>
      </c>
      <c r="E1785" s="5" t="inlineStr">
        <is>
          <t>BANCO DE CREDITO-7015054675359</t>
        </is>
      </c>
      <c r="H1785" s="9" t="n">
        <v>154.58</v>
      </c>
      <c r="I1785" s="5" t="inlineStr">
        <is>
          <t>DEPÓSITO BANCARIO</t>
        </is>
      </c>
      <c r="J1785" s="5" t="inlineStr">
        <is>
          <t>1271 SANDRA SALAZAR ESCOBAR</t>
        </is>
      </c>
    </row>
    <row r="1786">
      <c r="A1786" s="5" t="inlineStr">
        <is>
          <t>CCAJ-SC39/92/2023</t>
        </is>
      </c>
      <c r="B1786" s="6" t="n">
        <v>44984.86021420139</v>
      </c>
      <c r="C1786" s="5" t="inlineStr">
        <is>
          <t>1386 EINAR CHOQUETIJLLA - COBRADOR</t>
        </is>
      </c>
      <c r="D1786" s="7" t="n">
        <v>19506</v>
      </c>
      <c r="E1786" s="5" t="inlineStr">
        <is>
          <t>BANCO DE CREDITO-7015054675359</t>
        </is>
      </c>
      <c r="H1786" s="9" t="n">
        <v>316.22</v>
      </c>
      <c r="I1786" s="5" t="inlineStr">
        <is>
          <t>DEPÓSITO BANCARIO</t>
        </is>
      </c>
      <c r="J1786" s="5" t="inlineStr">
        <is>
          <t>1271 SANDRA SALAZAR ESCOBAR</t>
        </is>
      </c>
    </row>
    <row r="1787">
      <c r="A1787" s="5" t="inlineStr">
        <is>
          <t>CCAJ-SC39/92/2023</t>
        </is>
      </c>
      <c r="B1787" s="6" t="n">
        <v>44984.86021420139</v>
      </c>
      <c r="C1787" s="5" t="inlineStr">
        <is>
          <t>1386 EINAR CHOQUETIJLLA - COBRADOR</t>
        </is>
      </c>
      <c r="D1787" s="7" t="n">
        <v>406152</v>
      </c>
      <c r="E1787" s="5" t="inlineStr">
        <is>
          <t>BANCO DE CREDITO-7015054675359</t>
        </is>
      </c>
      <c r="H1787" s="9" t="n">
        <v>1800</v>
      </c>
      <c r="I1787" s="5" t="inlineStr">
        <is>
          <t>DEPÓSITO BANCARIO</t>
        </is>
      </c>
      <c r="J1787" s="5" t="inlineStr">
        <is>
          <t>1271 SANDRA SALAZAR ESCOBAR</t>
        </is>
      </c>
    </row>
    <row r="1788">
      <c r="A1788" s="5" t="inlineStr">
        <is>
          <t>CCAJ-SC39/92/2023</t>
        </is>
      </c>
      <c r="B1788" s="6" t="n">
        <v>44984.86021420139</v>
      </c>
      <c r="C1788" s="5" t="inlineStr">
        <is>
          <t>1386 EINAR CHOQUETIJLLA - COBRADOR</t>
        </is>
      </c>
      <c r="D1788" s="7" t="n">
        <v>354207</v>
      </c>
      <c r="E1788" s="5" t="inlineStr">
        <is>
          <t>BANCO DE CREDITO-7015054675359</t>
        </is>
      </c>
      <c r="H1788" s="9" t="n">
        <v>3400</v>
      </c>
      <c r="I1788" s="5" t="inlineStr">
        <is>
          <t>DEPÓSITO BANCARIO</t>
        </is>
      </c>
      <c r="J1788" s="5" t="inlineStr">
        <is>
          <t>1271 SANDRA SALAZAR ESCOBAR</t>
        </is>
      </c>
    </row>
    <row r="1789">
      <c r="A1789" s="5" t="inlineStr">
        <is>
          <t>CCAJ-SC39/92/2023</t>
        </is>
      </c>
      <c r="B1789" s="6" t="n">
        <v>44984.86021420139</v>
      </c>
      <c r="C1789" s="5" t="inlineStr">
        <is>
          <t>1386 EINAR CHOQUETIJLLA - COBRADOR</t>
        </is>
      </c>
      <c r="D1789" s="7" t="n">
        <v>130815</v>
      </c>
      <c r="E1789" s="5" t="inlineStr">
        <is>
          <t>BANCO DE CREDITO-7015054675359</t>
        </is>
      </c>
      <c r="H1789" s="9" t="n">
        <v>99.18000000000001</v>
      </c>
      <c r="I1789" s="5" t="inlineStr">
        <is>
          <t>DEPÓSITO BANCARIO</t>
        </is>
      </c>
      <c r="J1789" s="5" t="inlineStr">
        <is>
          <t>1271 SANDRA SALAZAR ESCOBAR</t>
        </is>
      </c>
    </row>
    <row r="1790">
      <c r="A1790" s="5" t="inlineStr">
        <is>
          <t>CCAJ-SC39/92/2023</t>
        </is>
      </c>
      <c r="B1790" s="6" t="n">
        <v>44984.86021420139</v>
      </c>
      <c r="C1790" s="5" t="inlineStr">
        <is>
          <t>1386 EINAR CHOQUETIJLLA - COBRADOR</t>
        </is>
      </c>
      <c r="D1790" s="15" t="n">
        <v>45123340444</v>
      </c>
      <c r="E1790" s="5" t="inlineStr">
        <is>
          <t>BANCO INDUSTRIAL-100070049</t>
        </is>
      </c>
      <c r="H1790" s="9" t="n">
        <v>2633</v>
      </c>
      <c r="I1790" s="5" t="inlineStr">
        <is>
          <t>DEPÓSITO BANCARIO</t>
        </is>
      </c>
      <c r="J1790" s="5" t="inlineStr">
        <is>
          <t>1271 SANDRA SALAZAR ESCOBAR</t>
        </is>
      </c>
    </row>
    <row r="1791">
      <c r="A1791" s="5" t="inlineStr">
        <is>
          <t>CCAJ-SC39/92/2023</t>
        </is>
      </c>
      <c r="B1791" s="6" t="n">
        <v>44984.86021420139</v>
      </c>
      <c r="C1791" s="5" t="inlineStr">
        <is>
          <t>1386 EINAR CHOQUETIJLLA - COBRADOR</t>
        </is>
      </c>
      <c r="D1791" s="15" t="n">
        <v>45173263195</v>
      </c>
      <c r="E1791" s="5" t="inlineStr">
        <is>
          <t>BANCO INDUSTRIAL-100070049</t>
        </is>
      </c>
      <c r="H1791" s="9" t="n">
        <v>3317.5</v>
      </c>
      <c r="I1791" s="5" t="inlineStr">
        <is>
          <t>DEPÓSITO BANCARIO</t>
        </is>
      </c>
      <c r="J1791" s="5" t="inlineStr">
        <is>
          <t>1271 SANDRA SALAZAR ESCOBAR</t>
        </is>
      </c>
    </row>
    <row r="1792">
      <c r="A1792" s="5" t="inlineStr">
        <is>
          <t>CCAJ-SC39/92/2023</t>
        </is>
      </c>
      <c r="B1792" s="6" t="n">
        <v>44984.86021420139</v>
      </c>
      <c r="C1792" s="5" t="inlineStr">
        <is>
          <t>1386 EINAR CHOQUETIJLLA - COBRADOR</t>
        </is>
      </c>
      <c r="D1792" s="15" t="n">
        <v>45153203436</v>
      </c>
      <c r="E1792" s="5" t="inlineStr">
        <is>
          <t>BANCO INDUSTRIAL-100070049</t>
        </is>
      </c>
      <c r="H1792" s="9" t="n">
        <v>0.5</v>
      </c>
      <c r="I1792" s="5" t="inlineStr">
        <is>
          <t>DEPÓSITO BANCARIO</t>
        </is>
      </c>
      <c r="J1792" s="5" t="inlineStr">
        <is>
          <t>1271 SANDRA SALAZAR ESCOBAR</t>
        </is>
      </c>
    </row>
    <row r="1793">
      <c r="A1793" s="5" t="inlineStr">
        <is>
          <t>CCAJ-SC39/92/2023</t>
        </is>
      </c>
      <c r="B1793" s="6" t="n">
        <v>44984.86021420139</v>
      </c>
      <c r="C1793" s="5" t="inlineStr">
        <is>
          <t>1386 EINAR CHOQUETIJLLA - COBRADOR</t>
        </is>
      </c>
      <c r="D1793" s="15" t="n">
        <v>45143569391</v>
      </c>
      <c r="E1793" s="5" t="inlineStr">
        <is>
          <t>BANCO INDUSTRIAL-100070049</t>
        </is>
      </c>
      <c r="H1793" s="9" t="n">
        <v>141.51</v>
      </c>
      <c r="I1793" s="5" t="inlineStr">
        <is>
          <t>DEPÓSITO BANCARIO</t>
        </is>
      </c>
      <c r="J1793" s="5" t="inlineStr">
        <is>
          <t>1271 SANDRA SALAZAR ESCOBAR</t>
        </is>
      </c>
    </row>
    <row r="1794">
      <c r="A1794" s="5" t="inlineStr">
        <is>
          <t>CCAJ-SC39/92/2023</t>
        </is>
      </c>
      <c r="B1794" s="6" t="n">
        <v>44984.86021420139</v>
      </c>
      <c r="C1794" s="5" t="inlineStr">
        <is>
          <t>1386 EINAR CHOQUETIJLLA - COBRADOR</t>
        </is>
      </c>
      <c r="D1794" s="15" t="n">
        <v>45133206695</v>
      </c>
      <c r="E1794" s="5" t="inlineStr">
        <is>
          <t>BANCO INDUSTRIAL-100070049</t>
        </is>
      </c>
      <c r="H1794" s="9" t="n">
        <v>277.2</v>
      </c>
      <c r="I1794" s="5" t="inlineStr">
        <is>
          <t>DEPÓSITO BANCARIO</t>
        </is>
      </c>
      <c r="J1794" s="5" t="inlineStr">
        <is>
          <t>1271 SANDRA SALAZAR ESCOBAR</t>
        </is>
      </c>
    </row>
    <row r="1795">
      <c r="A1795" s="5" t="inlineStr">
        <is>
          <t>CCAJ-SC39/92/2023</t>
        </is>
      </c>
      <c r="B1795" s="6" t="n">
        <v>44984.86021420139</v>
      </c>
      <c r="C1795" s="5" t="inlineStr">
        <is>
          <t>1386 EINAR CHOQUETIJLLA - COBRADOR</t>
        </is>
      </c>
      <c r="D1795" s="15" t="n">
        <v>45113356473</v>
      </c>
      <c r="E1795" s="5" t="inlineStr">
        <is>
          <t>BANCO INDUSTRIAL-100070049</t>
        </is>
      </c>
      <c r="H1795" s="9" t="n">
        <v>3019.32</v>
      </c>
      <c r="I1795" s="5" t="inlineStr">
        <is>
          <t>DEPÓSITO BANCARIO</t>
        </is>
      </c>
      <c r="J1795" s="5" t="inlineStr">
        <is>
          <t>1271 SANDRA SALAZAR ESCOBAR</t>
        </is>
      </c>
    </row>
    <row r="1796">
      <c r="A1796" s="5" t="inlineStr">
        <is>
          <t>CCAJ-SC39/92/2023</t>
        </is>
      </c>
      <c r="B1796" s="6" t="n">
        <v>44984.86021420139</v>
      </c>
      <c r="C1796" s="5" t="inlineStr">
        <is>
          <t>1386 EINAR CHOQUETIJLLA - COBRADOR</t>
        </is>
      </c>
      <c r="D1796" s="15" t="n">
        <v>45173263839</v>
      </c>
      <c r="E1796" s="5" t="inlineStr">
        <is>
          <t>BANCO INDUSTRIAL-100070049</t>
        </is>
      </c>
      <c r="H1796" s="9" t="n">
        <v>1672</v>
      </c>
      <c r="I1796" s="5" t="inlineStr">
        <is>
          <t>DEPÓSITO BANCARIO</t>
        </is>
      </c>
      <c r="J1796" s="5" t="inlineStr">
        <is>
          <t>1271 SANDRA SALAZAR ESCOBAR</t>
        </is>
      </c>
    </row>
    <row r="1797">
      <c r="A1797" s="5" t="inlineStr">
        <is>
          <t>CCAJ-SC39/92/2023</t>
        </is>
      </c>
      <c r="B1797" s="6" t="n">
        <v>44984.86021420139</v>
      </c>
      <c r="C1797" s="5" t="inlineStr">
        <is>
          <t>1386 EINAR CHOQUETIJLLA - COBRADOR</t>
        </is>
      </c>
      <c r="D1797" s="15" t="n">
        <v>45113357044</v>
      </c>
      <c r="E1797" s="5" t="inlineStr">
        <is>
          <t>BANCO INDUSTRIAL-100070049</t>
        </is>
      </c>
      <c r="H1797" s="9" t="n">
        <v>1385.32</v>
      </c>
      <c r="I1797" s="5" t="inlineStr">
        <is>
          <t>DEPÓSITO BANCARIO</t>
        </is>
      </c>
      <c r="J1797" s="5" t="inlineStr">
        <is>
          <t>1271 SANDRA SALAZAR ESCOBAR</t>
        </is>
      </c>
    </row>
    <row r="1798">
      <c r="A1798" s="5" t="inlineStr">
        <is>
          <t>CCAJ-SC39/92/2023</t>
        </is>
      </c>
      <c r="B1798" s="6" t="n">
        <v>44984.86021420139</v>
      </c>
      <c r="C1798" s="5" t="inlineStr">
        <is>
          <t>1386 EINAR CHOQUETIJLLA - COBRADOR</t>
        </is>
      </c>
      <c r="D1798" s="15" t="n">
        <v>45143570249</v>
      </c>
      <c r="E1798" s="5" t="inlineStr">
        <is>
          <t>BANCO INDUSTRIAL-100070049</t>
        </is>
      </c>
      <c r="H1798" s="9" t="n">
        <v>960</v>
      </c>
      <c r="I1798" s="5" t="inlineStr">
        <is>
          <t>DEPÓSITO BANCARIO</t>
        </is>
      </c>
      <c r="J1798" s="5" t="inlineStr">
        <is>
          <t>1271 SANDRA SALAZAR ESCOBAR</t>
        </is>
      </c>
    </row>
    <row r="1799">
      <c r="A1799" s="5" t="inlineStr">
        <is>
          <t>CCAJ-SC39/92/2023</t>
        </is>
      </c>
      <c r="B1799" s="6" t="n">
        <v>44984.86021420139</v>
      </c>
      <c r="C1799" s="5" t="inlineStr">
        <is>
          <t>1386 EINAR CHOQUETIJLLA - COBRADOR</t>
        </is>
      </c>
      <c r="D1799" s="15" t="n">
        <v>45113357215</v>
      </c>
      <c r="E1799" s="5" t="inlineStr">
        <is>
          <t>BANCO INDUSTRIAL-100070049</t>
        </is>
      </c>
      <c r="H1799" s="9" t="n">
        <v>556.78</v>
      </c>
      <c r="I1799" s="5" t="inlineStr">
        <is>
          <t>DEPÓSITO BANCARIO</t>
        </is>
      </c>
      <c r="J1799" s="5" t="inlineStr">
        <is>
          <t>1271 SANDRA SALAZAR ESCOBAR</t>
        </is>
      </c>
    </row>
    <row r="1800">
      <c r="A1800" s="5" t="inlineStr">
        <is>
          <t>CCAJ-SC39/92/2023</t>
        </is>
      </c>
      <c r="B1800" s="6" t="n">
        <v>44984.86021420139</v>
      </c>
      <c r="C1800" s="5" t="inlineStr">
        <is>
          <t>1386 EINAR CHOQUETIJLLA - COBRADOR</t>
        </is>
      </c>
      <c r="D1800" s="15" t="n">
        <v>45133207458</v>
      </c>
      <c r="E1800" s="5" t="inlineStr">
        <is>
          <t>BANCO INDUSTRIAL-100070049</t>
        </is>
      </c>
      <c r="H1800" s="9" t="n">
        <v>696</v>
      </c>
      <c r="I1800" s="5" t="inlineStr">
        <is>
          <t>DEPÓSITO BANCARIO</t>
        </is>
      </c>
      <c r="J1800" s="5" t="inlineStr">
        <is>
          <t>1271 SANDRA SALAZAR ESCOBAR</t>
        </is>
      </c>
    </row>
    <row r="1801">
      <c r="A1801" s="5" t="inlineStr">
        <is>
          <t>CCAJ-SC39/92/2023</t>
        </is>
      </c>
      <c r="B1801" s="6" t="n">
        <v>44984.86021420139</v>
      </c>
      <c r="C1801" s="5" t="inlineStr">
        <is>
          <t>1386 EINAR CHOQUETIJLLA - COBRADOR</t>
        </is>
      </c>
      <c r="D1801" s="15" t="n">
        <v>45123341844</v>
      </c>
      <c r="E1801" s="5" t="inlineStr">
        <is>
          <t>BANCO INDUSTRIAL-100070049</t>
        </is>
      </c>
      <c r="H1801" s="9" t="n">
        <v>370</v>
      </c>
      <c r="I1801" s="5" t="inlineStr">
        <is>
          <t>DEPÓSITO BANCARIO</t>
        </is>
      </c>
      <c r="J1801" s="5" t="inlineStr">
        <is>
          <t>1271 SANDRA SALAZAR ESCOBAR</t>
        </is>
      </c>
    </row>
    <row r="1802">
      <c r="A1802" s="5" t="inlineStr">
        <is>
          <t>CCAJ-SC39/92/2023</t>
        </is>
      </c>
      <c r="B1802" s="6" t="n">
        <v>44984.86021420139</v>
      </c>
      <c r="C1802" s="5" t="inlineStr">
        <is>
          <t>1386 EINAR CHOQUETIJLLA - COBRADOR</t>
        </is>
      </c>
      <c r="D1802" s="15" t="n">
        <v>45113357245</v>
      </c>
      <c r="E1802" s="5" t="inlineStr">
        <is>
          <t>BANCO INDUSTRIAL-100070049</t>
        </is>
      </c>
      <c r="H1802" s="9" t="n">
        <v>550</v>
      </c>
      <c r="I1802" s="5" t="inlineStr">
        <is>
          <t>DEPÓSITO BANCARIO</t>
        </is>
      </c>
      <c r="J1802" s="5" t="inlineStr">
        <is>
          <t>1271 SANDRA SALAZAR ESCOBAR</t>
        </is>
      </c>
    </row>
    <row r="1803">
      <c r="A1803" s="5" t="inlineStr">
        <is>
          <t>CCAJ-SC39/92/2023</t>
        </is>
      </c>
      <c r="B1803" s="6" t="n">
        <v>44984.86021420139</v>
      </c>
      <c r="C1803" s="5" t="inlineStr">
        <is>
          <t>1386 EINAR CHOQUETIJLLA - COBRADOR</t>
        </is>
      </c>
      <c r="D1803" s="15" t="n">
        <v>45163296358</v>
      </c>
      <c r="E1803" s="5" t="inlineStr">
        <is>
          <t>BANCO INDUSTRIAL-100070049</t>
        </is>
      </c>
      <c r="H1803" s="9" t="n">
        <v>138.5</v>
      </c>
      <c r="I1803" s="5" t="inlineStr">
        <is>
          <t>DEPÓSITO BANCARIO</t>
        </is>
      </c>
      <c r="J1803" s="5" t="inlineStr">
        <is>
          <t>1271 SANDRA SALAZAR ESCOBAR</t>
        </is>
      </c>
    </row>
    <row r="1804">
      <c r="A1804" s="5" t="inlineStr">
        <is>
          <t>CCAJ-SC39/92/2023</t>
        </is>
      </c>
      <c r="B1804" s="6" t="n">
        <v>44984.86021420139</v>
      </c>
      <c r="C1804" s="5" t="inlineStr">
        <is>
          <t>1386 EINAR CHOQUETIJLLA - COBRADOR</t>
        </is>
      </c>
      <c r="D1804" s="15" t="n">
        <v>45113357337</v>
      </c>
      <c r="E1804" s="5" t="inlineStr">
        <is>
          <t>BANCO INDUSTRIAL-100070049</t>
        </is>
      </c>
      <c r="H1804" s="9" t="n">
        <v>2853.3</v>
      </c>
      <c r="I1804" s="5" t="inlineStr">
        <is>
          <t>DEPÓSITO BANCARIO</t>
        </is>
      </c>
      <c r="J1804" s="5" t="inlineStr">
        <is>
          <t>1271 SANDRA SALAZAR ESCOBAR</t>
        </is>
      </c>
    </row>
    <row r="1805">
      <c r="A1805" s="5" t="inlineStr">
        <is>
          <t>CCAJ-SC39/92/2023</t>
        </is>
      </c>
      <c r="B1805" s="6" t="n">
        <v>44984.86021420139</v>
      </c>
      <c r="C1805" s="5" t="inlineStr">
        <is>
          <t>1386 EINAR CHOQUETIJLLA - COBRADOR</t>
        </is>
      </c>
      <c r="D1805" s="15" t="n">
        <v>45173264352</v>
      </c>
      <c r="E1805" s="5" t="inlineStr">
        <is>
          <t>BANCO INDUSTRIAL-100070049</t>
        </is>
      </c>
      <c r="H1805" s="9" t="n">
        <v>764.26</v>
      </c>
      <c r="I1805" s="5" t="inlineStr">
        <is>
          <t>DEPÓSITO BANCARIO</t>
        </is>
      </c>
      <c r="J1805" s="5" t="inlineStr">
        <is>
          <t>1271 SANDRA SALAZAR ESCOBAR</t>
        </is>
      </c>
    </row>
    <row r="1806">
      <c r="A1806" s="5" t="inlineStr">
        <is>
          <t>CCAJ-SC39/92/2023</t>
        </is>
      </c>
      <c r="B1806" s="6" t="n">
        <v>44984.86021420139</v>
      </c>
      <c r="C1806" s="5" t="inlineStr">
        <is>
          <t>1386 EINAR CHOQUETIJLLA - COBRADOR</t>
        </is>
      </c>
      <c r="D1806" s="15" t="n">
        <v>45153204604</v>
      </c>
      <c r="E1806" s="5" t="inlineStr">
        <is>
          <t>BANCO INDUSTRIAL-100070049</t>
        </is>
      </c>
      <c r="H1806" s="9" t="n">
        <v>813.36</v>
      </c>
      <c r="I1806" s="5" t="inlineStr">
        <is>
          <t>DEPÓSITO BANCARIO</t>
        </is>
      </c>
      <c r="J1806" s="5" t="inlineStr">
        <is>
          <t>1271 SANDRA SALAZAR ESCOBAR</t>
        </is>
      </c>
    </row>
    <row r="1807">
      <c r="A1807" s="5" t="inlineStr">
        <is>
          <t>CCAJ-SC39/92/2023</t>
        </is>
      </c>
      <c r="B1807" s="6" t="n">
        <v>44984.86021420139</v>
      </c>
      <c r="C1807" s="5" t="inlineStr">
        <is>
          <t>1386 EINAR CHOQUETIJLLA - COBRADOR</t>
        </is>
      </c>
      <c r="D1807" s="15" t="n">
        <v>45133207768</v>
      </c>
      <c r="E1807" s="5" t="inlineStr">
        <is>
          <t>BANCO INDUSTRIAL-100070049</t>
        </is>
      </c>
      <c r="H1807" s="9" t="n">
        <v>1618.6</v>
      </c>
      <c r="I1807" s="5" t="inlineStr">
        <is>
          <t>DEPÓSITO BANCARIO</t>
        </is>
      </c>
      <c r="J1807" s="5" t="inlineStr">
        <is>
          <t>1271 SANDRA SALAZAR ESCOBAR</t>
        </is>
      </c>
    </row>
    <row r="1808">
      <c r="A1808" s="5" t="inlineStr">
        <is>
          <t>CCAJ-SC39/92/2023</t>
        </is>
      </c>
      <c r="B1808" s="6" t="n">
        <v>44984.86021420139</v>
      </c>
      <c r="C1808" s="5" t="inlineStr">
        <is>
          <t>1386 EINAR CHOQUETIJLLA - COBRADOR</t>
        </is>
      </c>
      <c r="D1808" s="15" t="n">
        <v>45173264512</v>
      </c>
      <c r="E1808" s="5" t="inlineStr">
        <is>
          <t>BANCO INDUSTRIAL-100070049</t>
        </is>
      </c>
      <c r="H1808" s="9" t="n">
        <v>195</v>
      </c>
      <c r="I1808" s="5" t="inlineStr">
        <is>
          <t>DEPÓSITO BANCARIO</t>
        </is>
      </c>
      <c r="J1808" s="5" t="inlineStr">
        <is>
          <t>1271 SANDRA SALAZAR ESCOBAR</t>
        </is>
      </c>
    </row>
    <row r="1809">
      <c r="A1809" s="5" t="inlineStr">
        <is>
          <t>CCAJ-SC39/92/2023</t>
        </is>
      </c>
      <c r="B1809" s="6" t="n">
        <v>44984.86021420139</v>
      </c>
      <c r="C1809" s="5" t="inlineStr">
        <is>
          <t>1386 EINAR CHOQUETIJLLA - COBRADOR</t>
        </is>
      </c>
      <c r="D1809" s="15" t="n">
        <v>45173264623</v>
      </c>
      <c r="E1809" s="5" t="inlineStr">
        <is>
          <t>BANCO INDUSTRIAL-100070049</t>
        </is>
      </c>
      <c r="H1809" s="9" t="n">
        <v>390</v>
      </c>
      <c r="I1809" s="5" t="inlineStr">
        <is>
          <t>DEPÓSITO BANCARIO</t>
        </is>
      </c>
      <c r="J1809" s="5" t="inlineStr">
        <is>
          <t>1271 SANDRA SALAZAR ESCOBAR</t>
        </is>
      </c>
    </row>
    <row r="1810">
      <c r="A1810" s="5" t="inlineStr">
        <is>
          <t>CCAJ-SC39/92/2023</t>
        </is>
      </c>
      <c r="B1810" s="6" t="n">
        <v>44984.86021420139</v>
      </c>
      <c r="C1810" s="5" t="inlineStr">
        <is>
          <t>1386 EINAR CHOQUETIJLLA - COBRADOR</t>
        </is>
      </c>
      <c r="D1810" s="15" t="n">
        <v>45173264769</v>
      </c>
      <c r="E1810" s="5" t="inlineStr">
        <is>
          <t>BANCO INDUSTRIAL-100070049</t>
        </is>
      </c>
      <c r="H1810" s="9" t="n">
        <v>5455.08</v>
      </c>
      <c r="I1810" s="5" t="inlineStr">
        <is>
          <t>DEPÓSITO BANCARIO</t>
        </is>
      </c>
      <c r="J1810" s="5" t="inlineStr">
        <is>
          <t>1271 SANDRA SALAZAR ESCOBAR</t>
        </is>
      </c>
    </row>
    <row r="1811">
      <c r="A1811" s="5" t="inlineStr">
        <is>
          <t>CCAJ-SC39/92/2023</t>
        </is>
      </c>
      <c r="B1811" s="6" t="n">
        <v>44984.86021420139</v>
      </c>
      <c r="C1811" s="5" t="inlineStr">
        <is>
          <t>1386 EINAR CHOQUETIJLLA - COBRADOR</t>
        </is>
      </c>
      <c r="D1811" s="15" t="n">
        <v>45153205019</v>
      </c>
      <c r="E1811" s="5" t="inlineStr">
        <is>
          <t>BANCO INDUSTRIAL-100070049</t>
        </is>
      </c>
      <c r="H1811" s="9" t="n">
        <v>320.4</v>
      </c>
      <c r="I1811" s="5" t="inlineStr">
        <is>
          <t>DEPÓSITO BANCARIO</t>
        </is>
      </c>
      <c r="J1811" s="5" t="inlineStr">
        <is>
          <t>1271 SANDRA SALAZAR ESCOBAR</t>
        </is>
      </c>
    </row>
    <row r="1812">
      <c r="A1812" s="5" t="inlineStr">
        <is>
          <t>CCAJ-SC39/92/2023</t>
        </is>
      </c>
      <c r="B1812" s="6" t="n">
        <v>44984.86021420139</v>
      </c>
      <c r="C1812" s="5" t="inlineStr">
        <is>
          <t>1386 EINAR CHOQUETIJLLA - COBRADOR</t>
        </is>
      </c>
      <c r="D1812" s="15" t="n">
        <v>45163297005</v>
      </c>
      <c r="E1812" s="5" t="inlineStr">
        <is>
          <t>BANCO INDUSTRIAL-100070049</t>
        </is>
      </c>
      <c r="H1812" s="9" t="n">
        <v>1212</v>
      </c>
      <c r="I1812" s="5" t="inlineStr">
        <is>
          <t>DEPÓSITO BANCARIO</t>
        </is>
      </c>
      <c r="J1812" s="5" t="inlineStr">
        <is>
          <t>1271 SANDRA SALAZAR ESCOBAR</t>
        </is>
      </c>
    </row>
    <row r="1813">
      <c r="A1813" s="5" t="inlineStr">
        <is>
          <t>CCAJ-SC39/92/2023</t>
        </is>
      </c>
      <c r="B1813" s="6" t="n">
        <v>44984.86021420139</v>
      </c>
      <c r="C1813" s="5" t="inlineStr">
        <is>
          <t>1386 EINAR CHOQUETIJLLA - COBRADOR</t>
        </is>
      </c>
      <c r="D1813" s="15" t="n">
        <v>45133209407</v>
      </c>
      <c r="E1813" s="5" t="inlineStr">
        <is>
          <t>BANCO INDUSTRIAL-100070049</t>
        </is>
      </c>
      <c r="H1813" s="9" t="n">
        <v>8904</v>
      </c>
      <c r="I1813" s="5" t="inlineStr">
        <is>
          <t>DEPÓSITO BANCARIO</t>
        </is>
      </c>
      <c r="J1813" s="5" t="inlineStr">
        <is>
          <t>1271 SANDRA SALAZAR ESCOBAR</t>
        </is>
      </c>
    </row>
    <row r="1814">
      <c r="A1814" s="5" t="inlineStr">
        <is>
          <t>CCAJ-SC39/92/2023</t>
        </is>
      </c>
      <c r="B1814" s="6" t="n">
        <v>44984.86021420139</v>
      </c>
      <c r="C1814" s="5" t="inlineStr">
        <is>
          <t>1386 EINAR CHOQUETIJLLA - COBRADOR</t>
        </is>
      </c>
      <c r="D1814" s="15" t="n">
        <v>45113359375</v>
      </c>
      <c r="E1814" s="5" t="inlineStr">
        <is>
          <t>BANCO INDUSTRIAL-100070049</t>
        </is>
      </c>
      <c r="H1814" s="9" t="n">
        <v>3684.8</v>
      </c>
      <c r="I1814" s="5" t="inlineStr">
        <is>
          <t>DEPÓSITO BANCARIO</t>
        </is>
      </c>
      <c r="J1814" s="5" t="inlineStr">
        <is>
          <t>1271 SANDRA SALAZAR ESCOBAR</t>
        </is>
      </c>
    </row>
    <row r="1815">
      <c r="A1815" s="5" t="inlineStr">
        <is>
          <t>CCAJ-SC39/92/2023</t>
        </is>
      </c>
      <c r="B1815" s="6" t="n">
        <v>44984.86021420139</v>
      </c>
      <c r="C1815" s="5" t="inlineStr">
        <is>
          <t>1386 EINAR CHOQUETIJLLA - COBRADOR</t>
        </is>
      </c>
      <c r="D1815" s="7" t="n">
        <v>164321</v>
      </c>
      <c r="E1815" s="5" t="inlineStr">
        <is>
          <t>BANCO DE CREDITO-7015054675359</t>
        </is>
      </c>
      <c r="H1815" s="9" t="n">
        <v>2000</v>
      </c>
      <c r="I1815" s="5" t="inlineStr">
        <is>
          <t>DEPÓSITO BANCARIO</t>
        </is>
      </c>
      <c r="J1815" s="8" t="inlineStr">
        <is>
          <t>1972 FLAVIA GALEAN MALLON</t>
        </is>
      </c>
    </row>
    <row r="1816">
      <c r="A1816" s="5" t="inlineStr">
        <is>
          <t>CCAJ-SC39/92/2023</t>
        </is>
      </c>
      <c r="B1816" s="6" t="n">
        <v>44984.86021420139</v>
      </c>
      <c r="C1816" s="5" t="inlineStr">
        <is>
          <t>1386 EINAR CHOQUETIJLLA - COBRADOR</t>
        </is>
      </c>
      <c r="D1816" s="7" t="n">
        <v>163602</v>
      </c>
      <c r="E1816" s="5" t="inlineStr">
        <is>
          <t>BANCO DE CREDITO-7015054675359</t>
        </is>
      </c>
      <c r="H1816" s="9" t="n">
        <v>1000</v>
      </c>
      <c r="I1816" s="5" t="inlineStr">
        <is>
          <t>DEPÓSITO BANCARIO</t>
        </is>
      </c>
      <c r="J1816" s="5" t="inlineStr">
        <is>
          <t>3046 CLAUDIA ELEN CASTRO DELGADILLO</t>
        </is>
      </c>
    </row>
    <row r="1817">
      <c r="A1817" s="5" t="inlineStr">
        <is>
          <t>CCAJ-SC39/92/2023</t>
        </is>
      </c>
      <c r="B1817" s="6" t="n">
        <v>44984.86021420139</v>
      </c>
      <c r="C1817" s="5" t="inlineStr">
        <is>
          <t>1386 EINAR CHOQUETIJLLA - COBRADOR</t>
        </is>
      </c>
      <c r="D1817" s="7" t="n">
        <v>195944</v>
      </c>
      <c r="E1817" s="5" t="inlineStr">
        <is>
          <t>MERCANTIL SANTA CRUZ-4010640108</t>
        </is>
      </c>
      <c r="H1817" s="9" t="n">
        <v>19696.1736</v>
      </c>
      <c r="I1817" s="5" t="inlineStr">
        <is>
          <t>DEPÓSITO BANCARIO</t>
        </is>
      </c>
      <c r="J1817" s="8" t="inlineStr">
        <is>
          <t>1973 BASILIA CRUZ AJARACHI</t>
        </is>
      </c>
    </row>
    <row r="1818">
      <c r="A1818" s="5" t="inlineStr">
        <is>
          <t>CCAJ-SC39/92/2023</t>
        </is>
      </c>
      <c r="B1818" s="6" t="n">
        <v>44984.86021420139</v>
      </c>
      <c r="C1818" s="5" t="inlineStr">
        <is>
          <t>1386 EINAR CHOQUETIJLLA - COBRADOR</t>
        </is>
      </c>
      <c r="D1818" s="7" t="n">
        <v>195944</v>
      </c>
      <c r="E1818" s="5" t="inlineStr">
        <is>
          <t>MERCANTIL SANTA CRUZ-4010640108</t>
        </is>
      </c>
      <c r="H1818" s="9" t="n">
        <v>4204.3272</v>
      </c>
      <c r="I1818" s="5" t="inlineStr">
        <is>
          <t>DEPÓSITO BANCARIO</t>
        </is>
      </c>
      <c r="J1818" s="8" t="inlineStr">
        <is>
          <t>1973 BASILIA CRUZ AJARACHI</t>
        </is>
      </c>
    </row>
    <row r="1819">
      <c r="A1819" s="5" t="inlineStr">
        <is>
          <t>CCAJ-SC39/92/2023</t>
        </is>
      </c>
      <c r="B1819" s="6" t="n">
        <v>44984.86021420139</v>
      </c>
      <c r="C1819" s="5" t="inlineStr">
        <is>
          <t>1386 EINAR CHOQUETIJLLA - COBRADOR</t>
        </is>
      </c>
      <c r="D1819" s="7" t="n">
        <v>195944</v>
      </c>
      <c r="E1819" s="5" t="inlineStr">
        <is>
          <t>MERCANTIL SANTA CRUZ-4010640108</t>
        </is>
      </c>
      <c r="H1819" s="9" t="n">
        <v>5888.16</v>
      </c>
      <c r="I1819" s="5" t="inlineStr">
        <is>
          <t>DEPÓSITO BANCARIO</t>
        </is>
      </c>
      <c r="J1819" s="8" t="inlineStr">
        <is>
          <t>1973 BASILIA CRUZ AJARACHI</t>
        </is>
      </c>
    </row>
    <row r="1820">
      <c r="A1820" s="5" t="inlineStr">
        <is>
          <t>CCAJ-SC39/92/2023</t>
        </is>
      </c>
      <c r="B1820" s="6" t="n">
        <v>44984.86021420139</v>
      </c>
      <c r="C1820" s="5" t="inlineStr">
        <is>
          <t>1386 EINAR CHOQUETIJLLA - COBRADOR</t>
        </is>
      </c>
      <c r="D1820" s="7" t="n">
        <v>195944</v>
      </c>
      <c r="E1820" s="5" t="inlineStr">
        <is>
          <t>MERCANTIL SANTA CRUZ-4010640108</t>
        </is>
      </c>
      <c r="H1820" s="9" t="n">
        <v>29055.1464</v>
      </c>
      <c r="I1820" s="5" t="inlineStr">
        <is>
          <t>DEPÓSITO BANCARIO</t>
        </is>
      </c>
      <c r="J1820" s="8" t="inlineStr">
        <is>
          <t>1973 BASILIA CRUZ AJARACHI</t>
        </is>
      </c>
    </row>
    <row r="1821">
      <c r="A1821" s="5" t="inlineStr">
        <is>
          <t>CCAJ-SC39/92/2023</t>
        </is>
      </c>
      <c r="B1821" s="6" t="n">
        <v>44984.86021420139</v>
      </c>
      <c r="C1821" s="5" t="inlineStr">
        <is>
          <t>1386 EINAR CHOQUETIJLLA - COBRADOR</t>
        </is>
      </c>
      <c r="D1821" s="7" t="n">
        <v>195944</v>
      </c>
      <c r="E1821" s="5" t="inlineStr">
        <is>
          <t>MERCANTIL SANTA CRUZ-4010640108</t>
        </is>
      </c>
      <c r="H1821" s="9" t="n">
        <v>1771.1808</v>
      </c>
      <c r="I1821" s="5" t="inlineStr">
        <is>
          <t>DEPÓSITO BANCARIO</t>
        </is>
      </c>
      <c r="J1821" s="8" t="inlineStr">
        <is>
          <t>1973 BASILIA CRUZ AJARACHI</t>
        </is>
      </c>
    </row>
    <row r="1822">
      <c r="A1822" s="5" t="inlineStr">
        <is>
          <t>CCAJ-SC39/92/2023</t>
        </is>
      </c>
      <c r="B1822" s="6" t="n">
        <v>44984.86021420139</v>
      </c>
      <c r="C1822" s="5" t="inlineStr">
        <is>
          <t>1386 EINAR CHOQUETIJLLA - COBRADOR</t>
        </is>
      </c>
      <c r="D1822" s="7" t="n">
        <v>195944</v>
      </c>
      <c r="E1822" s="5" t="inlineStr">
        <is>
          <t>MERCANTIL SANTA CRUZ-4010640108</t>
        </is>
      </c>
      <c r="H1822" s="9" t="n">
        <v>4466.0232</v>
      </c>
      <c r="I1822" s="5" t="inlineStr">
        <is>
          <t>DEPÓSITO BANCARIO</t>
        </is>
      </c>
      <c r="J1822" s="8" t="inlineStr">
        <is>
          <t>1973 BASILIA CRUZ AJARACHI</t>
        </is>
      </c>
    </row>
    <row r="1823">
      <c r="A1823" s="5" t="inlineStr">
        <is>
          <t>CCAJ-SC39/92/2023</t>
        </is>
      </c>
      <c r="B1823" s="6" t="n">
        <v>44984.86021420139</v>
      </c>
      <c r="C1823" s="5" t="inlineStr">
        <is>
          <t>1386 EINAR CHOQUETIJLLA - COBRADOR</t>
        </is>
      </c>
      <c r="D1823" s="7" t="n">
        <v>195944</v>
      </c>
      <c r="E1823" s="5" t="inlineStr">
        <is>
          <t>MERCANTIL SANTA CRUZ-4010640108</t>
        </is>
      </c>
      <c r="H1823" s="9" t="n">
        <v>10871.5896</v>
      </c>
      <c r="I1823" s="5" t="inlineStr">
        <is>
          <t>DEPÓSITO BANCARIO</t>
        </is>
      </c>
      <c r="J1823" s="8" t="inlineStr">
        <is>
          <t>1973 BASILIA CRUZ AJARACHI</t>
        </is>
      </c>
    </row>
    <row r="1824">
      <c r="A1824" s="5" t="inlineStr">
        <is>
          <t>CCAJ-SC39/92/2023</t>
        </is>
      </c>
      <c r="B1824" s="6" t="n">
        <v>44984.86021420139</v>
      </c>
      <c r="C1824" s="5" t="inlineStr">
        <is>
          <t>1386 EINAR CHOQUETIJLLA - COBRADOR</t>
        </is>
      </c>
      <c r="D1824" s="7" t="n">
        <v>195944</v>
      </c>
      <c r="E1824" s="5" t="inlineStr">
        <is>
          <t>MERCANTIL SANTA CRUZ-4010640108</t>
        </is>
      </c>
      <c r="H1824" s="9" t="n">
        <v>6449.9712</v>
      </c>
      <c r="I1824" s="5" t="inlineStr">
        <is>
          <t>DEPÓSITO BANCARIO</t>
        </is>
      </c>
      <c r="J1824" s="8" t="inlineStr">
        <is>
          <t>1973 BASILIA CRUZ AJARACHI</t>
        </is>
      </c>
    </row>
    <row r="1825">
      <c r="A1825" s="5" t="inlineStr">
        <is>
          <t>CCAJ-SC39/92/2023</t>
        </is>
      </c>
      <c r="B1825" s="6" t="n">
        <v>44984.86021420139</v>
      </c>
      <c r="C1825" s="5" t="inlineStr">
        <is>
          <t>1386 EINAR CHOQUETIJLLA - COBRADOR</t>
        </is>
      </c>
      <c r="D1825" s="7" t="n">
        <v>195944</v>
      </c>
      <c r="E1825" s="5" t="inlineStr">
        <is>
          <t>MERCANTIL SANTA CRUZ-4010640108</t>
        </is>
      </c>
      <c r="H1825" s="9" t="n">
        <v>6354.48</v>
      </c>
      <c r="I1825" s="5" t="inlineStr">
        <is>
          <t>DEPÓSITO BANCARIO</t>
        </is>
      </c>
      <c r="J1825" s="8" t="inlineStr">
        <is>
          <t>1973 BASILIA CRUZ AJARACHI</t>
        </is>
      </c>
    </row>
    <row r="1826">
      <c r="A1826" s="5" t="inlineStr">
        <is>
          <t>CCAJ-SC39/92/2023</t>
        </is>
      </c>
      <c r="B1826" s="6" t="n">
        <v>44984.86021420139</v>
      </c>
      <c r="C1826" s="5" t="inlineStr">
        <is>
          <t>1386 EINAR CHOQUETIJLLA - COBRADOR</t>
        </is>
      </c>
      <c r="D1826" s="7" t="n">
        <v>195944</v>
      </c>
      <c r="E1826" s="5" t="inlineStr">
        <is>
          <t>MERCANTIL SANTA CRUZ-4010640108</t>
        </is>
      </c>
      <c r="H1826" s="9" t="n">
        <v>6199.62</v>
      </c>
      <c r="I1826" s="5" t="inlineStr">
        <is>
          <t>DEPÓSITO BANCARIO</t>
        </is>
      </c>
      <c r="J1826" s="8" t="inlineStr">
        <is>
          <t>1973 BASILIA CRUZ AJARACHI</t>
        </is>
      </c>
    </row>
    <row r="1827">
      <c r="A1827" s="5" t="inlineStr">
        <is>
          <t>CCAJ-SC39/92/2023</t>
        </is>
      </c>
      <c r="B1827" s="6" t="n">
        <v>44984.86021420139</v>
      </c>
      <c r="C1827" s="5" t="inlineStr">
        <is>
          <t>1386 EINAR CHOQUETIJLLA - COBRADOR</t>
        </is>
      </c>
      <c r="D1827" s="7" t="n">
        <v>195944</v>
      </c>
      <c r="E1827" s="5" t="inlineStr">
        <is>
          <t>MERCANTIL SANTA CRUZ-4010640108</t>
        </is>
      </c>
      <c r="H1827" s="9" t="n">
        <v>4467.8328</v>
      </c>
      <c r="I1827" s="5" t="inlineStr">
        <is>
          <t>DEPÓSITO BANCARIO</t>
        </is>
      </c>
      <c r="J1827" s="8" t="inlineStr">
        <is>
          <t>1973 BASILIA CRUZ AJARACHI</t>
        </is>
      </c>
    </row>
    <row r="1828">
      <c r="A1828" s="5" t="inlineStr">
        <is>
          <t>CCAJ-SC39/92/2023</t>
        </is>
      </c>
      <c r="B1828" s="6" t="n">
        <v>44984.86021420139</v>
      </c>
      <c r="C1828" s="5" t="inlineStr">
        <is>
          <t>1386 EINAR CHOQUETIJLLA - COBRADOR</t>
        </is>
      </c>
      <c r="D1828" s="7" t="n">
        <v>195944</v>
      </c>
      <c r="E1828" s="5" t="inlineStr">
        <is>
          <t>MERCANTIL SANTA CRUZ-4010640108</t>
        </is>
      </c>
      <c r="H1828" s="9" t="n">
        <v>16508.6328</v>
      </c>
      <c r="I1828" s="5" t="inlineStr">
        <is>
          <t>DEPÓSITO BANCARIO</t>
        </is>
      </c>
      <c r="J1828" s="8" t="inlineStr">
        <is>
          <t>1973 BASILIA CRUZ AJARACHI</t>
        </is>
      </c>
    </row>
    <row r="1829">
      <c r="A1829" s="5" t="inlineStr">
        <is>
          <t>CCAJ-SC39/92/2023</t>
        </is>
      </c>
      <c r="B1829" s="6" t="n">
        <v>44984.86021420139</v>
      </c>
      <c r="C1829" s="5" t="inlineStr">
        <is>
          <t>1386 EINAR CHOQUETIJLLA - COBRADOR</t>
        </is>
      </c>
      <c r="D1829" s="7" t="n">
        <v>195944</v>
      </c>
      <c r="E1829" s="5" t="inlineStr">
        <is>
          <t>MERCANTIL SANTA CRUZ-4010640108</t>
        </is>
      </c>
      <c r="H1829" s="9" t="n">
        <v>3331.1952</v>
      </c>
      <c r="I1829" s="5" t="inlineStr">
        <is>
          <t>DEPÓSITO BANCARIO</t>
        </is>
      </c>
      <c r="J1829" s="8" t="inlineStr">
        <is>
          <t>1973 BASILIA CRUZ AJARACHI</t>
        </is>
      </c>
    </row>
    <row r="1830">
      <c r="A1830" s="5" t="inlineStr">
        <is>
          <t>CCAJ-SC39/92/2023</t>
        </is>
      </c>
      <c r="B1830" s="6" t="n">
        <v>44984.86021420139</v>
      </c>
      <c r="C1830" s="5" t="inlineStr">
        <is>
          <t>1386 EINAR CHOQUETIJLLA - COBRADOR</t>
        </is>
      </c>
      <c r="D1830" s="7" t="n">
        <v>195944</v>
      </c>
      <c r="E1830" s="5" t="inlineStr">
        <is>
          <t>MERCANTIL SANTA CRUZ-4010640108</t>
        </is>
      </c>
      <c r="H1830" s="9" t="n">
        <v>15128.952</v>
      </c>
      <c r="I1830" s="5" t="inlineStr">
        <is>
          <t>DEPÓSITO BANCARIO</t>
        </is>
      </c>
      <c r="J1830" s="8" t="inlineStr">
        <is>
          <t>1973 BASILIA CRUZ AJARACHI</t>
        </is>
      </c>
    </row>
    <row r="1831">
      <c r="A1831" s="5" t="inlineStr">
        <is>
          <t>CCAJ-SC39/92/2023</t>
        </is>
      </c>
      <c r="B1831" s="6" t="n">
        <v>44984.86021420139</v>
      </c>
      <c r="C1831" s="5" t="inlineStr">
        <is>
          <t>1386 EINAR CHOQUETIJLLA - COBRADOR</t>
        </is>
      </c>
      <c r="D1831" s="7" t="n">
        <v>195944</v>
      </c>
      <c r="E1831" s="5" t="inlineStr">
        <is>
          <t>MERCANTIL SANTA CRUZ-4010640108</t>
        </is>
      </c>
      <c r="H1831" s="9" t="n">
        <v>26727.8616</v>
      </c>
      <c r="I1831" s="5" t="inlineStr">
        <is>
          <t>DEPÓSITO BANCARIO</t>
        </is>
      </c>
      <c r="J1831" s="8" t="inlineStr">
        <is>
          <t>1973 BASILIA CRUZ AJARACHI</t>
        </is>
      </c>
    </row>
    <row r="1832">
      <c r="A1832" s="5" t="inlineStr">
        <is>
          <t>CCAJ-SC39/92/2023</t>
        </is>
      </c>
      <c r="B1832" s="6" t="n">
        <v>44984.86021420139</v>
      </c>
      <c r="C1832" s="5" t="inlineStr">
        <is>
          <t>1386 EINAR CHOQUETIJLLA - COBRADOR</t>
        </is>
      </c>
      <c r="D1832" s="7" t="n">
        <v>195944</v>
      </c>
      <c r="E1832" s="5" t="inlineStr">
        <is>
          <t>MERCANTIL SANTA CRUZ-4010640108</t>
        </is>
      </c>
      <c r="H1832" s="9" t="n">
        <v>4868.7288</v>
      </c>
      <c r="I1832" s="5" t="inlineStr">
        <is>
          <t>DEPÓSITO BANCARIO</t>
        </is>
      </c>
      <c r="J1832" s="8" t="inlineStr">
        <is>
          <t>1973 BASILIA CRUZ AJARACHI</t>
        </is>
      </c>
    </row>
    <row r="1833">
      <c r="A1833" s="5" t="inlineStr">
        <is>
          <t>CCAJ-SC39/92/2023</t>
        </is>
      </c>
      <c r="B1833" s="6" t="n">
        <v>44984.86021420139</v>
      </c>
      <c r="C1833" s="5" t="inlineStr">
        <is>
          <t>1386 EINAR CHOQUETIJLLA - COBRADOR</t>
        </is>
      </c>
      <c r="D1833" s="7" t="n">
        <v>195944</v>
      </c>
      <c r="E1833" s="5" t="inlineStr">
        <is>
          <t>MERCANTIL SANTA CRUZ-4010640108</t>
        </is>
      </c>
      <c r="H1833" s="9" t="n">
        <v>3518.0712</v>
      </c>
      <c r="I1833" s="5" t="inlineStr">
        <is>
          <t>DEPÓSITO BANCARIO</t>
        </is>
      </c>
      <c r="J1833" s="8" t="inlineStr">
        <is>
          <t>1973 BASILIA CRUZ AJARACHI</t>
        </is>
      </c>
    </row>
    <row r="1834">
      <c r="A1834" s="5" t="inlineStr">
        <is>
          <t>CCAJ-SC39/92/2023</t>
        </is>
      </c>
      <c r="B1834" s="6" t="n">
        <v>44984.86021420139</v>
      </c>
      <c r="C1834" s="5" t="inlineStr">
        <is>
          <t>1386 EINAR CHOQUETIJLLA - COBRADOR</t>
        </is>
      </c>
      <c r="D1834" s="7" t="n">
        <v>195944</v>
      </c>
      <c r="E1834" s="5" t="inlineStr">
        <is>
          <t>MERCANTIL SANTA CRUZ-4010640108</t>
        </is>
      </c>
      <c r="H1834" s="9" t="n">
        <v>1318.572</v>
      </c>
      <c r="I1834" s="5" t="inlineStr">
        <is>
          <t>DEPÓSITO BANCARIO</t>
        </is>
      </c>
      <c r="J1834" s="8" t="inlineStr">
        <is>
          <t>1973 BASILIA CRUZ AJARACHI</t>
        </is>
      </c>
    </row>
    <row r="1835">
      <c r="A1835" s="5" t="inlineStr">
        <is>
          <t>CCAJ-SC39/92/2023</t>
        </is>
      </c>
      <c r="B1835" s="6" t="n">
        <v>44984.86021420139</v>
      </c>
      <c r="C1835" s="5" t="inlineStr">
        <is>
          <t>1386 EINAR CHOQUETIJLLA - COBRADOR</t>
        </is>
      </c>
      <c r="D1835" s="7" t="n">
        <v>195944</v>
      </c>
      <c r="E1835" s="5" t="inlineStr">
        <is>
          <t>MERCANTIL SANTA CRUZ-4010640108</t>
        </is>
      </c>
      <c r="H1835" s="9" t="n">
        <v>8083.4832</v>
      </c>
      <c r="I1835" s="5" t="inlineStr">
        <is>
          <t>DEPÓSITO BANCARIO</t>
        </is>
      </c>
      <c r="J1835" s="8" t="inlineStr">
        <is>
          <t>1973 BASILIA CRUZ AJARACHI</t>
        </is>
      </c>
    </row>
    <row r="1836">
      <c r="A1836" s="5" t="inlineStr">
        <is>
          <t>CCAJ-SC39/92/2023</t>
        </is>
      </c>
      <c r="B1836" s="6" t="n">
        <v>44984.86021420139</v>
      </c>
      <c r="C1836" s="5" t="inlineStr">
        <is>
          <t>1386 EINAR CHOQUETIJLLA - COBRADOR</t>
        </is>
      </c>
      <c r="D1836" s="7" t="n">
        <v>195944</v>
      </c>
      <c r="E1836" s="5" t="inlineStr">
        <is>
          <t>MERCANTIL SANTA CRUZ-4010640108</t>
        </is>
      </c>
      <c r="H1836" s="9" t="n">
        <v>378.276</v>
      </c>
      <c r="I1836" s="5" t="inlineStr">
        <is>
          <t>DEPÓSITO BANCARIO</t>
        </is>
      </c>
      <c r="J1836" s="8" t="inlineStr">
        <is>
          <t>1973 BASILIA CRUZ AJARACHI</t>
        </is>
      </c>
    </row>
    <row r="1837">
      <c r="A1837" s="5" t="inlineStr">
        <is>
          <t>CCAJ-SC39/92/2023</t>
        </is>
      </c>
      <c r="B1837" s="6" t="n">
        <v>44984.86021420139</v>
      </c>
      <c r="C1837" s="5" t="inlineStr">
        <is>
          <t>1386 EINAR CHOQUETIJLLA - COBRADOR</t>
        </is>
      </c>
      <c r="D1837" s="7" t="n">
        <v>195944</v>
      </c>
      <c r="E1837" s="5" t="inlineStr">
        <is>
          <t>MERCANTIL SANTA CRUZ-4010640108</t>
        </is>
      </c>
      <c r="H1837" s="9" t="n">
        <v>4354.0368</v>
      </c>
      <c r="I1837" s="5" t="inlineStr">
        <is>
          <t>DEPÓSITO BANCARIO</t>
        </is>
      </c>
      <c r="J1837" s="8" t="inlineStr">
        <is>
          <t>1973 BASILIA CRUZ AJARACHI</t>
        </is>
      </c>
    </row>
    <row r="1838">
      <c r="A1838" s="5" t="inlineStr">
        <is>
          <t>CCAJ-SC39/92/2023</t>
        </is>
      </c>
      <c r="B1838" s="6" t="n">
        <v>44984.86021420139</v>
      </c>
      <c r="C1838" s="5" t="inlineStr">
        <is>
          <t>1386 EINAR CHOQUETIJLLA - COBRADOR</t>
        </is>
      </c>
      <c r="D1838" s="7" t="n">
        <v>195944</v>
      </c>
      <c r="E1838" s="5" t="inlineStr">
        <is>
          <t>MERCANTIL SANTA CRUZ-4010640108</t>
        </is>
      </c>
      <c r="H1838" s="9" t="n">
        <v>2168.1096</v>
      </c>
      <c r="I1838" s="5" t="inlineStr">
        <is>
          <t>DEPÓSITO BANCARIO</t>
        </is>
      </c>
      <c r="J1838" s="8" t="inlineStr">
        <is>
          <t>1973 BASILIA CRUZ AJARACHI</t>
        </is>
      </c>
    </row>
    <row r="1839">
      <c r="A1839" s="5" t="inlineStr">
        <is>
          <t>CCAJ-SC39/92/2023</t>
        </is>
      </c>
      <c r="B1839" s="6" t="n">
        <v>44984.86021420139</v>
      </c>
      <c r="C1839" s="5" t="inlineStr">
        <is>
          <t>1386 EINAR CHOQUETIJLLA - COBRADOR</t>
        </is>
      </c>
      <c r="D1839" s="7" t="n">
        <v>195944</v>
      </c>
      <c r="E1839" s="5" t="inlineStr">
        <is>
          <t>MERCANTIL SANTA CRUZ-4010640108</t>
        </is>
      </c>
      <c r="H1839" s="9" t="n">
        <v>579.1416</v>
      </c>
      <c r="I1839" s="5" t="inlineStr">
        <is>
          <t>DEPÓSITO BANCARIO</t>
        </is>
      </c>
      <c r="J1839" s="8" t="inlineStr">
        <is>
          <t>1973 BASILIA CRUZ AJARACHI</t>
        </is>
      </c>
    </row>
    <row r="1840">
      <c r="A1840" s="5" t="inlineStr">
        <is>
          <t>CCAJ-SC39/92/2023</t>
        </is>
      </c>
      <c r="B1840" s="6" t="n">
        <v>44984.86021420139</v>
      </c>
      <c r="C1840" s="5" t="inlineStr">
        <is>
          <t>1386 EINAR CHOQUETIJLLA - COBRADOR</t>
        </is>
      </c>
      <c r="D1840" s="7" t="n">
        <v>195944</v>
      </c>
      <c r="E1840" s="5" t="inlineStr">
        <is>
          <t>MERCANTIL SANTA CRUZ-4010640108</t>
        </is>
      </c>
      <c r="H1840" s="9" t="n">
        <v>1945.32</v>
      </c>
      <c r="I1840" s="5" t="inlineStr">
        <is>
          <t>DEPÓSITO BANCARIO</t>
        </is>
      </c>
      <c r="J1840" s="8" t="inlineStr">
        <is>
          <t>1973 BASILIA CRUZ AJARACHI</t>
        </is>
      </c>
    </row>
    <row r="1841">
      <c r="A1841" s="5" t="inlineStr">
        <is>
          <t>CCAJ-SC39/92/2023</t>
        </is>
      </c>
      <c r="B1841" s="6" t="n">
        <v>44984.86021420139</v>
      </c>
      <c r="C1841" s="5" t="inlineStr">
        <is>
          <t>1386 EINAR CHOQUETIJLLA - COBRADOR</t>
        </is>
      </c>
      <c r="D1841" s="7" t="n">
        <v>195944</v>
      </c>
      <c r="E1841" s="5" t="inlineStr">
        <is>
          <t>MERCANTIL SANTA CRUZ-4010640108</t>
        </is>
      </c>
      <c r="H1841" s="9" t="n">
        <v>2612.436</v>
      </c>
      <c r="I1841" s="5" t="inlineStr">
        <is>
          <t>DEPÓSITO BANCARIO</t>
        </is>
      </c>
      <c r="J1841" s="8" t="inlineStr">
        <is>
          <t>1973 BASILIA CRUZ AJARACHI</t>
        </is>
      </c>
    </row>
    <row r="1842">
      <c r="A1842" s="5" t="inlineStr">
        <is>
          <t>CCAJ-SC39/92/2023</t>
        </is>
      </c>
      <c r="B1842" s="6" t="n">
        <v>44984.86021420139</v>
      </c>
      <c r="C1842" s="5" t="inlineStr">
        <is>
          <t>1386 EINAR CHOQUETIJLLA - COBRADOR</t>
        </is>
      </c>
      <c r="D1842" s="7" t="n">
        <v>195944</v>
      </c>
      <c r="E1842" s="5" t="inlineStr">
        <is>
          <t>MERCANTIL SANTA CRUZ-4010640108</t>
        </is>
      </c>
      <c r="H1842" s="9" t="n">
        <v>1642.9776</v>
      </c>
      <c r="I1842" s="5" t="inlineStr">
        <is>
          <t>DEPÓSITO BANCARIO</t>
        </is>
      </c>
      <c r="J1842" s="8" t="inlineStr">
        <is>
          <t>1973 BASILIA CRUZ AJARACHI</t>
        </is>
      </c>
    </row>
    <row r="1843">
      <c r="A1843" s="5" t="inlineStr">
        <is>
          <t>CCAJ-SC39/92/2023</t>
        </is>
      </c>
      <c r="B1843" s="6" t="n">
        <v>44984.86021420139</v>
      </c>
      <c r="C1843" s="5" t="inlineStr">
        <is>
          <t>1386 EINAR CHOQUETIJLLA - COBRADOR</t>
        </is>
      </c>
      <c r="D1843" s="7" t="n">
        <v>195944</v>
      </c>
      <c r="E1843" s="5" t="inlineStr">
        <is>
          <t>MERCANTIL SANTA CRUZ-4010640108</t>
        </is>
      </c>
      <c r="H1843" s="9" t="n">
        <v>4247.1312</v>
      </c>
      <c r="I1843" s="5" t="inlineStr">
        <is>
          <t>DEPÓSITO BANCARIO</t>
        </is>
      </c>
      <c r="J1843" s="8" t="inlineStr">
        <is>
          <t>1973 BASILIA CRUZ AJARACHI</t>
        </is>
      </c>
    </row>
    <row r="1844">
      <c r="A1844" s="5" t="inlineStr">
        <is>
          <t>CCAJ-SC39/92/2023</t>
        </is>
      </c>
      <c r="B1844" s="6" t="n">
        <v>44984.86021420139</v>
      </c>
      <c r="C1844" s="5" t="inlineStr">
        <is>
          <t>1386 EINAR CHOQUETIJLLA - COBRADOR</t>
        </is>
      </c>
      <c r="D1844" s="7" t="n">
        <v>195944</v>
      </c>
      <c r="E1844" s="5" t="inlineStr">
        <is>
          <t>MERCANTIL SANTA CRUZ-4010640108</t>
        </is>
      </c>
      <c r="H1844" s="9" t="n">
        <v>2895.7776</v>
      </c>
      <c r="I1844" s="5" t="inlineStr">
        <is>
          <t>DEPÓSITO BANCARIO</t>
        </is>
      </c>
      <c r="J1844" s="8" t="inlineStr">
        <is>
          <t>1973 BASILIA CRUZ AJARACHI</t>
        </is>
      </c>
    </row>
    <row r="1845">
      <c r="A1845" s="5" t="inlineStr">
        <is>
          <t>CCAJ-SC39/92/2023</t>
        </is>
      </c>
      <c r="B1845" s="6" t="n">
        <v>44984.86021420139</v>
      </c>
      <c r="C1845" s="5" t="inlineStr">
        <is>
          <t>1386 EINAR CHOQUETIJLLA - COBRADOR</t>
        </is>
      </c>
      <c r="D1845" s="7" t="n">
        <v>195944</v>
      </c>
      <c r="E1845" s="5" t="inlineStr">
        <is>
          <t>MERCANTIL SANTA CRUZ-4010640108</t>
        </is>
      </c>
      <c r="H1845" s="9" t="n">
        <v>1158.2832</v>
      </c>
      <c r="I1845" s="5" t="inlineStr">
        <is>
          <t>DEPÓSITO BANCARIO</t>
        </is>
      </c>
      <c r="J1845" s="8" t="inlineStr">
        <is>
          <t>1973 BASILIA CRUZ AJARACHI</t>
        </is>
      </c>
    </row>
    <row r="1846">
      <c r="A1846" s="5" t="inlineStr">
        <is>
          <t>CCAJ-SC39/92/2023</t>
        </is>
      </c>
      <c r="B1846" s="6" t="n">
        <v>44984.86021420139</v>
      </c>
      <c r="C1846" s="5" t="inlineStr">
        <is>
          <t>1386 EINAR CHOQUETIJLLA - COBRADOR</t>
        </is>
      </c>
      <c r="D1846" s="7" t="n">
        <v>1959441</v>
      </c>
      <c r="E1846" s="5" t="inlineStr">
        <is>
          <t>MERCANTIL SANTA CRUZ-4010640108</t>
        </is>
      </c>
      <c r="H1846" s="9" t="n">
        <v>1158.2832</v>
      </c>
      <c r="I1846" s="5" t="inlineStr">
        <is>
          <t>DEPÓSITO BANCARIO</t>
        </is>
      </c>
      <c r="J1846" s="8" t="inlineStr">
        <is>
          <t>1973 BASILIA CRUZ AJARACHI</t>
        </is>
      </c>
    </row>
    <row r="1847">
      <c r="A1847" s="5" t="inlineStr">
        <is>
          <t>CCAJ-SC39/92/2023</t>
        </is>
      </c>
      <c r="B1847" s="6" t="n">
        <v>44984.86021420139</v>
      </c>
      <c r="C1847" s="5" t="inlineStr">
        <is>
          <t>1386 EINAR CHOQUETIJLLA - COBRADOR</t>
        </is>
      </c>
      <c r="D1847" s="7" t="n">
        <v>195944</v>
      </c>
      <c r="E1847" s="5" t="inlineStr">
        <is>
          <t>MERCANTIL SANTA CRUZ-4010640108</t>
        </is>
      </c>
      <c r="H1847" s="9" t="n">
        <v>1499.2536</v>
      </c>
      <c r="I1847" s="5" t="inlineStr">
        <is>
          <t>DEPÓSITO BANCARIO</t>
        </is>
      </c>
      <c r="J1847" s="8" t="inlineStr">
        <is>
          <t>1973 BASILIA CRUZ AJARACHI</t>
        </is>
      </c>
    </row>
    <row r="1848">
      <c r="A1848" s="5" t="inlineStr">
        <is>
          <t>CCAJ-SC39/92/2023</t>
        </is>
      </c>
      <c r="B1848" s="6" t="n">
        <v>44984.86021420139</v>
      </c>
      <c r="C1848" s="5" t="inlineStr">
        <is>
          <t>1386 EINAR CHOQUETIJLLA - COBRADOR</t>
        </is>
      </c>
      <c r="D1848" s="7" t="n">
        <v>195944</v>
      </c>
      <c r="E1848" s="5" t="inlineStr">
        <is>
          <t>MERCANTIL SANTA CRUZ-4010640108</t>
        </is>
      </c>
      <c r="H1848" s="9" t="n">
        <v>333.384</v>
      </c>
      <c r="I1848" s="5" t="inlineStr">
        <is>
          <t>DEPÓSITO BANCARIO</t>
        </is>
      </c>
      <c r="J1848" s="8" t="inlineStr">
        <is>
          <t>1973 BASILIA CRUZ AJARACHI</t>
        </is>
      </c>
    </row>
    <row r="1849">
      <c r="A1849" s="5" t="inlineStr">
        <is>
          <t>CCAJ-SC39/92/2023</t>
        </is>
      </c>
      <c r="B1849" s="6" t="n">
        <v>44984.86021420139</v>
      </c>
      <c r="C1849" s="5" t="inlineStr">
        <is>
          <t>1386 EINAR CHOQUETIJLLA - COBRADOR</t>
        </is>
      </c>
      <c r="D1849" s="7" t="n">
        <v>195944</v>
      </c>
      <c r="E1849" s="5" t="inlineStr">
        <is>
          <t>MERCANTIL SANTA CRUZ-4010640108</t>
        </is>
      </c>
      <c r="H1849" s="9" t="n">
        <v>1198.7904</v>
      </c>
      <c r="I1849" s="5" t="inlineStr">
        <is>
          <t>DEPÓSITO BANCARIO</t>
        </is>
      </c>
      <c r="J1849" s="8" t="inlineStr">
        <is>
          <t>1973 BASILIA CRUZ AJARACHI</t>
        </is>
      </c>
    </row>
    <row r="1850">
      <c r="A1850" s="5" t="inlineStr">
        <is>
          <t>CCAJ-SC39/92/2023</t>
        </is>
      </c>
      <c r="B1850" s="6" t="n">
        <v>44984.86021420139</v>
      </c>
      <c r="C1850" s="5" t="inlineStr">
        <is>
          <t>1386 EINAR CHOQUETIJLLA - COBRADOR</t>
        </is>
      </c>
      <c r="D1850" s="7" t="n">
        <v>194308</v>
      </c>
      <c r="E1850" s="5" t="inlineStr">
        <is>
          <t>MERCANTIL SANTA CRUZ-4010640108</t>
        </is>
      </c>
      <c r="H1850" s="9" t="n">
        <v>2684.6808</v>
      </c>
      <c r="I1850" s="5" t="inlineStr">
        <is>
          <t>DEPÓSITO BANCARIO</t>
        </is>
      </c>
      <c r="J1850" s="8" t="inlineStr">
        <is>
          <t>1973 BASILIA CRUZ AJARACHI</t>
        </is>
      </c>
    </row>
    <row r="1851">
      <c r="A1851" s="5" t="inlineStr">
        <is>
          <t>CCAJ-SC39/92/2023</t>
        </is>
      </c>
      <c r="B1851" s="6" t="n">
        <v>44984.86021420139</v>
      </c>
      <c r="C1851" s="5" t="inlineStr">
        <is>
          <t>1386 EINAR CHOQUETIJLLA - COBRADOR</t>
        </is>
      </c>
      <c r="D1851" s="7" t="n">
        <v>194308</v>
      </c>
      <c r="E1851" s="5" t="inlineStr">
        <is>
          <t>MERCANTIL SANTA CRUZ-4010640108</t>
        </is>
      </c>
      <c r="H1851" s="9" t="n">
        <v>2328.3288</v>
      </c>
      <c r="I1851" s="5" t="inlineStr">
        <is>
          <t>DEPÓSITO BANCARIO</t>
        </is>
      </c>
      <c r="J1851" s="8" t="inlineStr">
        <is>
          <t>1973 BASILIA CRUZ AJARACHI</t>
        </is>
      </c>
    </row>
    <row r="1852">
      <c r="A1852" s="5" t="inlineStr">
        <is>
          <t>CCAJ-SC39/92/2023</t>
        </is>
      </c>
      <c r="B1852" s="6" t="n">
        <v>44984.86021420139</v>
      </c>
      <c r="C1852" s="5" t="inlineStr">
        <is>
          <t>1386 EINAR CHOQUETIJLLA - COBRADOR</t>
        </is>
      </c>
      <c r="D1852" s="7" t="n">
        <v>194308</v>
      </c>
      <c r="E1852" s="5" t="inlineStr">
        <is>
          <t>MERCANTIL SANTA CRUZ-4010640108</t>
        </is>
      </c>
      <c r="H1852" s="9" t="n">
        <v>1865.0712</v>
      </c>
      <c r="I1852" s="5" t="inlineStr">
        <is>
          <t>DEPÓSITO BANCARIO</t>
        </is>
      </c>
      <c r="J1852" s="8" t="inlineStr">
        <is>
          <t>1973 BASILIA CRUZ AJARACHI</t>
        </is>
      </c>
    </row>
    <row r="1853">
      <c r="A1853" s="5" t="inlineStr">
        <is>
          <t>CCAJ-SC39/92/2023</t>
        </is>
      </c>
      <c r="B1853" s="6" t="n">
        <v>44984.86021420139</v>
      </c>
      <c r="C1853" s="5" t="inlineStr">
        <is>
          <t>1386 EINAR CHOQUETIJLLA - COBRADOR</t>
        </is>
      </c>
      <c r="D1853" s="7" t="n">
        <v>194308</v>
      </c>
      <c r="E1853" s="5" t="inlineStr">
        <is>
          <t>MERCANTIL SANTA CRUZ-4010640108</t>
        </is>
      </c>
      <c r="H1853" s="9" t="n">
        <v>9009.163200000001</v>
      </c>
      <c r="I1853" s="5" t="inlineStr">
        <is>
          <t>DEPÓSITO BANCARIO</t>
        </is>
      </c>
      <c r="J1853" s="8" t="inlineStr">
        <is>
          <t>1973 BASILIA CRUZ AJARACHI</t>
        </is>
      </c>
    </row>
    <row r="1854">
      <c r="A1854" s="5" t="inlineStr">
        <is>
          <t>CCAJ-SC39/92/2023</t>
        </is>
      </c>
      <c r="B1854" s="6" t="n">
        <v>44984.86021420139</v>
      </c>
      <c r="C1854" s="5" t="inlineStr">
        <is>
          <t>1386 EINAR CHOQUETIJLLA - COBRADOR</t>
        </is>
      </c>
      <c r="D1854" s="7" t="n">
        <v>194308</v>
      </c>
      <c r="E1854" s="5" t="inlineStr">
        <is>
          <t>MERCANTIL SANTA CRUZ-4010640108</t>
        </is>
      </c>
      <c r="H1854" s="9" t="n">
        <v>1136.7072</v>
      </c>
      <c r="I1854" s="5" t="inlineStr">
        <is>
          <t>DEPÓSITO BANCARIO</t>
        </is>
      </c>
      <c r="J1854" s="8" t="inlineStr">
        <is>
          <t>1973 BASILIA CRUZ AJARACHI</t>
        </is>
      </c>
    </row>
    <row r="1855">
      <c r="A1855" s="5" t="inlineStr">
        <is>
          <t>CCAJ-SC39/92/2023</t>
        </is>
      </c>
      <c r="B1855" s="6" t="n">
        <v>44984.86021420139</v>
      </c>
      <c r="C1855" s="5" t="inlineStr">
        <is>
          <t>1386 EINAR CHOQUETIJLLA - COBRADOR</t>
        </is>
      </c>
      <c r="D1855" s="7" t="n">
        <v>194308</v>
      </c>
      <c r="E1855" s="5" t="inlineStr">
        <is>
          <t>MERCANTIL SANTA CRUZ-4010640108</t>
        </is>
      </c>
      <c r="H1855" s="9" t="n">
        <v>4920.6504</v>
      </c>
      <c r="I1855" s="5" t="inlineStr">
        <is>
          <t>DEPÓSITO BANCARIO</t>
        </is>
      </c>
      <c r="J1855" s="8" t="inlineStr">
        <is>
          <t>1973 BASILIA CRUZ AJARACHI</t>
        </is>
      </c>
    </row>
    <row r="1856">
      <c r="A1856" s="5" t="inlineStr">
        <is>
          <t>CCAJ-SC39/92/2023</t>
        </is>
      </c>
      <c r="B1856" s="6" t="n">
        <v>44984.86021420139</v>
      </c>
      <c r="C1856" s="5" t="inlineStr">
        <is>
          <t>1386 EINAR CHOQUETIJLLA - COBRADOR</t>
        </is>
      </c>
      <c r="D1856" s="7" t="n">
        <v>194308</v>
      </c>
      <c r="E1856" s="5" t="inlineStr">
        <is>
          <t>MERCANTIL SANTA CRUZ-4010640108</t>
        </is>
      </c>
      <c r="H1856" s="9" t="n">
        <v>32606.1384</v>
      </c>
      <c r="I1856" s="5" t="inlineStr">
        <is>
          <t>DEPÓSITO BANCARIO</t>
        </is>
      </c>
      <c r="J1856" s="8" t="inlineStr">
        <is>
          <t>1973 BASILIA CRUZ AJARACHI</t>
        </is>
      </c>
    </row>
    <row r="1857">
      <c r="A1857" s="5" t="inlineStr">
        <is>
          <t>CCAJ-SC39/92/2023</t>
        </is>
      </c>
      <c r="B1857" s="6" t="n">
        <v>44984.86021420139</v>
      </c>
      <c r="C1857" s="5" t="inlineStr">
        <is>
          <t>1386 EINAR CHOQUETIJLLA - COBRADOR</t>
        </is>
      </c>
      <c r="D1857" s="7" t="n">
        <v>194308</v>
      </c>
      <c r="E1857" s="5" t="inlineStr">
        <is>
          <t>MERCANTIL SANTA CRUZ-4010640108</t>
        </is>
      </c>
      <c r="H1857" s="9" t="n">
        <v>838.8192</v>
      </c>
      <c r="I1857" s="5" t="inlineStr">
        <is>
          <t>DEPÓSITO BANCARIO</t>
        </is>
      </c>
      <c r="J1857" s="8" t="inlineStr">
        <is>
          <t>1973 BASILIA CRUZ AJARACHI</t>
        </is>
      </c>
    </row>
    <row r="1858">
      <c r="A1858" s="5" t="inlineStr">
        <is>
          <t>CCAJ-SC39/92/2023</t>
        </is>
      </c>
      <c r="B1858" s="6" t="n">
        <v>44984.86021420139</v>
      </c>
      <c r="C1858" s="5" t="inlineStr">
        <is>
          <t>1386 EINAR CHOQUETIJLLA - COBRADOR</t>
        </is>
      </c>
      <c r="D1858" s="7" t="n">
        <v>194308</v>
      </c>
      <c r="E1858" s="5" t="inlineStr">
        <is>
          <t>MERCANTIL SANTA CRUZ-4010640108</t>
        </is>
      </c>
      <c r="H1858" s="9" t="n">
        <v>24065.0352</v>
      </c>
      <c r="I1858" s="5" t="inlineStr">
        <is>
          <t>DEPÓSITO BANCARIO</t>
        </is>
      </c>
      <c r="J1858" s="8" t="inlineStr">
        <is>
          <t>1973 BASILIA CRUZ AJARACHI</t>
        </is>
      </c>
    </row>
    <row r="1859">
      <c r="A1859" s="5" t="inlineStr">
        <is>
          <t>CCAJ-SC39/92/2023</t>
        </is>
      </c>
      <c r="B1859" s="6" t="n">
        <v>44984.86021420139</v>
      </c>
      <c r="C1859" s="5" t="inlineStr">
        <is>
          <t>1386 EINAR CHOQUETIJLLA - COBRADOR</t>
        </is>
      </c>
      <c r="D1859" s="7" t="n">
        <v>194308</v>
      </c>
      <c r="E1859" s="5" t="inlineStr">
        <is>
          <t>MERCANTIL SANTA CRUZ-4010640108</t>
        </is>
      </c>
      <c r="H1859" s="9" t="n">
        <v>39507.744</v>
      </c>
      <c r="I1859" s="5" t="inlineStr">
        <is>
          <t>DEPÓSITO BANCARIO</t>
        </is>
      </c>
      <c r="J1859" s="8" t="inlineStr">
        <is>
          <t>1973 BASILIA CRUZ AJARACHI</t>
        </is>
      </c>
    </row>
    <row r="1860">
      <c r="A1860" s="5" t="inlineStr">
        <is>
          <t>CCAJ-SC39/92/2023</t>
        </is>
      </c>
      <c r="B1860" s="6" t="n">
        <v>44984.86021420139</v>
      </c>
      <c r="C1860" s="5" t="inlineStr">
        <is>
          <t>1386 EINAR CHOQUETIJLLA - COBRADOR</t>
        </is>
      </c>
      <c r="D1860" s="7" t="n">
        <v>194308</v>
      </c>
      <c r="E1860" s="5" t="inlineStr">
        <is>
          <t>MERCANTIL SANTA CRUZ-4010640108</t>
        </is>
      </c>
      <c r="H1860" s="9" t="n">
        <v>12519.8568</v>
      </c>
      <c r="I1860" s="5" t="inlineStr">
        <is>
          <t>DEPÓSITO BANCARIO</t>
        </is>
      </c>
      <c r="J1860" s="8" t="inlineStr">
        <is>
          <t>1973 BASILIA CRUZ AJARACHI</t>
        </is>
      </c>
    </row>
    <row r="1861">
      <c r="A1861" s="5" t="inlineStr">
        <is>
          <t>CCAJ-SC39/92/2023</t>
        </is>
      </c>
      <c r="B1861" s="6" t="n">
        <v>44984.86021420139</v>
      </c>
      <c r="C1861" s="5" t="inlineStr">
        <is>
          <t>1386 EINAR CHOQUETIJLLA - COBRADOR</t>
        </is>
      </c>
      <c r="D1861" s="7" t="n">
        <v>194308</v>
      </c>
      <c r="E1861" s="5" t="inlineStr">
        <is>
          <t>MERCANTIL SANTA CRUZ-4010640108</t>
        </is>
      </c>
      <c r="H1861" s="9" t="n">
        <v>9288.676799999999</v>
      </c>
      <c r="I1861" s="5" t="inlineStr">
        <is>
          <t>DEPÓSITO BANCARIO</t>
        </is>
      </c>
      <c r="J1861" s="8" t="inlineStr">
        <is>
          <t>1973 BASILIA CRUZ AJARACHI</t>
        </is>
      </c>
    </row>
    <row r="1862">
      <c r="A1862" s="5" t="inlineStr">
        <is>
          <t>CCAJ-SC39/92/2023</t>
        </is>
      </c>
      <c r="B1862" s="6" t="n">
        <v>44984.86021420139</v>
      </c>
      <c r="C1862" s="5" t="inlineStr">
        <is>
          <t>1386 EINAR CHOQUETIJLLA - COBRADOR</t>
        </is>
      </c>
      <c r="D1862" s="7" t="n">
        <v>194308</v>
      </c>
      <c r="E1862" s="5" t="inlineStr">
        <is>
          <t>MERCANTIL SANTA CRUZ-4010640108</t>
        </is>
      </c>
      <c r="H1862" s="9" t="n">
        <v>3295.212</v>
      </c>
      <c r="I1862" s="5" t="inlineStr">
        <is>
          <t>DEPÓSITO BANCARIO</t>
        </is>
      </c>
      <c r="J1862" s="8" t="inlineStr">
        <is>
          <t>1973 BASILIA CRUZ AJARACHI</t>
        </is>
      </c>
    </row>
    <row r="1863">
      <c r="A1863" s="5" t="inlineStr">
        <is>
          <t>CCAJ-SC39/92/2023</t>
        </is>
      </c>
      <c r="B1863" s="6" t="n">
        <v>44984.86021420139</v>
      </c>
      <c r="C1863" s="5" t="inlineStr">
        <is>
          <t>1386 EINAR CHOQUETIJLLA - COBRADOR</t>
        </is>
      </c>
      <c r="D1863" s="15" t="n">
        <v>45173266605</v>
      </c>
      <c r="E1863" s="5" t="inlineStr">
        <is>
          <t>BANCO INDUSTRIAL-100070049</t>
        </is>
      </c>
      <c r="H1863" s="9" t="n">
        <v>24000</v>
      </c>
      <c r="I1863" s="5" t="inlineStr">
        <is>
          <t>DEPÓSITO BANCARIO</t>
        </is>
      </c>
      <c r="J1863" s="5" t="inlineStr">
        <is>
          <t>4863 MOISES MENACHO MONTAÑO</t>
        </is>
      </c>
    </row>
    <row r="1864">
      <c r="A1864" s="5" t="inlineStr">
        <is>
          <t>CCAJ-SC39/92/2023</t>
        </is>
      </c>
      <c r="B1864" s="6" t="n">
        <v>44984.86021420139</v>
      </c>
      <c r="C1864" s="5" t="inlineStr">
        <is>
          <t>1386 EINAR CHOQUETIJLLA - COBRADOR</t>
        </is>
      </c>
      <c r="D1864" s="7" t="n">
        <v>194308</v>
      </c>
      <c r="E1864" s="5" t="inlineStr">
        <is>
          <t>MERCANTIL SANTA CRUZ-4010640108</t>
        </is>
      </c>
      <c r="H1864" s="9" t="n">
        <v>31098.7416</v>
      </c>
      <c r="I1864" s="5" t="inlineStr">
        <is>
          <t>DEPÓSITO BANCARIO</t>
        </is>
      </c>
      <c r="J1864" s="8" t="inlineStr">
        <is>
          <t>1973 BASILIA CRUZ AJARACHI</t>
        </is>
      </c>
    </row>
    <row r="1865">
      <c r="A1865" s="5" t="inlineStr">
        <is>
          <t>CCAJ-SC39/92/2023</t>
        </is>
      </c>
      <c r="B1865" s="6" t="n">
        <v>44984.86021420139</v>
      </c>
      <c r="C1865" s="5" t="inlineStr">
        <is>
          <t>1386 EINAR CHOQUETIJLLA - COBRADOR</t>
        </is>
      </c>
      <c r="D1865" s="7" t="n">
        <v>194308</v>
      </c>
      <c r="E1865" s="5" t="inlineStr">
        <is>
          <t>MERCANTIL SANTA CRUZ-4010640108</t>
        </is>
      </c>
      <c r="H1865" s="9" t="n">
        <v>11055.1944</v>
      </c>
      <c r="I1865" s="5" t="inlineStr">
        <is>
          <t>DEPÓSITO BANCARIO</t>
        </is>
      </c>
      <c r="J1865" s="8" t="inlineStr">
        <is>
          <t>1973 BASILIA CRUZ AJARACHI</t>
        </is>
      </c>
    </row>
    <row r="1866">
      <c r="A1866" s="5" t="inlineStr">
        <is>
          <t>CCAJ-SC39/92/2023</t>
        </is>
      </c>
      <c r="B1866" s="6" t="n">
        <v>44984.86021420139</v>
      </c>
      <c r="C1866" s="5" t="inlineStr">
        <is>
          <t>1386 EINAR CHOQUETIJLLA - COBRADOR</t>
        </is>
      </c>
      <c r="D1866" s="7" t="n">
        <v>194308</v>
      </c>
      <c r="E1866" s="5" t="inlineStr">
        <is>
          <t>MERCANTIL SANTA CRUZ-4010640108</t>
        </is>
      </c>
      <c r="H1866" s="9" t="n">
        <v>10889.0592</v>
      </c>
      <c r="I1866" s="5" t="inlineStr">
        <is>
          <t>DEPÓSITO BANCARIO</t>
        </is>
      </c>
      <c r="J1866" s="8" t="inlineStr">
        <is>
          <t>1973 BASILIA CRUZ AJARACHI</t>
        </is>
      </c>
    </row>
    <row r="1867">
      <c r="A1867" s="5" t="inlineStr">
        <is>
          <t>CCAJ-SC39/92/2023</t>
        </is>
      </c>
      <c r="B1867" s="6" t="n">
        <v>44984.86021420139</v>
      </c>
      <c r="C1867" s="5" t="inlineStr">
        <is>
          <t>1386 EINAR CHOQUETIJLLA - COBRADOR</t>
        </is>
      </c>
      <c r="D1867" s="7" t="n">
        <v>194308</v>
      </c>
      <c r="E1867" s="5" t="inlineStr">
        <is>
          <t>MERCANTIL SANTA CRUZ-4010640108</t>
        </is>
      </c>
      <c r="H1867" s="9" t="n">
        <v>780.0072</v>
      </c>
      <c r="I1867" s="5" t="inlineStr">
        <is>
          <t>DEPÓSITO BANCARIO</t>
        </is>
      </c>
      <c r="J1867" s="8" t="inlineStr">
        <is>
          <t>1973 BASILIA CRUZ AJARACHI</t>
        </is>
      </c>
    </row>
    <row r="1868">
      <c r="A1868" s="5" t="inlineStr">
        <is>
          <t>CCAJ-SC39/92/2023</t>
        </is>
      </c>
      <c r="B1868" s="6" t="n">
        <v>44984.86021420139</v>
      </c>
      <c r="C1868" s="5" t="inlineStr">
        <is>
          <t>1386 EINAR CHOQUETIJLLA - COBRADOR</t>
        </is>
      </c>
      <c r="D1868" s="7" t="n">
        <v>194308</v>
      </c>
      <c r="E1868" s="5" t="inlineStr">
        <is>
          <t>MERCANTIL SANTA CRUZ-4010640108</t>
        </is>
      </c>
      <c r="H1868" s="9" t="n">
        <v>975.0264</v>
      </c>
      <c r="I1868" s="5" t="inlineStr">
        <is>
          <t>DEPÓSITO BANCARIO</t>
        </is>
      </c>
      <c r="J1868" s="8" t="inlineStr">
        <is>
          <t>1973 BASILIA CRUZ AJARACHI</t>
        </is>
      </c>
    </row>
    <row r="1869">
      <c r="A1869" s="5" t="inlineStr">
        <is>
          <t>CCAJ-SC39/92/2023</t>
        </is>
      </c>
      <c r="B1869" s="6" t="n">
        <v>44984.86021420139</v>
      </c>
      <c r="C1869" s="5" t="inlineStr">
        <is>
          <t>1386 EINAR CHOQUETIJLLA - COBRADOR</t>
        </is>
      </c>
      <c r="D1869" s="7" t="n">
        <v>194308</v>
      </c>
      <c r="E1869" s="5" t="inlineStr">
        <is>
          <t>MERCANTIL SANTA CRUZ-4010640108</t>
        </is>
      </c>
      <c r="H1869" s="9" t="n">
        <v>1544.424</v>
      </c>
      <c r="I1869" s="5" t="inlineStr">
        <is>
          <t>DEPÓSITO BANCARIO</t>
        </is>
      </c>
      <c r="J1869" s="8" t="inlineStr">
        <is>
          <t>1973 BASILIA CRUZ AJARACHI</t>
        </is>
      </c>
    </row>
    <row r="1870">
      <c r="A1870" s="5" t="inlineStr">
        <is>
          <t>CCAJ-SC39/92/2023</t>
        </is>
      </c>
      <c r="B1870" s="6" t="n">
        <v>44984.86021420139</v>
      </c>
      <c r="C1870" s="5" t="inlineStr">
        <is>
          <t>1386 EINAR CHOQUETIJLLA - COBRADOR</t>
        </is>
      </c>
      <c r="D1870" s="7" t="n">
        <v>194308</v>
      </c>
      <c r="E1870" s="5" t="inlineStr">
        <is>
          <t>MERCANTIL SANTA CRUZ-4010640108</t>
        </is>
      </c>
      <c r="H1870" s="9" t="n">
        <v>3133.3224</v>
      </c>
      <c r="I1870" s="5" t="inlineStr">
        <is>
          <t>DEPÓSITO BANCARIO</t>
        </is>
      </c>
      <c r="J1870" s="8" t="inlineStr">
        <is>
          <t>1973 BASILIA CRUZ AJARACHI</t>
        </is>
      </c>
    </row>
    <row r="1871">
      <c r="A1871" s="5" t="inlineStr">
        <is>
          <t>CCAJ-SC39/92/2023</t>
        </is>
      </c>
      <c r="B1871" s="6" t="n">
        <v>44984.86021420139</v>
      </c>
      <c r="C1871" s="5" t="inlineStr">
        <is>
          <t>1386 EINAR CHOQUETIJLLA - COBRADOR</t>
        </is>
      </c>
      <c r="D1871" s="7" t="n">
        <v>194308</v>
      </c>
      <c r="E1871" s="5" t="inlineStr">
        <is>
          <t>MERCANTIL SANTA CRUZ-4010640108</t>
        </is>
      </c>
      <c r="H1871" s="9" t="n">
        <v>12098.2896</v>
      </c>
      <c r="I1871" s="5" t="inlineStr">
        <is>
          <t>DEPÓSITO BANCARIO</t>
        </is>
      </c>
      <c r="J1871" s="8" t="inlineStr">
        <is>
          <t>1973 BASILIA CRUZ AJARACHI</t>
        </is>
      </c>
    </row>
    <row r="1872">
      <c r="A1872" s="5" t="inlineStr">
        <is>
          <t>CCAJ-SC39/92/2023</t>
        </is>
      </c>
      <c r="B1872" s="6" t="n">
        <v>44984.86021420139</v>
      </c>
      <c r="C1872" s="5" t="inlineStr">
        <is>
          <t>1386 EINAR CHOQUETIJLLA - COBRADOR</t>
        </is>
      </c>
      <c r="D1872" s="7" t="n">
        <v>194308</v>
      </c>
      <c r="E1872" s="5" t="inlineStr">
        <is>
          <t>MERCANTIL SANTA CRUZ-4010640108</t>
        </is>
      </c>
      <c r="H1872" s="9" t="n">
        <v>3967.896</v>
      </c>
      <c r="I1872" s="5" t="inlineStr">
        <is>
          <t>DEPÓSITO BANCARIO</t>
        </is>
      </c>
      <c r="J1872" s="8" t="inlineStr">
        <is>
          <t>1973 BASILIA CRUZ AJARACHI</t>
        </is>
      </c>
    </row>
    <row r="1873">
      <c r="A1873" s="5" t="inlineStr">
        <is>
          <t>CCAJ-SC39/92/2023</t>
        </is>
      </c>
      <c r="B1873" s="6" t="n">
        <v>44984.86021420139</v>
      </c>
      <c r="C1873" s="5" t="inlineStr">
        <is>
          <t>1386 EINAR CHOQUETIJLLA - COBRADOR</t>
        </is>
      </c>
      <c r="D1873" s="7" t="n">
        <v>194308</v>
      </c>
      <c r="E1873" s="5" t="inlineStr">
        <is>
          <t>MERCANTIL SANTA CRUZ-4010640108</t>
        </is>
      </c>
      <c r="H1873" s="9" t="n">
        <v>1169.976</v>
      </c>
      <c r="I1873" s="5" t="inlineStr">
        <is>
          <t>DEPÓSITO BANCARIO</t>
        </is>
      </c>
      <c r="J1873" s="8" t="inlineStr">
        <is>
          <t>1973 BASILIA CRUZ AJARACHI</t>
        </is>
      </c>
    </row>
    <row r="1874">
      <c r="A1874" s="5" t="inlineStr">
        <is>
          <t>CCAJ-SC39/92/2023</t>
        </is>
      </c>
      <c r="B1874" s="6" t="n">
        <v>44984.86021420139</v>
      </c>
      <c r="C1874" s="5" t="inlineStr">
        <is>
          <t>1386 EINAR CHOQUETIJLLA - COBRADOR</t>
        </is>
      </c>
      <c r="D1874" s="7" t="n">
        <v>194308</v>
      </c>
      <c r="E1874" s="5" t="inlineStr">
        <is>
          <t>MERCANTIL SANTA CRUZ-4010640108</t>
        </is>
      </c>
      <c r="H1874" s="9" t="n">
        <v>916.0056</v>
      </c>
      <c r="I1874" s="5" t="inlineStr">
        <is>
          <t>DEPÓSITO BANCARIO</t>
        </is>
      </c>
      <c r="J1874" s="8" t="inlineStr">
        <is>
          <t>1973 BASILIA CRUZ AJARACHI</t>
        </is>
      </c>
    </row>
    <row r="1875">
      <c r="A1875" s="5" t="inlineStr">
        <is>
          <t>CCAJ-SC39/92/2023</t>
        </is>
      </c>
      <c r="B1875" s="6" t="n">
        <v>44984.86021420139</v>
      </c>
      <c r="C1875" s="5" t="inlineStr">
        <is>
          <t>1386 EINAR CHOQUETIJLLA - COBRADOR</t>
        </is>
      </c>
      <c r="D1875" s="7" t="n">
        <v>194308</v>
      </c>
      <c r="E1875" s="5" t="inlineStr">
        <is>
          <t>MERCANTIL SANTA CRUZ-4010640108</t>
        </is>
      </c>
      <c r="H1875" s="9" t="n">
        <v>1158.2832</v>
      </c>
      <c r="I1875" s="5" t="inlineStr">
        <is>
          <t>DEPÓSITO BANCARIO</t>
        </is>
      </c>
      <c r="J1875" s="8" t="inlineStr">
        <is>
          <t>1973 BASILIA CRUZ AJARACHI</t>
        </is>
      </c>
    </row>
    <row r="1876">
      <c r="A1876" s="5" t="inlineStr">
        <is>
          <t>CCAJ-SC39/92/2023</t>
        </is>
      </c>
      <c r="B1876" s="6" t="n">
        <v>44984.86021420139</v>
      </c>
      <c r="C1876" s="5" t="inlineStr">
        <is>
          <t>1386 EINAR CHOQUETIJLLA - COBRADOR</t>
        </is>
      </c>
      <c r="D1876" s="7" t="n">
        <v>194308</v>
      </c>
      <c r="E1876" s="5" t="inlineStr">
        <is>
          <t>MERCANTIL SANTA CRUZ-4010640108</t>
        </is>
      </c>
      <c r="H1876" s="9" t="n">
        <v>1395.8976</v>
      </c>
      <c r="I1876" s="5" t="inlineStr">
        <is>
          <t>DEPÓSITO BANCARIO</t>
        </is>
      </c>
      <c r="J1876" s="8" t="inlineStr">
        <is>
          <t>1973 BASILIA CRUZ AJARACHI</t>
        </is>
      </c>
    </row>
    <row r="1877">
      <c r="A1877" s="5" t="inlineStr">
        <is>
          <t>CCAJ-SC39/92/2023</t>
        </is>
      </c>
      <c r="B1877" s="6" t="n">
        <v>44984.86021420139</v>
      </c>
      <c r="C1877" s="5" t="inlineStr">
        <is>
          <t>1386 EINAR CHOQUETIJLLA - COBRADOR</t>
        </is>
      </c>
      <c r="D1877" s="7" t="n">
        <v>194308</v>
      </c>
      <c r="E1877" s="5" t="inlineStr">
        <is>
          <t>MERCANTIL SANTA CRUZ-4010640108</t>
        </is>
      </c>
      <c r="H1877" s="9" t="n">
        <v>2074.0104</v>
      </c>
      <c r="I1877" s="5" t="inlineStr">
        <is>
          <t>DEPÓSITO BANCARIO</t>
        </is>
      </c>
      <c r="J1877" s="8" t="inlineStr">
        <is>
          <t>1973 BASILIA CRUZ AJARACHI</t>
        </is>
      </c>
    </row>
    <row r="1878">
      <c r="A1878" s="5" t="inlineStr">
        <is>
          <t>CCAJ-SC39/92/2023</t>
        </is>
      </c>
      <c r="B1878" s="6" t="n">
        <v>44984.86021420139</v>
      </c>
      <c r="C1878" s="5" t="inlineStr">
        <is>
          <t>1386 EINAR CHOQUETIJLLA - COBRADOR</t>
        </is>
      </c>
      <c r="D1878" s="15" t="n">
        <v>45153206549</v>
      </c>
      <c r="E1878" s="5" t="inlineStr">
        <is>
          <t>BANCO INDUSTRIAL-100070049</t>
        </is>
      </c>
      <c r="H1878" s="9" t="n">
        <v>93.59999999999999</v>
      </c>
      <c r="I1878" s="5" t="inlineStr">
        <is>
          <t>DEPÓSITO BANCARIO</t>
        </is>
      </c>
      <c r="J1878" s="5" t="inlineStr">
        <is>
          <t>4307 PEDRO GALARZA TERCEROS</t>
        </is>
      </c>
    </row>
    <row r="1879">
      <c r="A1879" s="5" t="inlineStr">
        <is>
          <t>CCAJ-SC39/92/2023</t>
        </is>
      </c>
      <c r="B1879" s="6" t="n">
        <v>44984.86021420139</v>
      </c>
      <c r="C1879" s="5" t="inlineStr">
        <is>
          <t>1386 EINAR CHOQUETIJLLA - COBRADOR</t>
        </is>
      </c>
      <c r="D1879" s="7" t="n">
        <v>194308</v>
      </c>
      <c r="E1879" s="5" t="inlineStr">
        <is>
          <t>MERCANTIL SANTA CRUZ-4010640108</t>
        </is>
      </c>
      <c r="H1879" s="9" t="n">
        <v>195.0192</v>
      </c>
      <c r="I1879" s="5" t="inlineStr">
        <is>
          <t>DEPÓSITO BANCARIO</t>
        </is>
      </c>
      <c r="J1879" s="8" t="inlineStr">
        <is>
          <t>1973 BASILIA CRUZ AJARACHI</t>
        </is>
      </c>
    </row>
    <row r="1880">
      <c r="A1880" s="5" t="inlineStr">
        <is>
          <t>CCAJ-SC39/92/2023</t>
        </is>
      </c>
      <c r="B1880" s="6" t="n">
        <v>44984.86021420139</v>
      </c>
      <c r="C1880" s="5" t="inlineStr">
        <is>
          <t>1386 EINAR CHOQUETIJLLA - COBRADOR</t>
        </is>
      </c>
      <c r="D1880" s="15" t="n">
        <v>45153206548</v>
      </c>
      <c r="E1880" s="5" t="inlineStr">
        <is>
          <t>BANCO INDUSTRIAL-100070049</t>
        </is>
      </c>
      <c r="H1880" s="9" t="n">
        <v>1556.14</v>
      </c>
      <c r="I1880" s="5" t="inlineStr">
        <is>
          <t>DEPÓSITO BANCARIO</t>
        </is>
      </c>
      <c r="J1880" s="5" t="inlineStr">
        <is>
          <t>4307 PEDRO GALARZA TERCEROS</t>
        </is>
      </c>
    </row>
    <row r="1881">
      <c r="A1881" s="5" t="inlineStr">
        <is>
          <t>CCAJ-SC39/92/2023</t>
        </is>
      </c>
      <c r="B1881" s="6" t="n">
        <v>44984.86021420139</v>
      </c>
      <c r="C1881" s="5" t="inlineStr">
        <is>
          <t>1386 EINAR CHOQUETIJLLA - COBRADOR</t>
        </is>
      </c>
      <c r="D1881" s="15" t="n">
        <v>45123344022</v>
      </c>
      <c r="E1881" s="5" t="inlineStr">
        <is>
          <t>BANCO INDUSTRIAL-100070049</t>
        </is>
      </c>
      <c r="H1881" s="9" t="n">
        <v>239.52</v>
      </c>
      <c r="I1881" s="5" t="inlineStr">
        <is>
          <t>DEPÓSITO BANCARIO</t>
        </is>
      </c>
      <c r="J1881" s="5" t="inlineStr">
        <is>
          <t>4307 PEDRO GALARZA TERCEROS</t>
        </is>
      </c>
    </row>
    <row r="1882">
      <c r="A1882" s="5" t="inlineStr">
        <is>
          <t>CCAJ-SC39/92/2023</t>
        </is>
      </c>
      <c r="B1882" s="6" t="n">
        <v>44984.86021420139</v>
      </c>
      <c r="C1882" s="5" t="inlineStr">
        <is>
          <t>1386 EINAR CHOQUETIJLLA - COBRADOR</t>
        </is>
      </c>
      <c r="D1882" s="7" t="n">
        <v>194308</v>
      </c>
      <c r="E1882" s="5" t="inlineStr">
        <is>
          <t>MERCANTIL SANTA CRUZ-4010640108</t>
        </is>
      </c>
      <c r="H1882" s="9" t="n">
        <v>2801.3304</v>
      </c>
      <c r="I1882" s="5" t="inlineStr">
        <is>
          <t>DEPÓSITO BANCARIO</t>
        </is>
      </c>
      <c r="J1882" s="8" t="inlineStr">
        <is>
          <t>1973 BASILIA CRUZ AJARACHI</t>
        </is>
      </c>
    </row>
    <row r="1883">
      <c r="A1883" s="5" t="inlineStr">
        <is>
          <t>CCAJ-SC39/92/2023</t>
        </is>
      </c>
      <c r="B1883" s="6" t="n">
        <v>44984.86021420139</v>
      </c>
      <c r="C1883" s="5" t="inlineStr">
        <is>
          <t>1386 EINAR CHOQUETIJLLA - COBRADOR</t>
        </is>
      </c>
      <c r="D1883" s="15" t="n">
        <v>45113359310</v>
      </c>
      <c r="E1883" s="5" t="inlineStr">
        <is>
          <t>BANCO INDUSTRIAL-100070049</t>
        </is>
      </c>
      <c r="H1883" s="9" t="n">
        <v>410</v>
      </c>
      <c r="I1883" s="5" t="inlineStr">
        <is>
          <t>DEPÓSITO BANCARIO</t>
        </is>
      </c>
      <c r="J1883" s="5" t="inlineStr">
        <is>
          <t>4307 PEDRO GALARZA TERCEROS</t>
        </is>
      </c>
    </row>
    <row r="1884">
      <c r="A1884" s="5" t="inlineStr">
        <is>
          <t>CCAJ-SC39/92/2023</t>
        </is>
      </c>
      <c r="B1884" s="6" t="n">
        <v>44984.86021420139</v>
      </c>
      <c r="C1884" s="5" t="inlineStr">
        <is>
          <t>1386 EINAR CHOQUETIJLLA - COBRADOR</t>
        </is>
      </c>
      <c r="D1884" s="15" t="n">
        <v>45123344033</v>
      </c>
      <c r="E1884" s="5" t="inlineStr">
        <is>
          <t>BANCO INDUSTRIAL-100070049</t>
        </is>
      </c>
      <c r="H1884" s="9" t="n">
        <v>2450</v>
      </c>
      <c r="I1884" s="5" t="inlineStr">
        <is>
          <t>DEPÓSITO BANCARIO</t>
        </is>
      </c>
      <c r="J1884" s="5" t="inlineStr">
        <is>
          <t>4307 PEDRO GALARZA TERCEROS</t>
        </is>
      </c>
    </row>
    <row r="1885">
      <c r="A1885" s="5" t="inlineStr">
        <is>
          <t>CCAJ-SC39/92/2023</t>
        </is>
      </c>
      <c r="B1885" s="6" t="n">
        <v>44984.86021420139</v>
      </c>
      <c r="C1885" s="5" t="inlineStr">
        <is>
          <t>1386 EINAR CHOQUETIJLLA - COBRADOR</t>
        </is>
      </c>
      <c r="D1885" s="15" t="n">
        <v>45123344033</v>
      </c>
      <c r="E1885" s="5" t="inlineStr">
        <is>
          <t>BANCO INDUSTRIAL-100070049</t>
        </is>
      </c>
      <c r="H1885" s="9" t="n">
        <v>18398.4</v>
      </c>
      <c r="I1885" s="5" t="inlineStr">
        <is>
          <t>DEPÓSITO BANCARIO</t>
        </is>
      </c>
      <c r="J1885" s="5" t="inlineStr">
        <is>
          <t>4307 PEDRO GALARZA TERCEROS</t>
        </is>
      </c>
    </row>
    <row r="1886">
      <c r="A1886" s="5" t="inlineStr">
        <is>
          <t>CCAJ-SC39/92/2023</t>
        </is>
      </c>
      <c r="B1886" s="6" t="n">
        <v>44984.86021420139</v>
      </c>
      <c r="C1886" s="5" t="inlineStr">
        <is>
          <t>1386 EINAR CHOQUETIJLLA - COBRADOR</t>
        </is>
      </c>
      <c r="D1886" s="15" t="n">
        <v>45123344535</v>
      </c>
      <c r="E1886" s="5" t="inlineStr">
        <is>
          <t>BANCO INDUSTRIAL-100070049</t>
        </is>
      </c>
      <c r="H1886" s="9" t="n">
        <v>5502.6</v>
      </c>
      <c r="I1886" s="5" t="inlineStr">
        <is>
          <t>DEPÓSITO BANCARIO</t>
        </is>
      </c>
      <c r="J1886" s="5" t="inlineStr">
        <is>
          <t>4307 PEDRO GALARZA TERCEROS</t>
        </is>
      </c>
    </row>
    <row r="1887">
      <c r="A1887" s="5" t="inlineStr">
        <is>
          <t>CCAJ-SC39/92/2023</t>
        </is>
      </c>
      <c r="B1887" s="6" t="n">
        <v>44984.86021420139</v>
      </c>
      <c r="C1887" s="5" t="inlineStr">
        <is>
          <t>1386 EINAR CHOQUETIJLLA - COBRADOR</t>
        </is>
      </c>
      <c r="D1887" s="15" t="n">
        <v>45133210093</v>
      </c>
      <c r="E1887" s="5" t="inlineStr">
        <is>
          <t>BANCO INDUSTRIAL-100070049</t>
        </is>
      </c>
      <c r="H1887" s="9" t="n">
        <v>6085.65</v>
      </c>
      <c r="I1887" s="5" t="inlineStr">
        <is>
          <t>DEPÓSITO BANCARIO</t>
        </is>
      </c>
      <c r="J1887" s="5" t="inlineStr">
        <is>
          <t>4307 PEDRO GALARZA TERCEROS</t>
        </is>
      </c>
    </row>
    <row r="1888">
      <c r="A1888" s="5" t="inlineStr">
        <is>
          <t>CCAJ-SC39/92/2023</t>
        </is>
      </c>
      <c r="B1888" s="6" t="n">
        <v>44984.86021420139</v>
      </c>
      <c r="C1888" s="5" t="inlineStr">
        <is>
          <t>1386 EINAR CHOQUETIJLLA - COBRADOR</t>
        </is>
      </c>
      <c r="D1888" s="7" t="n">
        <v>195730</v>
      </c>
      <c r="E1888" s="5" t="inlineStr">
        <is>
          <t>MERCANTIL SANTA CRUZ-4010640108</t>
        </is>
      </c>
      <c r="H1888" s="9" t="n">
        <v>10639.056</v>
      </c>
      <c r="I1888" s="5" t="inlineStr">
        <is>
          <t>DEPÓSITO BANCARIO</t>
        </is>
      </c>
      <c r="J1888" s="8" t="inlineStr">
        <is>
          <t>1973 BASILIA CRUZ AJARACHI</t>
        </is>
      </c>
    </row>
    <row r="1889">
      <c r="A1889" s="5" t="inlineStr">
        <is>
          <t>CCAJ-SC39/92/2023</t>
        </is>
      </c>
      <c r="B1889" s="6" t="n">
        <v>44984.86021420139</v>
      </c>
      <c r="C1889" s="5" t="inlineStr">
        <is>
          <t>1386 EINAR CHOQUETIJLLA - COBRADOR</t>
        </is>
      </c>
      <c r="D1889" s="7" t="n">
        <v>195730</v>
      </c>
      <c r="E1889" s="5" t="inlineStr">
        <is>
          <t>MERCANTIL SANTA CRUZ-4010640108</t>
        </is>
      </c>
      <c r="H1889" s="9" t="n">
        <v>12348.9192</v>
      </c>
      <c r="I1889" s="5" t="inlineStr">
        <is>
          <t>DEPÓSITO BANCARIO</t>
        </is>
      </c>
      <c r="J1889" s="8" t="inlineStr">
        <is>
          <t>1973 BASILIA CRUZ AJARACHI</t>
        </is>
      </c>
    </row>
    <row r="1890">
      <c r="A1890" s="5" t="inlineStr">
        <is>
          <t>CCAJ-SC39/92/2023</t>
        </is>
      </c>
      <c r="B1890" s="6" t="n">
        <v>44984.86021420139</v>
      </c>
      <c r="C1890" s="5" t="inlineStr">
        <is>
          <t>1386 EINAR CHOQUETIJLLA - COBRADOR</t>
        </is>
      </c>
      <c r="D1890" s="7" t="n">
        <v>195730</v>
      </c>
      <c r="E1890" s="5" t="inlineStr">
        <is>
          <t>MERCANTIL SANTA CRUZ-4010640108</t>
        </is>
      </c>
      <c r="H1890" s="9" t="n">
        <v>11883.7824</v>
      </c>
      <c r="I1890" s="5" t="inlineStr">
        <is>
          <t>DEPÓSITO BANCARIO</t>
        </is>
      </c>
      <c r="J1890" s="8" t="inlineStr">
        <is>
          <t>1973 BASILIA CRUZ AJARACHI</t>
        </is>
      </c>
    </row>
    <row r="1891">
      <c r="A1891" s="5" t="inlineStr">
        <is>
          <t>CCAJ-SC39/92/2023</t>
        </is>
      </c>
      <c r="B1891" s="6" t="n">
        <v>44984.86021420139</v>
      </c>
      <c r="C1891" s="5" t="inlineStr">
        <is>
          <t>1386 EINAR CHOQUETIJLLA - COBRADOR</t>
        </is>
      </c>
      <c r="D1891" s="15" t="n">
        <v>45113359733</v>
      </c>
      <c r="E1891" s="5" t="inlineStr">
        <is>
          <t>BANCO INDUSTRIAL-100070049</t>
        </is>
      </c>
      <c r="H1891" s="9" t="n">
        <v>1342.96</v>
      </c>
      <c r="I1891" s="5" t="inlineStr">
        <is>
          <t>DEPÓSITO BANCARIO</t>
        </is>
      </c>
      <c r="J1891" s="5" t="inlineStr">
        <is>
          <t>4307 PEDRO GALARZA TERCEROS</t>
        </is>
      </c>
    </row>
    <row r="1892">
      <c r="A1892" s="5" t="inlineStr">
        <is>
          <t>CCAJ-SC39/92/2023</t>
        </is>
      </c>
      <c r="B1892" s="6" t="n">
        <v>44984.86021420139</v>
      </c>
      <c r="C1892" s="5" t="inlineStr">
        <is>
          <t>1386 EINAR CHOQUETIJLLA - COBRADOR</t>
        </is>
      </c>
      <c r="D1892" s="7" t="n">
        <v>195730</v>
      </c>
      <c r="E1892" s="5" t="inlineStr">
        <is>
          <t>MERCANTIL SANTA CRUZ-4010640108</t>
        </is>
      </c>
      <c r="H1892" s="9" t="n">
        <v>982.6824</v>
      </c>
      <c r="I1892" s="5" t="inlineStr">
        <is>
          <t>DEPÓSITO BANCARIO</t>
        </is>
      </c>
      <c r="J1892" s="8" t="inlineStr">
        <is>
          <t>1973 BASILIA CRUZ AJARACHI</t>
        </is>
      </c>
    </row>
    <row r="1893">
      <c r="A1893" s="5" t="inlineStr">
        <is>
          <t>CCAJ-SC39/92/2023</t>
        </is>
      </c>
      <c r="B1893" s="6" t="n">
        <v>44984.86021420139</v>
      </c>
      <c r="C1893" s="5" t="inlineStr">
        <is>
          <t>1386 EINAR CHOQUETIJLLA - COBRADOR</t>
        </is>
      </c>
      <c r="D1893" s="7" t="n">
        <v>195730</v>
      </c>
      <c r="E1893" s="5" t="inlineStr">
        <is>
          <t>MERCANTIL SANTA CRUZ-4010640108</t>
        </is>
      </c>
      <c r="H1893" s="9" t="n">
        <v>1329.36</v>
      </c>
      <c r="I1893" s="5" t="inlineStr">
        <is>
          <t>DEPÓSITO BANCARIO</t>
        </is>
      </c>
      <c r="J1893" s="8" t="inlineStr">
        <is>
          <t>1973 BASILIA CRUZ AJARACHI</t>
        </is>
      </c>
    </row>
    <row r="1894">
      <c r="A1894" s="5" t="inlineStr">
        <is>
          <t>CCAJ-SC39/92/2023</t>
        </is>
      </c>
      <c r="B1894" s="6" t="n">
        <v>44984.86021420139</v>
      </c>
      <c r="C1894" s="5" t="inlineStr">
        <is>
          <t>1386 EINAR CHOQUETIJLLA - COBRADOR</t>
        </is>
      </c>
      <c r="D1894" s="7" t="n">
        <v>195730</v>
      </c>
      <c r="E1894" s="5" t="inlineStr">
        <is>
          <t>MERCANTIL SANTA CRUZ-4010640108</t>
        </is>
      </c>
      <c r="H1894" s="9" t="n">
        <v>1387.2672</v>
      </c>
      <c r="I1894" s="5" t="inlineStr">
        <is>
          <t>DEPÓSITO BANCARIO</t>
        </is>
      </c>
      <c r="J1894" s="8" t="inlineStr">
        <is>
          <t>1973 BASILIA CRUZ AJARACHI</t>
        </is>
      </c>
    </row>
    <row r="1895">
      <c r="A1895" s="5" t="inlineStr">
        <is>
          <t>CCAJ-SC39/92/2023</t>
        </is>
      </c>
      <c r="B1895" s="6" t="n">
        <v>44984.86021420139</v>
      </c>
      <c r="C1895" s="5" t="inlineStr">
        <is>
          <t>1386 EINAR CHOQUETIJLLA - COBRADOR</t>
        </is>
      </c>
      <c r="D1895" s="7" t="n">
        <v>195730</v>
      </c>
      <c r="E1895" s="5" t="inlineStr">
        <is>
          <t>MERCANTIL SANTA CRUZ-4010640108</t>
        </is>
      </c>
      <c r="H1895" s="9" t="n">
        <v>4709.9016</v>
      </c>
      <c r="I1895" s="5" t="inlineStr">
        <is>
          <t>DEPÓSITO BANCARIO</t>
        </is>
      </c>
      <c r="J1895" s="8" t="inlineStr">
        <is>
          <t>1973 BASILIA CRUZ AJARACHI</t>
        </is>
      </c>
    </row>
    <row r="1896">
      <c r="A1896" s="5" t="inlineStr">
        <is>
          <t>CCAJ-SC39/92/2023</t>
        </is>
      </c>
      <c r="B1896" s="6" t="n">
        <v>44984.86021420139</v>
      </c>
      <c r="C1896" s="5" t="inlineStr">
        <is>
          <t>1386 EINAR CHOQUETIJLLA - COBRADOR</t>
        </is>
      </c>
      <c r="D1896" s="7" t="n">
        <v>132452</v>
      </c>
      <c r="E1896" s="5" t="inlineStr">
        <is>
          <t>BANCO DE CREDITO-7015054675359</t>
        </is>
      </c>
      <c r="H1896" s="9" t="n">
        <v>600</v>
      </c>
      <c r="I1896" s="5" t="inlineStr">
        <is>
          <t>DEPÓSITO BANCARIO</t>
        </is>
      </c>
      <c r="J1896" s="8" t="inlineStr">
        <is>
          <t>1972 FLAVIA GALEAN MALLON</t>
        </is>
      </c>
    </row>
    <row r="1897">
      <c r="A1897" s="5" t="inlineStr">
        <is>
          <t>CCAJ-SC39/92/2023</t>
        </is>
      </c>
      <c r="B1897" s="6" t="n">
        <v>44984.86021420139</v>
      </c>
      <c r="C1897" s="5" t="inlineStr">
        <is>
          <t>1386 EINAR CHOQUETIJLLA - COBRADOR</t>
        </is>
      </c>
      <c r="D1897" s="7" t="n">
        <v>195730</v>
      </c>
      <c r="E1897" s="5" t="inlineStr">
        <is>
          <t>MERCANTIL SANTA CRUZ-4010640108</t>
        </is>
      </c>
      <c r="H1897" s="9" t="n">
        <v>5681.0304</v>
      </c>
      <c r="I1897" s="5" t="inlineStr">
        <is>
          <t>DEPÓSITO BANCARIO</t>
        </is>
      </c>
      <c r="J1897" s="8" t="inlineStr">
        <is>
          <t>1973 BASILIA CRUZ AJARACHI</t>
        </is>
      </c>
    </row>
    <row r="1898">
      <c r="A1898" s="5" t="inlineStr">
        <is>
          <t>CCAJ-SC39/92/2023</t>
        </is>
      </c>
      <c r="B1898" s="6" t="n">
        <v>44984.86021420139</v>
      </c>
      <c r="C1898" s="5" t="inlineStr">
        <is>
          <t>1386 EINAR CHOQUETIJLLA - COBRADOR</t>
        </is>
      </c>
      <c r="D1898" s="7" t="n">
        <v>195730</v>
      </c>
      <c r="E1898" s="5" t="inlineStr">
        <is>
          <t>MERCANTIL SANTA CRUZ-4010640108</t>
        </is>
      </c>
      <c r="H1898" s="9" t="n">
        <v>10418.9808</v>
      </c>
      <c r="I1898" s="5" t="inlineStr">
        <is>
          <t>DEPÓSITO BANCARIO</t>
        </is>
      </c>
      <c r="J1898" s="8" t="inlineStr">
        <is>
          <t>1973 BASILIA CRUZ AJARACHI</t>
        </is>
      </c>
    </row>
    <row r="1899">
      <c r="A1899" s="5" t="inlineStr">
        <is>
          <t>CCAJ-SC39/92/2023</t>
        </is>
      </c>
      <c r="B1899" s="6" t="n">
        <v>44984.86021420139</v>
      </c>
      <c r="C1899" s="5" t="inlineStr">
        <is>
          <t>1386 EINAR CHOQUETIJLLA - COBRADOR</t>
        </is>
      </c>
      <c r="D1899" s="7" t="n">
        <v>195730</v>
      </c>
      <c r="E1899" s="5" t="inlineStr">
        <is>
          <t>MERCANTIL SANTA CRUZ-4010640108</t>
        </is>
      </c>
      <c r="H1899" s="9" t="n">
        <v>28670.8152</v>
      </c>
      <c r="I1899" s="5" t="inlineStr">
        <is>
          <t>DEPÓSITO BANCARIO</t>
        </is>
      </c>
      <c r="J1899" s="8" t="inlineStr">
        <is>
          <t>1973 BASILIA CRUZ AJARACHI</t>
        </is>
      </c>
    </row>
    <row r="1900">
      <c r="A1900" s="5" t="inlineStr">
        <is>
          <t>CCAJ-SC39/92/2023</t>
        </is>
      </c>
      <c r="B1900" s="6" t="n">
        <v>44984.86021420139</v>
      </c>
      <c r="C1900" s="5" t="inlineStr">
        <is>
          <t>1386 EINAR CHOQUETIJLLA - COBRADOR</t>
        </is>
      </c>
      <c r="D1900" s="7" t="n">
        <v>195730</v>
      </c>
      <c r="E1900" s="5" t="inlineStr">
        <is>
          <t>MERCANTIL SANTA CRUZ-4010640108</t>
        </is>
      </c>
      <c r="H1900" s="9" t="n">
        <v>1774.1736</v>
      </c>
      <c r="I1900" s="5" t="inlineStr">
        <is>
          <t>DEPÓSITO BANCARIO</t>
        </is>
      </c>
      <c r="J1900" s="8" t="inlineStr">
        <is>
          <t>1973 BASILIA CRUZ AJARACHI</t>
        </is>
      </c>
    </row>
    <row r="1901">
      <c r="A1901" s="5" t="inlineStr">
        <is>
          <t>CCAJ-SC39/92/2023</t>
        </is>
      </c>
      <c r="B1901" s="6" t="n">
        <v>44984.86021420139</v>
      </c>
      <c r="C1901" s="5" t="inlineStr">
        <is>
          <t>1386 EINAR CHOQUETIJLLA - COBRADOR</t>
        </is>
      </c>
      <c r="D1901" s="7" t="n">
        <v>195730</v>
      </c>
      <c r="E1901" s="5" t="inlineStr">
        <is>
          <t>MERCANTIL SANTA CRUZ-4010640108</t>
        </is>
      </c>
      <c r="H1901" s="9" t="n">
        <v>20450.3592</v>
      </c>
      <c r="I1901" s="5" t="inlineStr">
        <is>
          <t>DEPÓSITO BANCARIO</t>
        </is>
      </c>
      <c r="J1901" s="8" t="inlineStr">
        <is>
          <t>1973 BASILIA CRUZ AJARACHI</t>
        </is>
      </c>
    </row>
    <row r="1902">
      <c r="A1902" s="5" t="inlineStr">
        <is>
          <t>CCAJ-SC39/92/2023</t>
        </is>
      </c>
      <c r="B1902" s="6" t="n">
        <v>44984.86021420139</v>
      </c>
      <c r="C1902" s="5" t="inlineStr">
        <is>
          <t>1386 EINAR CHOQUETIJLLA - COBRADOR</t>
        </is>
      </c>
      <c r="D1902" s="7" t="n">
        <v>195730</v>
      </c>
      <c r="E1902" s="5" t="inlineStr">
        <is>
          <t>MERCANTIL SANTA CRUZ-4010640108</t>
        </is>
      </c>
      <c r="H1902" s="9" t="n">
        <v>7269.2328</v>
      </c>
      <c r="I1902" s="5" t="inlineStr">
        <is>
          <t>DEPÓSITO BANCARIO</t>
        </is>
      </c>
      <c r="J1902" s="8" t="inlineStr">
        <is>
          <t>1973 BASILIA CRUZ AJARACHI</t>
        </is>
      </c>
    </row>
    <row r="1903">
      <c r="A1903" s="5" t="inlineStr">
        <is>
          <t>CCAJ-SC39/92/2023</t>
        </is>
      </c>
      <c r="B1903" s="6" t="n">
        <v>44984.86021420139</v>
      </c>
      <c r="C1903" s="5" t="inlineStr">
        <is>
          <t>1386 EINAR CHOQUETIJLLA - COBRADOR</t>
        </is>
      </c>
      <c r="D1903" s="7" t="n">
        <v>195730</v>
      </c>
      <c r="E1903" s="5" t="inlineStr">
        <is>
          <t>MERCANTIL SANTA CRUZ-4010640108</t>
        </is>
      </c>
      <c r="H1903" s="9" t="n">
        <v>13799.3136</v>
      </c>
      <c r="I1903" s="5" t="inlineStr">
        <is>
          <t>DEPÓSITO BANCARIO</t>
        </is>
      </c>
      <c r="J1903" s="8" t="inlineStr">
        <is>
          <t>1973 BASILIA CRUZ AJARACHI</t>
        </is>
      </c>
    </row>
    <row r="1904">
      <c r="A1904" s="5" t="inlineStr">
        <is>
          <t>CCAJ-SC39/92/2023</t>
        </is>
      </c>
      <c r="B1904" s="6" t="n">
        <v>44984.86021420139</v>
      </c>
      <c r="C1904" s="5" t="inlineStr">
        <is>
          <t>1386 EINAR CHOQUETIJLLA - COBRADOR</t>
        </is>
      </c>
      <c r="D1904" s="15" t="n">
        <v>45173266914</v>
      </c>
      <c r="E1904" s="5" t="inlineStr">
        <is>
          <t>BANCO INDUSTRIAL-100070049</t>
        </is>
      </c>
      <c r="H1904" s="9" t="n">
        <v>3130.75</v>
      </c>
      <c r="I1904" s="5" t="inlineStr">
        <is>
          <t>DEPÓSITO BANCARIO</t>
        </is>
      </c>
      <c r="J1904" s="5" t="inlineStr">
        <is>
          <t>4307 PEDRO GALARZA TERCEROS</t>
        </is>
      </c>
    </row>
    <row r="1905">
      <c r="A1905" s="5" t="inlineStr">
        <is>
          <t>CCAJ-SC39/92/2023</t>
        </is>
      </c>
      <c r="B1905" s="6" t="n">
        <v>44984.86021420139</v>
      </c>
      <c r="C1905" s="5" t="inlineStr">
        <is>
          <t>1386 EINAR CHOQUETIJLLA - COBRADOR</t>
        </is>
      </c>
      <c r="D1905" s="7" t="n">
        <v>195730</v>
      </c>
      <c r="E1905" s="5" t="inlineStr">
        <is>
          <t>MERCANTIL SANTA CRUZ-4010640108</t>
        </is>
      </c>
      <c r="H1905" s="9" t="n">
        <v>4779.7104</v>
      </c>
      <c r="I1905" s="5" t="inlineStr">
        <is>
          <t>DEPÓSITO BANCARIO</t>
        </is>
      </c>
      <c r="J1905" s="8" t="inlineStr">
        <is>
          <t>1973 BASILIA CRUZ AJARACHI</t>
        </is>
      </c>
    </row>
    <row r="1906">
      <c r="A1906" s="5" t="inlineStr">
        <is>
          <t>CCAJ-SC39/92/2023</t>
        </is>
      </c>
      <c r="B1906" s="6" t="n">
        <v>44984.86021420139</v>
      </c>
      <c r="C1906" s="5" t="inlineStr">
        <is>
          <t>1386 EINAR CHOQUETIJLLA - COBRADOR</t>
        </is>
      </c>
      <c r="D1906" s="7" t="n">
        <v>195730</v>
      </c>
      <c r="E1906" s="5" t="inlineStr">
        <is>
          <t>MERCANTIL SANTA CRUZ-4010640108</t>
        </is>
      </c>
      <c r="H1906" s="9" t="n">
        <v>13668.8136</v>
      </c>
      <c r="I1906" s="5" t="inlineStr">
        <is>
          <t>DEPÓSITO BANCARIO</t>
        </is>
      </c>
      <c r="J1906" s="8" t="inlineStr">
        <is>
          <t>1973 BASILIA CRUZ AJARACHI</t>
        </is>
      </c>
    </row>
    <row r="1907">
      <c r="A1907" s="5" t="inlineStr">
        <is>
          <t>CCAJ-SC39/92/2023</t>
        </is>
      </c>
      <c r="B1907" s="6" t="n">
        <v>44984.86021420139</v>
      </c>
      <c r="C1907" s="5" t="inlineStr">
        <is>
          <t>1386 EINAR CHOQUETIJLLA - COBRADOR</t>
        </is>
      </c>
      <c r="D1907" s="7" t="n">
        <v>195730</v>
      </c>
      <c r="E1907" s="5" t="inlineStr">
        <is>
          <t>MERCANTIL SANTA CRUZ-4010640108</t>
        </is>
      </c>
      <c r="H1907" s="9" t="n">
        <v>25884.7272</v>
      </c>
      <c r="I1907" s="5" t="inlineStr">
        <is>
          <t>DEPÓSITO BANCARIO</t>
        </is>
      </c>
      <c r="J1907" s="8" t="inlineStr">
        <is>
          <t>1973 BASILIA CRUZ AJARACHI</t>
        </is>
      </c>
    </row>
    <row r="1908">
      <c r="A1908" s="5" t="inlineStr">
        <is>
          <t>CCAJ-SC39/92/2023</t>
        </is>
      </c>
      <c r="B1908" s="6" t="n">
        <v>44984.86021420139</v>
      </c>
      <c r="C1908" s="5" t="inlineStr">
        <is>
          <t>1386 EINAR CHOQUETIJLLA - COBRADOR</t>
        </is>
      </c>
      <c r="D1908" s="15" t="n">
        <v>45173266922</v>
      </c>
      <c r="E1908" s="5" t="inlineStr">
        <is>
          <t>BANCO INDUSTRIAL-100070049</t>
        </is>
      </c>
      <c r="H1908" s="9" t="n">
        <v>490.72</v>
      </c>
      <c r="I1908" s="5" t="inlineStr">
        <is>
          <t>DEPÓSITO BANCARIO</t>
        </is>
      </c>
      <c r="J1908" s="5" t="inlineStr">
        <is>
          <t>4307 PEDRO GALARZA TERCEROS</t>
        </is>
      </c>
    </row>
    <row r="1909">
      <c r="A1909" s="5" t="inlineStr">
        <is>
          <t>CCAJ-SC39/92/2023</t>
        </is>
      </c>
      <c r="B1909" s="6" t="n">
        <v>44984.86021420139</v>
      </c>
      <c r="C1909" s="5" t="inlineStr">
        <is>
          <t>1386 EINAR CHOQUETIJLLA - COBRADOR</t>
        </is>
      </c>
      <c r="D1909" s="7" t="n">
        <v>195730</v>
      </c>
      <c r="E1909" s="5" t="inlineStr">
        <is>
          <t>MERCANTIL SANTA CRUZ-4010640108</t>
        </is>
      </c>
      <c r="H1909" s="9" t="n">
        <v>4394.6136</v>
      </c>
      <c r="I1909" s="5" t="inlineStr">
        <is>
          <t>DEPÓSITO BANCARIO</t>
        </is>
      </c>
      <c r="J1909" s="8" t="inlineStr">
        <is>
          <t>1973 BASILIA CRUZ AJARACHI</t>
        </is>
      </c>
    </row>
    <row r="1910">
      <c r="A1910" s="5" t="inlineStr">
        <is>
          <t>CCAJ-SC39/92/2023</t>
        </is>
      </c>
      <c r="B1910" s="6" t="n">
        <v>44984.86021420139</v>
      </c>
      <c r="C1910" s="5" t="inlineStr">
        <is>
          <t>1386 EINAR CHOQUETIJLLA - COBRADOR</t>
        </is>
      </c>
      <c r="D1910" s="7" t="n">
        <v>195730</v>
      </c>
      <c r="E1910" s="5" t="inlineStr">
        <is>
          <t>MERCANTIL SANTA CRUZ-4010640108</t>
        </is>
      </c>
      <c r="H1910" s="9" t="n">
        <v>7065.8616</v>
      </c>
      <c r="I1910" s="5" t="inlineStr">
        <is>
          <t>DEPÓSITO BANCARIO</t>
        </is>
      </c>
      <c r="J1910" s="8" t="inlineStr">
        <is>
          <t>1973 BASILIA CRUZ AJARACHI</t>
        </is>
      </c>
    </row>
    <row r="1911">
      <c r="A1911" s="5" t="inlineStr">
        <is>
          <t>CCAJ-SC39/92/2023</t>
        </is>
      </c>
      <c r="B1911" s="6" t="n">
        <v>44984.86021420139</v>
      </c>
      <c r="C1911" s="5" t="inlineStr">
        <is>
          <t>1386 EINAR CHOQUETIJLLA - COBRADOR</t>
        </is>
      </c>
      <c r="D1911" s="7" t="n">
        <v>195730</v>
      </c>
      <c r="E1911" s="5" t="inlineStr">
        <is>
          <t>MERCANTIL SANTA CRUZ-4010640108</t>
        </is>
      </c>
      <c r="H1911" s="9" t="n">
        <v>10780.9008</v>
      </c>
      <c r="I1911" s="5" t="inlineStr">
        <is>
          <t>DEPÓSITO BANCARIO</t>
        </is>
      </c>
      <c r="J1911" s="8" t="inlineStr">
        <is>
          <t>1973 BASILIA CRUZ AJARACHI</t>
        </is>
      </c>
    </row>
    <row r="1912">
      <c r="A1912" s="5" t="inlineStr">
        <is>
          <t>CCAJ-SC39/92/2023</t>
        </is>
      </c>
      <c r="B1912" s="6" t="n">
        <v>44984.86021420139</v>
      </c>
      <c r="C1912" s="5" t="inlineStr">
        <is>
          <t>1386 EINAR CHOQUETIJLLA - COBRADOR</t>
        </is>
      </c>
      <c r="D1912" s="7" t="n">
        <v>195730</v>
      </c>
      <c r="E1912" s="5" t="inlineStr">
        <is>
          <t>MERCANTIL SANTA CRUZ-4010640108</t>
        </is>
      </c>
      <c r="H1912" s="9" t="n">
        <v>975.0264</v>
      </c>
      <c r="I1912" s="5" t="inlineStr">
        <is>
          <t>DEPÓSITO BANCARIO</t>
        </is>
      </c>
      <c r="J1912" s="8" t="inlineStr">
        <is>
          <t>1973 BASILIA CRUZ AJARACHI</t>
        </is>
      </c>
    </row>
    <row r="1913">
      <c r="A1913" s="5" t="inlineStr">
        <is>
          <t>CCAJ-SC39/92/2023</t>
        </is>
      </c>
      <c r="B1913" s="6" t="n">
        <v>44984.86021420139</v>
      </c>
      <c r="C1913" s="5" t="inlineStr">
        <is>
          <t>1386 EINAR CHOQUETIJLLA - COBRADOR</t>
        </is>
      </c>
      <c r="D1913" s="7" t="n">
        <v>195730</v>
      </c>
      <c r="E1913" s="5" t="inlineStr">
        <is>
          <t>MERCANTIL SANTA CRUZ-4010640108</t>
        </is>
      </c>
      <c r="H1913" s="9" t="n">
        <v>584.9880000000001</v>
      </c>
      <c r="I1913" s="5" t="inlineStr">
        <is>
          <t>DEPÓSITO BANCARIO</t>
        </is>
      </c>
      <c r="J1913" s="8" t="inlineStr">
        <is>
          <t>1973 BASILIA CRUZ AJARACHI</t>
        </is>
      </c>
    </row>
    <row r="1914">
      <c r="A1914" s="5" t="inlineStr">
        <is>
          <t>CCAJ-SC39/92/2023</t>
        </is>
      </c>
      <c r="B1914" s="6" t="n">
        <v>44984.86021420139</v>
      </c>
      <c r="C1914" s="5" t="inlineStr">
        <is>
          <t>1386 EINAR CHOQUETIJLLA - COBRADOR</t>
        </is>
      </c>
      <c r="D1914" s="7" t="n">
        <v>195730</v>
      </c>
      <c r="E1914" s="5" t="inlineStr">
        <is>
          <t>MERCANTIL SANTA CRUZ-4010640108</t>
        </is>
      </c>
      <c r="H1914" s="9" t="n">
        <v>239.9808</v>
      </c>
      <c r="I1914" s="5" t="inlineStr">
        <is>
          <t>DEPÓSITO BANCARIO</t>
        </is>
      </c>
      <c r="J1914" s="8" t="inlineStr">
        <is>
          <t>1973 BASILIA CRUZ AJARACHI</t>
        </is>
      </c>
    </row>
    <row r="1915">
      <c r="A1915" s="5" t="inlineStr">
        <is>
          <t>CCAJ-SC39/92/2023</t>
        </is>
      </c>
      <c r="B1915" s="6" t="n">
        <v>44984.86021420139</v>
      </c>
      <c r="C1915" s="5" t="inlineStr">
        <is>
          <t>1386 EINAR CHOQUETIJLLA - COBRADOR</t>
        </is>
      </c>
      <c r="D1915" s="7" t="n">
        <v>195730</v>
      </c>
      <c r="E1915" s="5" t="inlineStr">
        <is>
          <t>MERCANTIL SANTA CRUZ-4010640108</t>
        </is>
      </c>
      <c r="H1915" s="9" t="n">
        <v>780.0072</v>
      </c>
      <c r="I1915" s="5" t="inlineStr">
        <is>
          <t>DEPÓSITO BANCARIO</t>
        </is>
      </c>
      <c r="J1915" s="8" t="inlineStr">
        <is>
          <t>1973 BASILIA CRUZ AJARACHI</t>
        </is>
      </c>
    </row>
    <row r="1916">
      <c r="A1916" s="5" t="inlineStr">
        <is>
          <t>CCAJ-SC39/92/2023</t>
        </is>
      </c>
      <c r="B1916" s="6" t="n">
        <v>44984.86021420139</v>
      </c>
      <c r="C1916" s="5" t="inlineStr">
        <is>
          <t>1386 EINAR CHOQUETIJLLA - COBRADOR</t>
        </is>
      </c>
      <c r="D1916" s="7" t="n">
        <v>195730</v>
      </c>
      <c r="E1916" s="5" t="inlineStr">
        <is>
          <t>MERCANTIL SANTA CRUZ-4010640108</t>
        </is>
      </c>
      <c r="H1916" s="9" t="n">
        <v>2144.376</v>
      </c>
      <c r="I1916" s="5" t="inlineStr">
        <is>
          <t>DEPÓSITO BANCARIO</t>
        </is>
      </c>
      <c r="J1916" s="8" t="inlineStr">
        <is>
          <t>1973 BASILIA CRUZ AJARACHI</t>
        </is>
      </c>
    </row>
    <row r="1917">
      <c r="A1917" s="5" t="inlineStr">
        <is>
          <t>CCAJ-SC39/92/2023</t>
        </is>
      </c>
      <c r="B1917" s="6" t="n">
        <v>44984.86021420139</v>
      </c>
      <c r="C1917" s="5" t="inlineStr">
        <is>
          <t>1386 EINAR CHOQUETIJLLA - COBRADOR</t>
        </is>
      </c>
      <c r="D1917" s="7" t="n">
        <v>195730</v>
      </c>
      <c r="E1917" s="5" t="inlineStr">
        <is>
          <t>MERCANTIL SANTA CRUZ-4010640108</t>
        </is>
      </c>
      <c r="H1917" s="9" t="n">
        <v>1650.0072</v>
      </c>
      <c r="I1917" s="5" t="inlineStr">
        <is>
          <t>DEPÓSITO BANCARIO</t>
        </is>
      </c>
      <c r="J1917" s="8" t="inlineStr">
        <is>
          <t>1973 BASILIA CRUZ AJARACHI</t>
        </is>
      </c>
    </row>
    <row r="1918">
      <c r="A1918" s="5" t="inlineStr">
        <is>
          <t>CCAJ-SC39/92/2023</t>
        </is>
      </c>
      <c r="B1918" s="6" t="n">
        <v>44984.86021420139</v>
      </c>
      <c r="C1918" s="5" t="inlineStr">
        <is>
          <t>1386 EINAR CHOQUETIJLLA - COBRADOR</t>
        </is>
      </c>
      <c r="D1918" s="7" t="n">
        <v>195730</v>
      </c>
      <c r="E1918" s="5" t="inlineStr">
        <is>
          <t>MERCANTIL SANTA CRUZ-4010640108</t>
        </is>
      </c>
      <c r="H1918" s="9" t="n">
        <v>1949.9832</v>
      </c>
      <c r="I1918" s="5" t="inlineStr">
        <is>
          <t>DEPÓSITO BANCARIO</t>
        </is>
      </c>
      <c r="J1918" s="8" t="inlineStr">
        <is>
          <t>1973 BASILIA CRUZ AJARACHI</t>
        </is>
      </c>
    </row>
    <row r="1919">
      <c r="A1919" s="5" t="inlineStr">
        <is>
          <t>CCAJ-SC39/92/2023</t>
        </is>
      </c>
      <c r="B1919" s="6" t="n">
        <v>44984.86021420139</v>
      </c>
      <c r="C1919" s="5" t="inlineStr">
        <is>
          <t>1386 EINAR CHOQUETIJLLA - COBRADOR</t>
        </is>
      </c>
      <c r="D1919" s="7" t="n">
        <v>195730</v>
      </c>
      <c r="E1919" s="5" t="inlineStr">
        <is>
          <t>MERCANTIL SANTA CRUZ-4010640108</t>
        </is>
      </c>
      <c r="H1919" s="9" t="n">
        <v>2390.1336</v>
      </c>
      <c r="I1919" s="5" t="inlineStr">
        <is>
          <t>DEPÓSITO BANCARIO</t>
        </is>
      </c>
      <c r="J1919" s="8" t="inlineStr">
        <is>
          <t>1973 BASILIA CRUZ AJARACHI</t>
        </is>
      </c>
    </row>
    <row r="1920">
      <c r="A1920" s="5" t="inlineStr">
        <is>
          <t>CCAJ-SC39/92/2023</t>
        </is>
      </c>
      <c r="B1920" s="6" t="n">
        <v>44984.86021420139</v>
      </c>
      <c r="C1920" s="5" t="inlineStr">
        <is>
          <t>1386 EINAR CHOQUETIJLLA - COBRADOR</t>
        </is>
      </c>
      <c r="D1920" s="15" t="n">
        <v>45163296624</v>
      </c>
      <c r="E1920" s="5" t="inlineStr">
        <is>
          <t>BANCO INDUSTRIAL-100070049</t>
        </is>
      </c>
      <c r="H1920" s="9" t="n">
        <v>1968.44</v>
      </c>
      <c r="I1920" s="5" t="inlineStr">
        <is>
          <t>DEPÓSITO BANCARIO</t>
        </is>
      </c>
      <c r="J1920" s="5" t="inlineStr">
        <is>
          <t>1271 SANDRA SALAZAR ESCOBAR</t>
        </is>
      </c>
    </row>
    <row r="1921">
      <c r="A1921" s="5" t="inlineStr">
        <is>
          <t>CCAJ-SC39/92/2023</t>
        </is>
      </c>
      <c r="B1921" s="6" t="n">
        <v>44984.86021420139</v>
      </c>
      <c r="C1921" s="5" t="inlineStr">
        <is>
          <t>1386 EINAR CHOQUETIJLLA - COBRADOR</t>
        </is>
      </c>
      <c r="D1921" s="7" t="n">
        <v>194308</v>
      </c>
      <c r="E1921" s="5" t="inlineStr">
        <is>
          <t>MERCANTIL SANTA CRUZ-4010640108</t>
        </is>
      </c>
      <c r="H1921" s="9" t="n">
        <v>90.3408</v>
      </c>
      <c r="I1921" s="5" t="inlineStr">
        <is>
          <t>DEPÓSITO BANCARIO</t>
        </is>
      </c>
      <c r="J1921" s="8" t="inlineStr">
        <is>
          <t>1973 BASILIA CRUZ AJARACHI</t>
        </is>
      </c>
    </row>
    <row r="1922">
      <c r="A1922" s="5" t="inlineStr">
        <is>
          <t>CCAJ-SC39/92/2023</t>
        </is>
      </c>
      <c r="B1922" s="6" t="n">
        <v>44984.86021420139</v>
      </c>
      <c r="C1922" s="5" t="inlineStr">
        <is>
          <t>1386 EINAR CHOQUETIJLLA - COBRADOR</t>
        </is>
      </c>
      <c r="D1922" s="7" t="n">
        <v>39838429</v>
      </c>
      <c r="E1922" s="8" t="inlineStr">
        <is>
          <t>BANCO UNION-120271437</t>
        </is>
      </c>
      <c r="H1922" s="9" t="n">
        <v>8250.690000000001</v>
      </c>
      <c r="I1922" s="5" t="inlineStr">
        <is>
          <t>DEPÓSITO BANCARIO</t>
        </is>
      </c>
      <c r="J1922" s="5" t="inlineStr">
        <is>
          <t>1989 PATRICIA MARCELA UGALDE QUIROZ</t>
        </is>
      </c>
    </row>
    <row r="1923">
      <c r="A1923" s="5" t="inlineStr">
        <is>
          <t>CCAJ-SC39/92/2023</t>
        </is>
      </c>
      <c r="B1923" s="6" t="n">
        <v>44984.86021420139</v>
      </c>
      <c r="C1923" s="5" t="inlineStr">
        <is>
          <t>1386 EINAR CHOQUETIJLLA - COBRADOR</t>
        </is>
      </c>
      <c r="D1923" s="7" t="n">
        <v>39769170</v>
      </c>
      <c r="E1923" s="8" t="inlineStr">
        <is>
          <t>BANCO UNION-120271437</t>
        </is>
      </c>
      <c r="H1923" s="9" t="n">
        <v>9323.799999999999</v>
      </c>
      <c r="I1923" s="5" t="inlineStr">
        <is>
          <t>DEPÓSITO BANCARIO</t>
        </is>
      </c>
      <c r="J1923" s="5" t="inlineStr">
        <is>
          <t>1989 PATRICIA MARCELA UGALDE QUIROZ</t>
        </is>
      </c>
    </row>
    <row r="1924">
      <c r="A1924" s="5" t="inlineStr">
        <is>
          <t>CCAJ-SC39/92/2023</t>
        </is>
      </c>
      <c r="B1924" s="6" t="n">
        <v>44984.86021420139</v>
      </c>
      <c r="C1924" s="5" t="inlineStr">
        <is>
          <t>1386 EINAR CHOQUETIJLLA - COBRADOR</t>
        </is>
      </c>
      <c r="D1924" s="7" t="n">
        <v>273628</v>
      </c>
      <c r="E1924" s="5" t="inlineStr">
        <is>
          <t>BANCO DE CREDITO-7015054675359</t>
        </is>
      </c>
      <c r="H1924" s="9" t="n">
        <v>2042.4</v>
      </c>
      <c r="I1924" s="5" t="inlineStr">
        <is>
          <t>DEPÓSITO BANCARIO</t>
        </is>
      </c>
      <c r="J1924" s="5" t="inlineStr">
        <is>
          <t>1989 PATRICIA MARCELA UGALDE QUIROZ</t>
        </is>
      </c>
    </row>
    <row r="1925">
      <c r="A1925" s="5" t="inlineStr">
        <is>
          <t>CCAJ-SC39/92/2023</t>
        </is>
      </c>
      <c r="B1925" s="6" t="n">
        <v>44984.86021420139</v>
      </c>
      <c r="C1925" s="5" t="inlineStr">
        <is>
          <t>1386 EINAR CHOQUETIJLLA - COBRADOR</t>
        </is>
      </c>
      <c r="D1925" s="7" t="n">
        <v>354001</v>
      </c>
      <c r="E1925" s="5" t="inlineStr">
        <is>
          <t>BANCO DE CREDITO-7015054675359</t>
        </is>
      </c>
      <c r="H1925" s="9" t="n">
        <v>223.7</v>
      </c>
      <c r="I1925" s="5" t="inlineStr">
        <is>
          <t>DEPÓSITO BANCARIO</t>
        </is>
      </c>
      <c r="J1925" s="5" t="inlineStr">
        <is>
          <t>1989 PATRICIA MARCELA UGALDE QUIROZ</t>
        </is>
      </c>
    </row>
    <row r="1926">
      <c r="A1926" s="5" t="inlineStr">
        <is>
          <t>CCAJ-SC39/92/2023</t>
        </is>
      </c>
      <c r="B1926" s="6" t="n">
        <v>44984.86021420139</v>
      </c>
      <c r="C1926" s="5" t="inlineStr">
        <is>
          <t>1386 EINAR CHOQUETIJLLA - COBRADOR</t>
        </is>
      </c>
      <c r="D1926" s="15" t="n">
        <v>45123337865</v>
      </c>
      <c r="E1926" s="5" t="inlineStr">
        <is>
          <t>BANCO INDUSTRIAL-100070049</t>
        </is>
      </c>
      <c r="H1926" s="9" t="n">
        <v>6159.39</v>
      </c>
      <c r="I1926" s="5" t="inlineStr">
        <is>
          <t>DEPÓSITO BANCARIO</t>
        </is>
      </c>
      <c r="J1926" s="5" t="inlineStr">
        <is>
          <t>4307 PEDRO GALARZA TERCEROS</t>
        </is>
      </c>
    </row>
    <row r="1927">
      <c r="A1927" s="5" t="inlineStr">
        <is>
          <t>CCAJ-SC39/92/2023</t>
        </is>
      </c>
      <c r="B1927" s="6" t="n">
        <v>44984.86021420139</v>
      </c>
      <c r="C1927" s="5" t="inlineStr">
        <is>
          <t>1386 EINAR CHOQUETIJLLA - COBRADOR</t>
        </is>
      </c>
      <c r="D1927" s="7" t="n">
        <v>366353</v>
      </c>
      <c r="E1927" s="5" t="inlineStr">
        <is>
          <t>BANCO DE CREDITO-7015054675359</t>
        </is>
      </c>
      <c r="H1927" s="9" t="n">
        <v>99.45</v>
      </c>
      <c r="I1927" s="5" t="inlineStr">
        <is>
          <t>DEPÓSITO BANCARIO</t>
        </is>
      </c>
      <c r="J1927" s="5" t="inlineStr">
        <is>
          <t>1989 PATRICIA MARCELA UGALDE QUIROZ</t>
        </is>
      </c>
    </row>
    <row r="1928">
      <c r="A1928" s="5" t="inlineStr">
        <is>
          <t>CCAJ-SC39/92/2023</t>
        </is>
      </c>
      <c r="B1928" s="6" t="n">
        <v>44984.86021420139</v>
      </c>
      <c r="C1928" s="5" t="inlineStr">
        <is>
          <t>1386 EINAR CHOQUETIJLLA - COBRADOR</t>
        </is>
      </c>
      <c r="D1928" s="7" t="n">
        <v>173870</v>
      </c>
      <c r="E1928" s="5" t="inlineStr">
        <is>
          <t>BANCO DE CREDITO-7015054675359</t>
        </is>
      </c>
      <c r="H1928" s="9" t="n">
        <v>209</v>
      </c>
      <c r="I1928" s="5" t="inlineStr">
        <is>
          <t>DEPÓSITO BANCARIO</t>
        </is>
      </c>
      <c r="J1928" s="5" t="inlineStr">
        <is>
          <t>1989 PATRICIA MARCELA UGALDE QUIROZ</t>
        </is>
      </c>
    </row>
    <row r="1929">
      <c r="A1929" s="5" t="inlineStr">
        <is>
          <t>CCAJ-SC39/92/2023</t>
        </is>
      </c>
      <c r="B1929" s="6" t="n">
        <v>44984.86021420139</v>
      </c>
      <c r="C1929" s="5" t="inlineStr">
        <is>
          <t>1386 EINAR CHOQUETIJLLA - COBRADOR</t>
        </is>
      </c>
      <c r="D1929" s="7" t="n">
        <v>176698</v>
      </c>
      <c r="E1929" s="5" t="inlineStr">
        <is>
          <t>BANCO DE CREDITO-7015054675359</t>
        </is>
      </c>
      <c r="H1929" s="9" t="n">
        <v>0.78</v>
      </c>
      <c r="I1929" s="5" t="inlineStr">
        <is>
          <t>DEPÓSITO BANCARIO</t>
        </is>
      </c>
      <c r="J1929" s="5" t="inlineStr">
        <is>
          <t>1989 PATRICIA MARCELA UGALDE QUIROZ</t>
        </is>
      </c>
    </row>
    <row r="1930">
      <c r="A1930" s="5" t="inlineStr">
        <is>
          <t>CCAJ-SC39/92/2023</t>
        </is>
      </c>
      <c r="B1930" s="6" t="n">
        <v>44984.86021420139</v>
      </c>
      <c r="C1930" s="5" t="inlineStr">
        <is>
          <t>1386 EINAR CHOQUETIJLLA - COBRADOR</t>
        </is>
      </c>
      <c r="D1930" s="7" t="n">
        <v>210593</v>
      </c>
      <c r="E1930" s="5" t="inlineStr">
        <is>
          <t>BANCO DE CREDITO-7015054675359</t>
        </is>
      </c>
      <c r="H1930" s="9" t="n">
        <v>1659.68</v>
      </c>
      <c r="I1930" s="5" t="inlineStr">
        <is>
          <t>DEPÓSITO BANCARIO</t>
        </is>
      </c>
      <c r="J1930" s="5" t="inlineStr">
        <is>
          <t>1989 PATRICIA MARCELA UGALDE QUIROZ</t>
        </is>
      </c>
    </row>
    <row r="1931">
      <c r="A1931" s="5" t="inlineStr">
        <is>
          <t>CCAJ-SC39/92/2023</t>
        </is>
      </c>
      <c r="B1931" s="6" t="n">
        <v>44984.86021420139</v>
      </c>
      <c r="C1931" s="5" t="inlineStr">
        <is>
          <t>1386 EINAR CHOQUETIJLLA - COBRADOR</t>
        </is>
      </c>
      <c r="D1931" s="7" t="n">
        <v>250760</v>
      </c>
      <c r="E1931" s="5" t="inlineStr">
        <is>
          <t>BANCO DE CREDITO-7015054675359</t>
        </is>
      </c>
      <c r="H1931" s="9" t="n">
        <v>1245.5</v>
      </c>
      <c r="I1931" s="5" t="inlineStr">
        <is>
          <t>DEPÓSITO BANCARIO</t>
        </is>
      </c>
      <c r="J1931" s="5" t="inlineStr">
        <is>
          <t>1989 PATRICIA MARCELA UGALDE QUIROZ</t>
        </is>
      </c>
    </row>
    <row r="1932">
      <c r="A1932" s="5" t="inlineStr">
        <is>
          <t>CCAJ-SC39/92/2023</t>
        </is>
      </c>
      <c r="B1932" s="6" t="n">
        <v>44984.86021420139</v>
      </c>
      <c r="C1932" s="5" t="inlineStr">
        <is>
          <t>1386 EINAR CHOQUETIJLLA - COBRADOR</t>
        </is>
      </c>
      <c r="D1932" s="15" t="n">
        <v>45163299243</v>
      </c>
      <c r="E1932" s="5" t="inlineStr">
        <is>
          <t>BANCO INDUSTRIAL-100070049</t>
        </is>
      </c>
      <c r="H1932" s="9" t="n">
        <v>1270.8</v>
      </c>
      <c r="I1932" s="5" t="inlineStr">
        <is>
          <t>DEPÓSITO BANCARIO</t>
        </is>
      </c>
      <c r="J1932" s="5" t="inlineStr">
        <is>
          <t>4307 PEDRO GALARZA TERCEROS</t>
        </is>
      </c>
    </row>
    <row r="1933">
      <c r="A1933" s="5" t="inlineStr">
        <is>
          <t>CCAJ-SC39/92/2023</t>
        </is>
      </c>
      <c r="B1933" s="6" t="n">
        <v>44984.86021420139</v>
      </c>
      <c r="C1933" s="5" t="inlineStr">
        <is>
          <t>1386 EINAR CHOQUETIJLLA - COBRADOR</t>
        </is>
      </c>
      <c r="D1933" s="15" t="n">
        <v>52117004156</v>
      </c>
      <c r="E1933" s="5" t="inlineStr">
        <is>
          <t>BANCO INDUSTRIAL-100070049</t>
        </is>
      </c>
      <c r="H1933" s="9" t="n">
        <v>1134</v>
      </c>
      <c r="I1933" s="5" t="inlineStr">
        <is>
          <t>DEPÓSITO BANCARIO</t>
        </is>
      </c>
      <c r="J1933" s="5" t="inlineStr">
        <is>
          <t>1989 PATRICIA MARCELA UGALDE QUIROZ</t>
        </is>
      </c>
    </row>
    <row r="1934">
      <c r="A1934" s="5" t="inlineStr">
        <is>
          <t>CCAJ-SC39/92/2023</t>
        </is>
      </c>
      <c r="B1934" s="6" t="n">
        <v>44984.86021420139</v>
      </c>
      <c r="C1934" s="5" t="inlineStr">
        <is>
          <t>1386 EINAR CHOQUETIJLLA - COBRADOR</t>
        </is>
      </c>
      <c r="D1934" s="15" t="n">
        <v>45163298716</v>
      </c>
      <c r="E1934" s="5" t="inlineStr">
        <is>
          <t>BANCO INDUSTRIAL-100070049</t>
        </is>
      </c>
      <c r="H1934" s="9" t="n">
        <v>1440</v>
      </c>
      <c r="I1934" s="5" t="inlineStr">
        <is>
          <t>DEPÓSITO BANCARIO</t>
        </is>
      </c>
      <c r="J1934" s="5" t="inlineStr">
        <is>
          <t>1989 PATRICIA MARCELA UGALDE QUIROZ</t>
        </is>
      </c>
    </row>
    <row r="1935">
      <c r="A1935" s="5" t="inlineStr">
        <is>
          <t>CCAJ-SC39/92/2023</t>
        </is>
      </c>
      <c r="B1935" s="6" t="n">
        <v>44984.86021420139</v>
      </c>
      <c r="C1935" s="5" t="inlineStr">
        <is>
          <t>1386 EINAR CHOQUETIJLLA - COBRADOR</t>
        </is>
      </c>
      <c r="D1935" s="15" t="n">
        <v>45173267058</v>
      </c>
      <c r="E1935" s="5" t="inlineStr">
        <is>
          <t>BANCO INDUSTRIAL-100070049</t>
        </is>
      </c>
      <c r="H1935" s="9" t="n">
        <v>1094.19</v>
      </c>
      <c r="I1935" s="5" t="inlineStr">
        <is>
          <t>DEPÓSITO BANCARIO</t>
        </is>
      </c>
      <c r="J1935" s="5" t="inlineStr">
        <is>
          <t>4307 PEDRO GALARZA TERCEROS</t>
        </is>
      </c>
    </row>
    <row r="1936">
      <c r="A1936" s="5" t="inlineStr">
        <is>
          <t>CCAJ-SC39/92/2023</t>
        </is>
      </c>
      <c r="B1936" s="6" t="n">
        <v>44984.86021420139</v>
      </c>
      <c r="C1936" s="5" t="inlineStr">
        <is>
          <t>1386 EINAR CHOQUETIJLLA - COBRADOR</t>
        </is>
      </c>
      <c r="D1936" s="15" t="n">
        <v>45133209925</v>
      </c>
      <c r="E1936" s="5" t="inlineStr">
        <is>
          <t>BANCO INDUSTRIAL-100070049</t>
        </is>
      </c>
      <c r="H1936" s="9" t="n">
        <v>270.8</v>
      </c>
      <c r="I1936" s="5" t="inlineStr">
        <is>
          <t>DEPÓSITO BANCARIO</t>
        </is>
      </c>
      <c r="J1936" s="5" t="inlineStr">
        <is>
          <t>1989 PATRICIA MARCELA UGALDE QUIROZ</t>
        </is>
      </c>
    </row>
    <row r="1937">
      <c r="A1937" s="5" t="inlineStr">
        <is>
          <t>CCAJ-SC39/92/2023</t>
        </is>
      </c>
      <c r="B1937" s="6" t="n">
        <v>44984.86021420139</v>
      </c>
      <c r="C1937" s="5" t="inlineStr">
        <is>
          <t>1386 EINAR CHOQUETIJLLA - COBRADOR</t>
        </is>
      </c>
      <c r="D1937" s="15" t="n">
        <v>45123344715</v>
      </c>
      <c r="E1937" s="5" t="inlineStr">
        <is>
          <t>BANCO INDUSTRIAL-100070049</t>
        </is>
      </c>
      <c r="H1937" s="9" t="n">
        <v>1384</v>
      </c>
      <c r="I1937" s="5" t="inlineStr">
        <is>
          <t>DEPÓSITO BANCARIO</t>
        </is>
      </c>
      <c r="J1937" s="5" t="inlineStr">
        <is>
          <t>1989 PATRICIA MARCELA UGALDE QUIROZ</t>
        </is>
      </c>
    </row>
    <row r="1938">
      <c r="A1938" s="5" t="inlineStr">
        <is>
          <t>CCAJ-SC39/92/2023</t>
        </is>
      </c>
      <c r="B1938" s="6" t="n">
        <v>44984.86021420139</v>
      </c>
      <c r="C1938" s="5" t="inlineStr">
        <is>
          <t>1386 EINAR CHOQUETIJLLA - COBRADOR</t>
        </is>
      </c>
      <c r="D1938" s="15" t="n">
        <v>45143573205</v>
      </c>
      <c r="E1938" s="5" t="inlineStr">
        <is>
          <t>BANCO INDUSTRIAL-100070049</t>
        </is>
      </c>
      <c r="H1938" s="9" t="n">
        <v>93</v>
      </c>
      <c r="I1938" s="5" t="inlineStr">
        <is>
          <t>DEPÓSITO BANCARIO</t>
        </is>
      </c>
      <c r="J1938" s="5" t="inlineStr">
        <is>
          <t>1989 PATRICIA MARCELA UGALDE QUIROZ</t>
        </is>
      </c>
    </row>
    <row r="1939">
      <c r="A1939" s="5" t="inlineStr">
        <is>
          <t>CCAJ-SC39/92/2023</t>
        </is>
      </c>
      <c r="B1939" s="6" t="n">
        <v>44984.86021420139</v>
      </c>
      <c r="C1939" s="5" t="inlineStr">
        <is>
          <t>1386 EINAR CHOQUETIJLLA - COBRADOR</t>
        </is>
      </c>
      <c r="D1939" s="15" t="n">
        <v>45123344729</v>
      </c>
      <c r="E1939" s="5" t="inlineStr">
        <is>
          <t>BANCO INDUSTRIAL-100070049</t>
        </is>
      </c>
      <c r="H1939" s="9" t="n">
        <v>684.24</v>
      </c>
      <c r="I1939" s="5" t="inlineStr">
        <is>
          <t>DEPÓSITO BANCARIO</t>
        </is>
      </c>
      <c r="J1939" s="5" t="inlineStr">
        <is>
          <t>1989 PATRICIA MARCELA UGALDE QUIROZ</t>
        </is>
      </c>
    </row>
    <row r="1940">
      <c r="A1940" s="5" t="inlineStr">
        <is>
          <t>CCAJ-SC39/92/2023</t>
        </is>
      </c>
      <c r="B1940" s="6" t="n">
        <v>44984.86021420139</v>
      </c>
      <c r="C1940" s="5" t="inlineStr">
        <is>
          <t>1386 EINAR CHOQUETIJLLA - COBRADOR</t>
        </is>
      </c>
      <c r="D1940" s="15" t="n">
        <v>89520149170</v>
      </c>
      <c r="E1940" s="5" t="inlineStr">
        <is>
          <t>BANCO INDUSTRIAL-100070049</t>
        </is>
      </c>
      <c r="H1940" s="9" t="n">
        <v>6063.94</v>
      </c>
      <c r="I1940" s="5" t="inlineStr">
        <is>
          <t>DEPÓSITO BANCARIO</t>
        </is>
      </c>
      <c r="J1940" s="5" t="inlineStr">
        <is>
          <t>1989 PATRICIA MARCELA UGALDE QUIROZ</t>
        </is>
      </c>
    </row>
    <row r="1941">
      <c r="A1941" s="5" t="inlineStr">
        <is>
          <t>CCAJ-SC39/92/2023</t>
        </is>
      </c>
      <c r="B1941" s="6" t="n">
        <v>44984.86021420139</v>
      </c>
      <c r="C1941" s="5" t="inlineStr">
        <is>
          <t>1386 EINAR CHOQUETIJLLA - COBRADOR</t>
        </is>
      </c>
      <c r="D1941" s="15" t="n">
        <v>45163299263</v>
      </c>
      <c r="E1941" s="5" t="inlineStr">
        <is>
          <t>BANCO INDUSTRIAL-100070049</t>
        </is>
      </c>
      <c r="H1941" s="9" t="n">
        <v>360.6</v>
      </c>
      <c r="I1941" s="5" t="inlineStr">
        <is>
          <t>DEPÓSITO BANCARIO</t>
        </is>
      </c>
      <c r="J1941" s="5" t="inlineStr">
        <is>
          <t>1989 PATRICIA MARCELA UGALDE QUIROZ</t>
        </is>
      </c>
    </row>
    <row r="1942">
      <c r="A1942" s="5" t="inlineStr">
        <is>
          <t>CCAJ-SC39/92/2023</t>
        </is>
      </c>
      <c r="B1942" s="6" t="n">
        <v>44984.86021420139</v>
      </c>
      <c r="C1942" s="5" t="inlineStr">
        <is>
          <t>1386 EINAR CHOQUETIJLLA - COBRADOR</t>
        </is>
      </c>
      <c r="D1942" s="15" t="n">
        <v>45113356928</v>
      </c>
      <c r="E1942" s="5" t="inlineStr">
        <is>
          <t>BANCO INDUSTRIAL-100070049</t>
        </is>
      </c>
      <c r="H1942" s="9" t="n">
        <v>49454.32</v>
      </c>
      <c r="I1942" s="5" t="inlineStr">
        <is>
          <t>DEPÓSITO BANCARIO</t>
        </is>
      </c>
      <c r="J1942" s="5" t="inlineStr">
        <is>
          <t>4307 PEDRO GALARZA TERCEROS</t>
        </is>
      </c>
    </row>
    <row r="1943">
      <c r="A1943" s="5" t="inlineStr">
        <is>
          <t>CCAJ-SC39/92/2023</t>
        </is>
      </c>
      <c r="B1943" s="6" t="n">
        <v>44984.86021420139</v>
      </c>
      <c r="C1943" s="5" t="inlineStr">
        <is>
          <t>1386 EINAR CHOQUETIJLLA - COBRADOR</t>
        </is>
      </c>
      <c r="D1943" s="15" t="n">
        <v>45153206755</v>
      </c>
      <c r="E1943" s="5" t="inlineStr">
        <is>
          <t>BANCO INDUSTRIAL-100070049</t>
        </is>
      </c>
      <c r="H1943" s="9" t="n">
        <v>216</v>
      </c>
      <c r="I1943" s="5" t="inlineStr">
        <is>
          <t>DEPÓSITO BANCARIO</t>
        </is>
      </c>
      <c r="J1943" s="5" t="inlineStr">
        <is>
          <t>1271 SANDRA SALAZAR ESCOBAR</t>
        </is>
      </c>
    </row>
    <row r="1944">
      <c r="A1944" s="5" t="inlineStr">
        <is>
          <t>CCAJ-SC39/92/2023</t>
        </is>
      </c>
      <c r="B1944" s="6" t="n">
        <v>44984.86021420139</v>
      </c>
      <c r="C1944" s="5" t="inlineStr">
        <is>
          <t>1386 EINAR CHOQUETIJLLA - COBRADOR</t>
        </is>
      </c>
      <c r="D1944" s="15" t="n">
        <v>52117006299</v>
      </c>
      <c r="E1944" s="5" t="inlineStr">
        <is>
          <t>BANCO INDUSTRIAL-100070049</t>
        </is>
      </c>
      <c r="H1944" s="9" t="n">
        <v>1010.18</v>
      </c>
      <c r="I1944" s="5" t="inlineStr">
        <is>
          <t>DEPÓSITO BANCARIO</t>
        </is>
      </c>
      <c r="J1944" s="5" t="inlineStr">
        <is>
          <t>1271 SANDRA SALAZAR ESCOBAR</t>
        </is>
      </c>
    </row>
    <row r="1945">
      <c r="A1945" s="5" t="inlineStr">
        <is>
          <t>CCAJ-SC39/92/2023</t>
        </is>
      </c>
      <c r="B1945" s="6" t="n">
        <v>44984.86021420139</v>
      </c>
      <c r="C1945" s="5" t="inlineStr">
        <is>
          <t>1386 EINAR CHOQUETIJLLA - COBRADOR</t>
        </is>
      </c>
      <c r="D1945" s="15" t="n">
        <v>52616925476</v>
      </c>
      <c r="E1945" s="5" t="inlineStr">
        <is>
          <t>BANCO INDUSTRIAL-100070049</t>
        </is>
      </c>
      <c r="H1945" s="9" t="n">
        <v>75</v>
      </c>
      <c r="I1945" s="5" t="inlineStr">
        <is>
          <t>DEPÓSITO BANCARIO</t>
        </is>
      </c>
      <c r="J1945" s="5" t="inlineStr">
        <is>
          <t>1271 SANDRA SALAZAR ESCOBAR</t>
        </is>
      </c>
    </row>
    <row r="1946">
      <c r="A1946" s="5" t="inlineStr">
        <is>
          <t>CCAJ-SC39/92/2023</t>
        </is>
      </c>
      <c r="B1946" s="6" t="n">
        <v>44984.86021420139</v>
      </c>
      <c r="C1946" s="5" t="inlineStr">
        <is>
          <t>1386 EINAR CHOQUETIJLLA - COBRADOR</t>
        </is>
      </c>
      <c r="D1946" s="7" t="n">
        <v>3140174377</v>
      </c>
      <c r="E1946" s="8" t="inlineStr">
        <is>
          <t>BANCO UNION-120271437</t>
        </is>
      </c>
      <c r="H1946" s="9" t="n">
        <v>13000</v>
      </c>
      <c r="I1946" s="5" t="inlineStr">
        <is>
          <t>DEPÓSITO BANCARIO</t>
        </is>
      </c>
      <c r="J1946" s="5" t="inlineStr">
        <is>
          <t>1271 SANDRA SALAZAR ESCOBAR</t>
        </is>
      </c>
    </row>
    <row r="1947">
      <c r="A1947" s="5" t="inlineStr">
        <is>
          <t>CCAJ-SC39/92/2023</t>
        </is>
      </c>
      <c r="B1947" s="6" t="n">
        <v>44984.86021420139</v>
      </c>
      <c r="C1947" s="5" t="inlineStr">
        <is>
          <t>1386 EINAR CHOQUETIJLLA - COBRADOR</t>
        </is>
      </c>
      <c r="D1947" s="7" t="n">
        <v>175944</v>
      </c>
      <c r="E1947" s="5" t="inlineStr">
        <is>
          <t>MERCANTIL SANTA CRUZ-4010640108</t>
        </is>
      </c>
      <c r="H1947" s="9" t="n">
        <v>696</v>
      </c>
      <c r="I1947" s="5" t="inlineStr">
        <is>
          <t>DEPÓSITO BANCARIO</t>
        </is>
      </c>
      <c r="J1947" s="5" t="inlineStr">
        <is>
          <t>4863 MOISES MENACHO MONTAÑO</t>
        </is>
      </c>
    </row>
    <row r="1948">
      <c r="A1948" s="5" t="inlineStr">
        <is>
          <t>CCAJ-SC39/92/2023</t>
        </is>
      </c>
      <c r="B1948" s="6" t="n">
        <v>44984.86021420139</v>
      </c>
      <c r="C1948" s="5" t="inlineStr">
        <is>
          <t>1386 EINAR CHOQUETIJLLA - COBRADOR</t>
        </is>
      </c>
      <c r="D1948" s="7" t="n">
        <v>406757</v>
      </c>
      <c r="E1948" s="5" t="inlineStr">
        <is>
          <t>BANCO DE CREDITO-7015054675359</t>
        </is>
      </c>
      <c r="H1948" s="9" t="n">
        <v>840</v>
      </c>
      <c r="I1948" s="5" t="inlineStr">
        <is>
          <t>DEPÓSITO BANCARIO</t>
        </is>
      </c>
      <c r="J1948" s="5" t="inlineStr">
        <is>
          <t>1271 SANDRA SALAZAR ESCOBAR</t>
        </is>
      </c>
    </row>
    <row r="1949">
      <c r="A1949" s="5" t="inlineStr">
        <is>
          <t>CCAJ-SC39/92/2023</t>
        </is>
      </c>
      <c r="B1949" s="6" t="n">
        <v>44984.86021420139</v>
      </c>
      <c r="C1949" s="5" t="inlineStr">
        <is>
          <t>1386 EINAR CHOQUETIJLLA - COBRADOR</t>
        </is>
      </c>
      <c r="D1949" s="7" t="n">
        <v>363551</v>
      </c>
      <c r="E1949" s="5" t="inlineStr">
        <is>
          <t>BANCO DE CREDITO-7015054675359</t>
        </is>
      </c>
      <c r="H1949" s="9" t="n">
        <v>1172.1</v>
      </c>
      <c r="I1949" s="5" t="inlineStr">
        <is>
          <t>DEPÓSITO BANCARIO</t>
        </is>
      </c>
      <c r="J1949" s="5" t="inlineStr">
        <is>
          <t>1271 SANDRA SALAZAR ESCOBAR</t>
        </is>
      </c>
    </row>
    <row r="1950">
      <c r="A1950" s="5" t="inlineStr">
        <is>
          <t>CCAJ-SC39/92/2023</t>
        </is>
      </c>
      <c r="B1950" s="6" t="n">
        <v>44984.86021420139</v>
      </c>
      <c r="C1950" s="5" t="inlineStr">
        <is>
          <t>1386 EINAR CHOQUETIJLLA - COBRADOR</t>
        </is>
      </c>
      <c r="D1950" s="7" t="n">
        <v>196453</v>
      </c>
      <c r="E1950" s="5" t="inlineStr">
        <is>
          <t>BANCO DE CREDITO-7015054675359</t>
        </is>
      </c>
      <c r="H1950" s="9" t="n">
        <v>286.66</v>
      </c>
      <c r="I1950" s="5" t="inlineStr">
        <is>
          <t>DEPÓSITO BANCARIO</t>
        </is>
      </c>
      <c r="J1950" s="5" t="inlineStr">
        <is>
          <t>1271 SANDRA SALAZAR ESCOBAR</t>
        </is>
      </c>
    </row>
    <row r="1951">
      <c r="A1951" s="5" t="inlineStr">
        <is>
          <t>CCAJ-SC39/92/2023</t>
        </is>
      </c>
      <c r="B1951" s="6" t="n">
        <v>44984.86021420139</v>
      </c>
      <c r="C1951" s="5" t="inlineStr">
        <is>
          <t>1386 EINAR CHOQUETIJLLA - COBRADOR</t>
        </is>
      </c>
      <c r="D1951" s="7" t="n">
        <v>184824</v>
      </c>
      <c r="E1951" s="5" t="inlineStr">
        <is>
          <t>MERCANTIL SANTA CRUZ-4010678183</t>
        </is>
      </c>
      <c r="H1951" s="9" t="n">
        <v>45730.1</v>
      </c>
      <c r="I1951" s="5" t="inlineStr">
        <is>
          <t>DEPÓSITO BANCARIO</t>
        </is>
      </c>
      <c r="J1951" s="8" t="inlineStr">
        <is>
          <t>1972 FLAVIA GALEAN MALLON</t>
        </is>
      </c>
    </row>
    <row r="1952">
      <c r="A1952" s="5" t="inlineStr">
        <is>
          <t>CCAJ-SC39/92/2023</t>
        </is>
      </c>
      <c r="B1952" s="6" t="n">
        <v>44984.86021420139</v>
      </c>
      <c r="C1952" s="5" t="inlineStr">
        <is>
          <t>1386 EINAR CHOQUETIJLLA - COBRADOR</t>
        </is>
      </c>
      <c r="D1952" s="7" t="n">
        <v>182739</v>
      </c>
      <c r="E1952" s="5" t="inlineStr">
        <is>
          <t>MERCANTIL SANTA CRUZ-4010640108</t>
        </is>
      </c>
      <c r="H1952" s="9" t="n">
        <v>1461.6</v>
      </c>
      <c r="I1952" s="5" t="inlineStr">
        <is>
          <t>DEPÓSITO BANCARIO</t>
        </is>
      </c>
      <c r="J1952" s="8" t="inlineStr">
        <is>
          <t>1972 FLAVIA GALEAN MALLON</t>
        </is>
      </c>
    </row>
    <row r="1953">
      <c r="A1953" s="5" t="inlineStr">
        <is>
          <t>CCAJ-SC39/92/2023</t>
        </is>
      </c>
      <c r="B1953" s="6" t="n">
        <v>44984.86021420139</v>
      </c>
      <c r="C1953" s="5" t="inlineStr">
        <is>
          <t>1386 EINAR CHOQUETIJLLA - COBRADOR</t>
        </is>
      </c>
      <c r="D1953" s="15" t="n">
        <v>45143570463</v>
      </c>
      <c r="E1953" s="5" t="inlineStr">
        <is>
          <t>BANCO INDUSTRIAL-100070049</t>
        </is>
      </c>
      <c r="H1953" s="9" t="n">
        <v>1600</v>
      </c>
      <c r="I1953" s="5" t="inlineStr">
        <is>
          <t>DEPÓSITO BANCARIO</t>
        </is>
      </c>
      <c r="J1953" s="5" t="inlineStr">
        <is>
          <t>3046 CLAUDIA ELEN CASTRO DELGADILLO</t>
        </is>
      </c>
    </row>
    <row r="1954">
      <c r="A1954" s="5" t="inlineStr">
        <is>
          <t>CCAJ-SC39/92/2023</t>
        </is>
      </c>
      <c r="B1954" s="6" t="n">
        <v>44984.86021420139</v>
      </c>
      <c r="C1954" s="5" t="inlineStr">
        <is>
          <t>1386 EINAR CHOQUETIJLLA - COBRADOR</t>
        </is>
      </c>
      <c r="D1954" s="7" t="n">
        <v>183937</v>
      </c>
      <c r="E1954" s="5" t="inlineStr">
        <is>
          <t>MERCANTIL SANTA CRUZ-4010678183</t>
        </is>
      </c>
      <c r="H1954" s="9" t="n">
        <v>229564.4</v>
      </c>
      <c r="I1954" s="5" t="inlineStr">
        <is>
          <t>DEPÓSITO BANCARIO</t>
        </is>
      </c>
      <c r="J1954" s="5" t="inlineStr">
        <is>
          <t>3046 CLAUDIA ELEN CASTRO DELGADILLO</t>
        </is>
      </c>
    </row>
    <row r="1955">
      <c r="A1955" s="5" t="inlineStr">
        <is>
          <t>CCAJ-SC39/92/2023</t>
        </is>
      </c>
      <c r="B1955" s="6" t="n">
        <v>44984.86021420139</v>
      </c>
      <c r="C1955" s="5" t="inlineStr">
        <is>
          <t>1386 EINAR CHOQUETIJLLA - COBRADOR</t>
        </is>
      </c>
      <c r="D1955" s="7" t="n">
        <v>183916</v>
      </c>
      <c r="E1955" s="5" t="inlineStr">
        <is>
          <t>MERCANTIL SANTA CRUZ-4010640108</t>
        </is>
      </c>
      <c r="H1955" s="9" t="n">
        <v>3480</v>
      </c>
      <c r="I1955" s="5" t="inlineStr">
        <is>
          <t>DEPÓSITO BANCARIO</t>
        </is>
      </c>
      <c r="J1955" s="5" t="inlineStr">
        <is>
          <t>3046 CLAUDIA ELEN CASTRO DELGADILLO</t>
        </is>
      </c>
    </row>
    <row r="1956">
      <c r="A1956" s="5" t="inlineStr">
        <is>
          <t>CCAJ-SC39/92/2023</t>
        </is>
      </c>
      <c r="B1956" s="6" t="n">
        <v>44984.86021420139</v>
      </c>
      <c r="C1956" s="5" t="inlineStr">
        <is>
          <t>1386 EINAR CHOQUETIJLLA - COBRADOR</t>
        </is>
      </c>
      <c r="D1956" s="7" t="n"/>
      <c r="E1956" s="8" t="n"/>
      <c r="F1956" s="9" t="n">
        <v>2525.6</v>
      </c>
      <c r="I1956" s="10" t="inlineStr">
        <is>
          <t>EFECTIVO</t>
        </is>
      </c>
      <c r="J1956" s="5" t="inlineStr">
        <is>
          <t>2552 ALVARO JAVIER LOAYZA CACERES</t>
        </is>
      </c>
    </row>
    <row r="1957">
      <c r="A1957" s="5" t="inlineStr">
        <is>
          <t>CCAJ-SC39/92/2023</t>
        </is>
      </c>
      <c r="B1957" s="6" t="n">
        <v>44984.86021420139</v>
      </c>
      <c r="C1957" s="5" t="inlineStr">
        <is>
          <t>1386 EINAR CHOQUETIJLLA - COBRADOR</t>
        </is>
      </c>
      <c r="D1957" s="7" t="n"/>
      <c r="E1957" s="8" t="n"/>
      <c r="F1957" s="9" t="n">
        <v>1134</v>
      </c>
      <c r="I1957" s="10" t="inlineStr">
        <is>
          <t>EFECTIVO</t>
        </is>
      </c>
      <c r="J1957" s="8" t="inlineStr">
        <is>
          <t>2913 MARSOLINI APURANI VACA</t>
        </is>
      </c>
    </row>
    <row r="1958">
      <c r="A1958" s="5" t="inlineStr">
        <is>
          <t>CCAJ-SC39/92/2023</t>
        </is>
      </c>
      <c r="B1958" s="6" t="n">
        <v>44984.86021420139</v>
      </c>
      <c r="C1958" s="5" t="inlineStr">
        <is>
          <t>1386 EINAR CHOQUETIJLLA - COBRADOR</t>
        </is>
      </c>
      <c r="D1958" s="7" t="n"/>
      <c r="E1958" s="8" t="n"/>
      <c r="F1958" s="9" t="n">
        <v>8476.200000000001</v>
      </c>
      <c r="I1958" s="10" t="inlineStr">
        <is>
          <t>EFECTIVO</t>
        </is>
      </c>
      <c r="J1958" s="8" t="inlineStr">
        <is>
          <t>2932 EUGENIO LOPEZ CESPEDES</t>
        </is>
      </c>
    </row>
    <row r="1959">
      <c r="A1959" s="5" t="inlineStr">
        <is>
          <t>CCAJ-SC39/92/2023</t>
        </is>
      </c>
      <c r="B1959" s="6" t="n">
        <v>44984.86021420139</v>
      </c>
      <c r="C1959" s="5" t="inlineStr">
        <is>
          <t>1386 EINAR CHOQUETIJLLA - COBRADOR</t>
        </is>
      </c>
      <c r="D1959" s="7" t="n"/>
      <c r="E1959" s="8" t="n"/>
      <c r="F1959" s="9" t="n">
        <v>5829</v>
      </c>
      <c r="I1959" s="10" t="inlineStr">
        <is>
          <t>EFECTIVO</t>
        </is>
      </c>
      <c r="J1959" s="5" t="inlineStr">
        <is>
          <t>2994 CRISTIAN DEIBY PARDO VILLEGAS</t>
        </is>
      </c>
    </row>
    <row r="1960">
      <c r="A1960" s="5" t="inlineStr">
        <is>
          <t>CCAJ-SC39/92/2023</t>
        </is>
      </c>
      <c r="B1960" s="6" t="n">
        <v>44984.86021420139</v>
      </c>
      <c r="C1960" s="5" t="inlineStr">
        <is>
          <t>1386 EINAR CHOQUETIJLLA - COBRADOR</t>
        </is>
      </c>
      <c r="D1960" s="7" t="n"/>
      <c r="E1960" s="8" t="n"/>
      <c r="F1960" s="9" t="n">
        <v>43164.5</v>
      </c>
      <c r="I1960" s="10" t="inlineStr">
        <is>
          <t>EFECTIVO</t>
        </is>
      </c>
      <c r="J1960" s="8" t="inlineStr">
        <is>
          <t>3211 PEDRO CAYALO COCA</t>
        </is>
      </c>
    </row>
    <row r="1961">
      <c r="A1961" s="5" t="inlineStr">
        <is>
          <t>CCAJ-SC39/92/2023</t>
        </is>
      </c>
      <c r="B1961" s="6" t="n">
        <v>44984.86021420139</v>
      </c>
      <c r="C1961" s="5" t="inlineStr">
        <is>
          <t>1386 EINAR CHOQUETIJLLA - COBRADOR</t>
        </is>
      </c>
      <c r="D1961" s="7" t="n"/>
      <c r="E1961" s="8" t="n"/>
      <c r="F1961" s="9" t="n">
        <v>120</v>
      </c>
      <c r="I1961" s="10" t="inlineStr">
        <is>
          <t>EFECTIVO</t>
        </is>
      </c>
      <c r="J1961" s="8" t="inlineStr">
        <is>
          <t>4309 RODRIGO RAMOS - T02</t>
        </is>
      </c>
    </row>
    <row r="1962">
      <c r="A1962" s="5" t="inlineStr">
        <is>
          <t>CCAJ-SC39/92/2023</t>
        </is>
      </c>
      <c r="B1962" s="6" t="n">
        <v>44984.86021420139</v>
      </c>
      <c r="C1962" s="5" t="inlineStr">
        <is>
          <t>1386 EINAR CHOQUETIJLLA - COBRADOR</t>
        </is>
      </c>
      <c r="D1962" s="7" t="n"/>
      <c r="E1962" s="8" t="n"/>
      <c r="F1962" s="9" t="n">
        <v>4547.6</v>
      </c>
      <c r="I1962" s="10" t="inlineStr">
        <is>
          <t>EFECTIVO</t>
        </is>
      </c>
      <c r="J1962" s="8" t="inlineStr">
        <is>
          <t>4309 RODRIGO RAMOS - T04</t>
        </is>
      </c>
    </row>
    <row r="1963">
      <c r="A1963" s="5" t="inlineStr">
        <is>
          <t>CCAJ-SC39/92/2023</t>
        </is>
      </c>
      <c r="B1963" s="6" t="n">
        <v>44984.86021420139</v>
      </c>
      <c r="C1963" s="5" t="inlineStr">
        <is>
          <t>1386 EINAR CHOQUETIJLLA - COBRADOR</t>
        </is>
      </c>
      <c r="D1963" s="7" t="n"/>
      <c r="E1963" s="8" t="n"/>
      <c r="F1963" s="9" t="n">
        <v>1509.3</v>
      </c>
      <c r="I1963" s="10" t="inlineStr">
        <is>
          <t>EFECTIVO</t>
        </is>
      </c>
      <c r="J1963" s="8" t="inlineStr">
        <is>
          <t>4309 RODRIGO RAMOS - T05</t>
        </is>
      </c>
    </row>
    <row r="1964">
      <c r="A1964" s="5" t="inlineStr">
        <is>
          <t>CCAJ-SC39/92/2023</t>
        </is>
      </c>
      <c r="B1964" s="6" t="n">
        <v>44984.86021420139</v>
      </c>
      <c r="C1964" s="5" t="inlineStr">
        <is>
          <t>1386 EINAR CHOQUETIJLLA - COBRADOR</t>
        </is>
      </c>
      <c r="D1964" s="7" t="n"/>
      <c r="E1964" s="8" t="n"/>
      <c r="F1964" s="9" t="n">
        <v>8692.200000000001</v>
      </c>
      <c r="I1964" s="10" t="inlineStr">
        <is>
          <t>EFECTIVO</t>
        </is>
      </c>
      <c r="J1964" s="8" t="inlineStr">
        <is>
          <t>4309 RODRIGO RAMOS - T06</t>
        </is>
      </c>
    </row>
    <row r="1965">
      <c r="A1965" s="5" t="inlineStr">
        <is>
          <t>CCAJ-SC39/92/2023</t>
        </is>
      </c>
      <c r="B1965" s="6" t="n">
        <v>44984.86021420139</v>
      </c>
      <c r="C1965" s="5" t="inlineStr">
        <is>
          <t>1386 EINAR CHOQUETIJLLA - COBRADOR</t>
        </is>
      </c>
      <c r="D1965" s="7" t="n"/>
      <c r="E1965" s="8" t="n"/>
      <c r="F1965" s="9" t="n">
        <v>6920.5</v>
      </c>
      <c r="I1965" s="10" t="inlineStr">
        <is>
          <t>EFECTIVO</t>
        </is>
      </c>
      <c r="J1965" s="8" t="inlineStr">
        <is>
          <t>4309 RODRIGO RAMOS - T07</t>
        </is>
      </c>
    </row>
    <row r="1966">
      <c r="A1966" s="5" t="inlineStr">
        <is>
          <t>CCAJ-SC39/92/2023</t>
        </is>
      </c>
      <c r="B1966" s="6" t="n">
        <v>44984.86021420139</v>
      </c>
      <c r="C1966" s="5" t="inlineStr">
        <is>
          <t>1386 EINAR CHOQUETIJLLA - COBRADOR</t>
        </is>
      </c>
      <c r="D1966" s="7" t="n"/>
      <c r="E1966" s="8" t="n"/>
      <c r="F1966" s="9" t="n">
        <v>17190.2</v>
      </c>
      <c r="I1966" s="10" t="inlineStr">
        <is>
          <t>EFECTIVO</t>
        </is>
      </c>
      <c r="J1966" s="8" t="inlineStr">
        <is>
          <t>4309 RODRIGO RAMOS - T09</t>
        </is>
      </c>
    </row>
    <row r="1967">
      <c r="A1967" s="5" t="inlineStr">
        <is>
          <t>CCAJ-SC39/92/2023</t>
        </is>
      </c>
      <c r="B1967" s="6" t="n">
        <v>44984.86021420139</v>
      </c>
      <c r="C1967" s="5" t="inlineStr">
        <is>
          <t>1386 EINAR CHOQUETIJLLA - COBRADOR</t>
        </is>
      </c>
      <c r="D1967" s="7" t="n"/>
      <c r="E1967" s="8" t="n"/>
      <c r="F1967" s="9" t="n">
        <v>6369.3</v>
      </c>
      <c r="I1967" s="10" t="inlineStr">
        <is>
          <t>EFECTIVO</t>
        </is>
      </c>
      <c r="J1967" s="8" t="inlineStr">
        <is>
          <t>4309 RODRIGO RAMOS - T10</t>
        </is>
      </c>
    </row>
    <row r="1968">
      <c r="A1968" s="5" t="inlineStr">
        <is>
          <t>CCAJ-SC39/92/2023</t>
        </is>
      </c>
      <c r="B1968" s="6" t="n">
        <v>44984.86021420139</v>
      </c>
      <c r="C1968" s="5" t="inlineStr">
        <is>
          <t>1386 EINAR CHOQUETIJLLA - COBRADOR</t>
        </is>
      </c>
      <c r="D1968" s="7" t="n"/>
      <c r="E1968" s="8" t="n"/>
      <c r="F1968" s="9" t="n">
        <v>12989.1</v>
      </c>
      <c r="I1968" s="10" t="inlineStr">
        <is>
          <t>EFECTIVO</t>
        </is>
      </c>
      <c r="J1968" s="8" t="inlineStr">
        <is>
          <t>4309 RODRIGO RAMOS - T14</t>
        </is>
      </c>
    </row>
    <row r="1969">
      <c r="A1969" s="5" t="inlineStr">
        <is>
          <t>CCAJ-SC39/92/2023</t>
        </is>
      </c>
      <c r="B1969" s="6" t="n">
        <v>44984.86021420139</v>
      </c>
      <c r="C1969" s="5" t="inlineStr">
        <is>
          <t>1386 EINAR CHOQUETIJLLA - COBRADOR</t>
        </is>
      </c>
      <c r="D1969" s="7" t="n"/>
      <c r="E1969" s="8" t="n"/>
      <c r="F1969" s="9" t="n">
        <v>6920.8</v>
      </c>
      <c r="I1969" s="10" t="inlineStr">
        <is>
          <t>EFECTIVO</t>
        </is>
      </c>
      <c r="J1969" s="8" t="inlineStr">
        <is>
          <t>4309 RODRIGO RAMOS - T15</t>
        </is>
      </c>
    </row>
    <row r="1970">
      <c r="A1970" s="5" t="inlineStr">
        <is>
          <t>CCAJ-SC39/92/2023</t>
        </is>
      </c>
      <c r="B1970" s="6" t="n">
        <v>44984.86021420139</v>
      </c>
      <c r="C1970" s="5" t="inlineStr">
        <is>
          <t>1386 EINAR CHOQUETIJLLA - COBRADOR</t>
        </is>
      </c>
      <c r="D1970" s="7" t="n"/>
      <c r="E1970" s="8" t="n"/>
      <c r="F1970" s="9" t="n">
        <v>7060.7</v>
      </c>
      <c r="I1970" s="10" t="inlineStr">
        <is>
          <t>EFECTIVO</t>
        </is>
      </c>
      <c r="J1970" s="8" t="inlineStr">
        <is>
          <t>4309 RODRIGO RAMOS - T16</t>
        </is>
      </c>
    </row>
    <row r="1971">
      <c r="A1971" s="5" t="inlineStr">
        <is>
          <t>CCAJ-SC39/92/2023</t>
        </is>
      </c>
      <c r="B1971" s="6" t="n">
        <v>44984.86021420139</v>
      </c>
      <c r="C1971" s="5" t="inlineStr">
        <is>
          <t>1386 EINAR CHOQUETIJLLA - COBRADOR</t>
        </is>
      </c>
      <c r="D1971" s="7" t="n"/>
      <c r="E1971" s="8" t="n"/>
      <c r="F1971" s="9" t="n">
        <v>79460</v>
      </c>
      <c r="I1971" s="10" t="inlineStr">
        <is>
          <t>EFECTIVO</t>
        </is>
      </c>
      <c r="J1971" s="8" t="inlineStr">
        <is>
          <t>4309 RODRIGO RAMOS - T17</t>
        </is>
      </c>
    </row>
    <row r="1972">
      <c r="A1972" s="5" t="inlineStr">
        <is>
          <t>CCAJ-SC39/92/2023</t>
        </is>
      </c>
      <c r="B1972" s="6" t="n">
        <v>44984.86021420139</v>
      </c>
      <c r="C1972" s="5" t="inlineStr">
        <is>
          <t>1386 EINAR CHOQUETIJLLA - COBRADOR</t>
        </is>
      </c>
      <c r="D1972" s="7" t="n"/>
      <c r="E1972" s="8" t="n"/>
      <c r="F1972" s="9" t="n">
        <v>16088.3</v>
      </c>
      <c r="I1972" s="10" t="inlineStr">
        <is>
          <t>EFECTIVO</t>
        </is>
      </c>
      <c r="J1972" s="8" t="inlineStr">
        <is>
          <t>4309 RODRIGO RAMOS - T19</t>
        </is>
      </c>
    </row>
    <row r="1973">
      <c r="A1973" s="5" t="inlineStr">
        <is>
          <t>CCAJ-SC39/92/2023</t>
        </is>
      </c>
      <c r="B1973" s="6" t="n">
        <v>44984.86021420139</v>
      </c>
      <c r="C1973" s="5" t="inlineStr">
        <is>
          <t>1386 EINAR CHOQUETIJLLA - COBRADOR</t>
        </is>
      </c>
      <c r="D1973" s="7" t="n"/>
      <c r="E1973" s="8" t="n"/>
      <c r="F1973" s="9" t="n">
        <v>6350.7</v>
      </c>
      <c r="I1973" s="10" t="inlineStr">
        <is>
          <t>EFECTIVO</t>
        </is>
      </c>
      <c r="J1973" s="8" t="inlineStr">
        <is>
          <t>4309 RODRIGO RAMOS - T21</t>
        </is>
      </c>
    </row>
    <row r="1974">
      <c r="A1974" s="5" t="inlineStr">
        <is>
          <t>CCAJ-SC39/92/2023</t>
        </is>
      </c>
      <c r="B1974" s="6" t="n">
        <v>44984.86021420139</v>
      </c>
      <c r="C1974" s="5" t="inlineStr">
        <is>
          <t>1386 EINAR CHOQUETIJLLA - COBRADOR</t>
        </is>
      </c>
      <c r="D1974" s="7" t="n"/>
      <c r="E1974" s="8" t="n"/>
      <c r="F1974" s="9" t="n">
        <v>10459.4</v>
      </c>
      <c r="I1974" s="10" t="inlineStr">
        <is>
          <t>EFECTIVO</t>
        </is>
      </c>
      <c r="J1974" s="8" t="inlineStr">
        <is>
          <t>4309 RODRIGO RAMOS - T24</t>
        </is>
      </c>
    </row>
    <row r="1975">
      <c r="A1975" s="11" t="inlineStr">
        <is>
          <t>SAP</t>
        </is>
      </c>
      <c r="B1975" s="3" t="n"/>
      <c r="C1975" s="3" t="n"/>
      <c r="D1975" s="17">
        <f>271030.36+696</f>
        <v/>
      </c>
      <c r="E1975" s="8" t="n"/>
      <c r="F1975" s="31">
        <f>SUM(F1667:G1974)</f>
        <v/>
      </c>
      <c r="H1975" s="9" t="n"/>
      <c r="I1975" s="10" t="n"/>
      <c r="J1975" s="8" t="n"/>
    </row>
    <row r="1976">
      <c r="A1976" s="13" t="inlineStr">
        <is>
          <t>FECHA</t>
        </is>
      </c>
      <c r="B1976" s="13" t="inlineStr">
        <is>
          <t>CIERRE DE CAJA</t>
        </is>
      </c>
      <c r="C1976" s="13" t="inlineStr">
        <is>
          <t>IMPORTE</t>
        </is>
      </c>
      <c r="D1976" s="7" t="inlineStr">
        <is>
          <t>112846603</t>
        </is>
      </c>
      <c r="E1976" s="8" t="inlineStr">
        <is>
          <t>112846606</t>
        </is>
      </c>
      <c r="H1976" s="9" t="n"/>
      <c r="I1976" s="10" t="n"/>
      <c r="J1976" s="8" t="n"/>
    </row>
    <row r="1977">
      <c r="A1977" s="5" t="n"/>
      <c r="B1977" s="6" t="n"/>
      <c r="C1977" s="5" t="n"/>
      <c r="D1977" s="7" t="n"/>
      <c r="E1977" s="8" t="n"/>
      <c r="G1977" s="9" t="n"/>
      <c r="I1977" s="10" t="n"/>
      <c r="J1977" s="8" t="n"/>
    </row>
  </sheetData>
  <mergeCells count="184">
    <mergeCell ref="A1642:A1643"/>
    <mergeCell ref="B1642:B1643"/>
    <mergeCell ref="C1642:C1643"/>
    <mergeCell ref="D1642:D1643"/>
    <mergeCell ref="E1642:E1643"/>
    <mergeCell ref="F1642:H1642"/>
    <mergeCell ref="I1642:I1643"/>
    <mergeCell ref="J1642:J1643"/>
    <mergeCell ref="I1500:I1501"/>
    <mergeCell ref="J1500:J1501"/>
    <mergeCell ref="A1500:A1501"/>
    <mergeCell ref="B1500:B1501"/>
    <mergeCell ref="C1500:C1501"/>
    <mergeCell ref="D1500:D1501"/>
    <mergeCell ref="E1500:E1501"/>
    <mergeCell ref="F1500:H1500"/>
    <mergeCell ref="A1588:A1589"/>
    <mergeCell ref="B1588:B1589"/>
    <mergeCell ref="C1588:C1589"/>
    <mergeCell ref="D1588:D1589"/>
    <mergeCell ref="E1588:E1589"/>
    <mergeCell ref="F1588:H1588"/>
    <mergeCell ref="I1588:I1589"/>
    <mergeCell ref="J1588:J1589"/>
    <mergeCell ref="I675:I676"/>
    <mergeCell ref="J675:J676"/>
    <mergeCell ref="I1005:I1006"/>
    <mergeCell ref="J1005:J1006"/>
    <mergeCell ref="I903:I904"/>
    <mergeCell ref="J903:J904"/>
    <mergeCell ref="I836:I837"/>
    <mergeCell ref="J836:J837"/>
    <mergeCell ref="A1237:A1238"/>
    <mergeCell ref="B1237:B1238"/>
    <mergeCell ref="C1237:C1238"/>
    <mergeCell ref="D1237:D1238"/>
    <mergeCell ref="E1237:E1238"/>
    <mergeCell ref="F1237:H1237"/>
    <mergeCell ref="I1237:I1238"/>
    <mergeCell ref="J1237:J1238"/>
    <mergeCell ref="A1144:A1145"/>
    <mergeCell ref="B1144:B1145"/>
    <mergeCell ref="C1144:C1145"/>
    <mergeCell ref="D1144:D1145"/>
    <mergeCell ref="E1144:E1145"/>
    <mergeCell ref="F1144:H1144"/>
    <mergeCell ref="I1144:I1145"/>
    <mergeCell ref="J1144:J1145"/>
    <mergeCell ref="A600:A601"/>
    <mergeCell ref="B600:B601"/>
    <mergeCell ref="C600:C601"/>
    <mergeCell ref="D600:D601"/>
    <mergeCell ref="E600:E601"/>
    <mergeCell ref="F600:H600"/>
    <mergeCell ref="A1005:A1006"/>
    <mergeCell ref="B1005:B1006"/>
    <mergeCell ref="C1005:C1006"/>
    <mergeCell ref="D1005:D1006"/>
    <mergeCell ref="E1005:E1006"/>
    <mergeCell ref="F1005:H1005"/>
    <mergeCell ref="A903:A904"/>
    <mergeCell ref="B903:B904"/>
    <mergeCell ref="C903:C904"/>
    <mergeCell ref="D903:D904"/>
    <mergeCell ref="E903:E904"/>
    <mergeCell ref="F903:H903"/>
    <mergeCell ref="A836:A837"/>
    <mergeCell ref="B836:B837"/>
    <mergeCell ref="C836:C837"/>
    <mergeCell ref="D836:D837"/>
    <mergeCell ref="E836:E837"/>
    <mergeCell ref="F836:H836"/>
    <mergeCell ref="I117:I118"/>
    <mergeCell ref="J117:J118"/>
    <mergeCell ref="A117:A118"/>
    <mergeCell ref="B117:B118"/>
    <mergeCell ref="C117:C118"/>
    <mergeCell ref="D117:D118"/>
    <mergeCell ref="E117:E118"/>
    <mergeCell ref="F117:H117"/>
    <mergeCell ref="I4:I5"/>
    <mergeCell ref="J4:J5"/>
    <mergeCell ref="A4:A5"/>
    <mergeCell ref="B4:B5"/>
    <mergeCell ref="C4:C5"/>
    <mergeCell ref="D4:D5"/>
    <mergeCell ref="E4:E5"/>
    <mergeCell ref="F4:H4"/>
    <mergeCell ref="I43:I44"/>
    <mergeCell ref="J43:J44"/>
    <mergeCell ref="A43:A44"/>
    <mergeCell ref="B43:B44"/>
    <mergeCell ref="C43:C44"/>
    <mergeCell ref="D43:D44"/>
    <mergeCell ref="E43:E44"/>
    <mergeCell ref="F43:H43"/>
    <mergeCell ref="I196:I197"/>
    <mergeCell ref="J196:J197"/>
    <mergeCell ref="A196:A197"/>
    <mergeCell ref="B196:B197"/>
    <mergeCell ref="C196:C197"/>
    <mergeCell ref="D196:D197"/>
    <mergeCell ref="E196:E197"/>
    <mergeCell ref="F196:H196"/>
    <mergeCell ref="A235:A236"/>
    <mergeCell ref="B235:B236"/>
    <mergeCell ref="C235:C236"/>
    <mergeCell ref="D235:D236"/>
    <mergeCell ref="E235:E236"/>
    <mergeCell ref="F235:H235"/>
    <mergeCell ref="I235:I236"/>
    <mergeCell ref="J235:J236"/>
    <mergeCell ref="A323:A324"/>
    <mergeCell ref="B323:B324"/>
    <mergeCell ref="C323:C324"/>
    <mergeCell ref="D323:D324"/>
    <mergeCell ref="E323:E324"/>
    <mergeCell ref="F323:H323"/>
    <mergeCell ref="I323:I324"/>
    <mergeCell ref="J323:J324"/>
    <mergeCell ref="A399:A400"/>
    <mergeCell ref="B399:B400"/>
    <mergeCell ref="C399:C400"/>
    <mergeCell ref="D399:D400"/>
    <mergeCell ref="E399:E400"/>
    <mergeCell ref="F399:H399"/>
    <mergeCell ref="I399:I400"/>
    <mergeCell ref="J399:J400"/>
    <mergeCell ref="A481:A482"/>
    <mergeCell ref="B481:B482"/>
    <mergeCell ref="C481:C482"/>
    <mergeCell ref="D481:D482"/>
    <mergeCell ref="E481:E482"/>
    <mergeCell ref="F481:H481"/>
    <mergeCell ref="I481:I482"/>
    <mergeCell ref="J481:J482"/>
    <mergeCell ref="A738:A739"/>
    <mergeCell ref="B738:B739"/>
    <mergeCell ref="C738:C739"/>
    <mergeCell ref="D738:D739"/>
    <mergeCell ref="E738:E739"/>
    <mergeCell ref="F738:H738"/>
    <mergeCell ref="I738:I739"/>
    <mergeCell ref="J738:J739"/>
    <mergeCell ref="I600:I601"/>
    <mergeCell ref="J600:J601"/>
    <mergeCell ref="A675:A676"/>
    <mergeCell ref="B675:B676"/>
    <mergeCell ref="C675:C676"/>
    <mergeCell ref="D675:D676"/>
    <mergeCell ref="E675:E676"/>
    <mergeCell ref="F675:H675"/>
    <mergeCell ref="A1281:A1282"/>
    <mergeCell ref="B1281:B1282"/>
    <mergeCell ref="C1281:C1282"/>
    <mergeCell ref="D1281:D1282"/>
    <mergeCell ref="E1281:E1282"/>
    <mergeCell ref="F1281:H1281"/>
    <mergeCell ref="I1281:I1282"/>
    <mergeCell ref="J1281:J1282"/>
    <mergeCell ref="A1289:A1290"/>
    <mergeCell ref="B1289:B1290"/>
    <mergeCell ref="C1289:C1290"/>
    <mergeCell ref="D1289:D1290"/>
    <mergeCell ref="E1289:E1290"/>
    <mergeCell ref="F1289:H1289"/>
    <mergeCell ref="I1289:I1290"/>
    <mergeCell ref="J1289:J1290"/>
    <mergeCell ref="A1393:A1394"/>
    <mergeCell ref="B1393:B1394"/>
    <mergeCell ref="C1393:C1394"/>
    <mergeCell ref="D1393:D1394"/>
    <mergeCell ref="E1393:E1394"/>
    <mergeCell ref="F1393:H1393"/>
    <mergeCell ref="I1393:I1394"/>
    <mergeCell ref="J1393:J1394"/>
    <mergeCell ref="A1298:A1299"/>
    <mergeCell ref="B1298:B1299"/>
    <mergeCell ref="C1298:C1299"/>
    <mergeCell ref="D1298:D1299"/>
    <mergeCell ref="E1298:E1299"/>
    <mergeCell ref="F1298:H1298"/>
    <mergeCell ref="I1298:I1299"/>
    <mergeCell ref="J1298:J1299"/>
  </mergeCells>
  <pageMargins left="0.7" right="0.7" top="0.75" bottom="0.75" header="0.3" footer="0.3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223"/>
  <sheetViews>
    <sheetView topLeftCell="A211" workbookViewId="0">
      <selection activeCell="E213" sqref="E213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4"/>
    <col width="12.71093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01/02/2023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74" t="inlineStr">
        <is>
          <t>Cierre Caja</t>
        </is>
      </c>
      <c r="B3" s="74" t="inlineStr">
        <is>
          <t>Fecha</t>
        </is>
      </c>
      <c r="C3" s="74" t="inlineStr">
        <is>
          <t>Cajero</t>
        </is>
      </c>
      <c r="D3" s="74" t="inlineStr">
        <is>
          <t>Nro Voucher</t>
        </is>
      </c>
      <c r="E3" s="74" t="inlineStr">
        <is>
          <t>Nro Cuenta</t>
        </is>
      </c>
      <c r="F3" s="74" t="inlineStr">
        <is>
          <t>Tipo Ingreso</t>
        </is>
      </c>
      <c r="G3" s="75" t="n"/>
      <c r="H3" s="76" t="n"/>
      <c r="I3" s="74" t="inlineStr">
        <is>
          <t>TIPO DE INGRESO</t>
        </is>
      </c>
      <c r="J3" s="74" t="inlineStr">
        <is>
          <t>Cobrador</t>
        </is>
      </c>
    </row>
    <row r="4">
      <c r="A4" s="77" t="n"/>
      <c r="B4" s="77" t="n"/>
      <c r="C4" s="77" t="n"/>
      <c r="D4" s="77" t="n"/>
      <c r="E4" s="77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77" t="n"/>
      <c r="J4" s="77" t="n"/>
    </row>
    <row r="5">
      <c r="A5" s="5" t="inlineStr">
        <is>
          <t>CCAJ-SC65/25/23</t>
        </is>
      </c>
      <c r="B5" s="6" t="n">
        <v>44958.82101943287</v>
      </c>
      <c r="C5" s="5" t="inlineStr">
        <is>
          <t>5019 JOAQUIN CAMPERO SALAZAR</t>
        </is>
      </c>
      <c r="D5" s="7" t="n"/>
      <c r="E5" s="8" t="n"/>
      <c r="F5" s="9" t="n">
        <v>1439.89</v>
      </c>
      <c r="I5" s="10" t="inlineStr">
        <is>
          <t>EFECTIVO</t>
        </is>
      </c>
      <c r="J5" s="5" t="inlineStr">
        <is>
          <t>5019 JOAQUIN CAMPERO SALAZAR</t>
        </is>
      </c>
    </row>
    <row r="6">
      <c r="A6" s="5" t="inlineStr">
        <is>
          <t>CCAJ-SC65/25/23</t>
        </is>
      </c>
      <c r="B6" s="6" t="n">
        <v>44958.82101943287</v>
      </c>
      <c r="C6" s="5" t="inlineStr">
        <is>
          <t>5019 JOAQUIN CAMPERO SALAZAR</t>
        </is>
      </c>
      <c r="D6" s="7" t="n"/>
      <c r="E6" s="8" t="n"/>
      <c r="H6" s="9" t="n">
        <v>1811.56</v>
      </c>
      <c r="I6" s="5" t="inlineStr">
        <is>
          <t>TARJETA DE DÉBITO/CRÉDITO</t>
        </is>
      </c>
      <c r="J6" s="5" t="inlineStr">
        <is>
          <t>5019 JOAQUIN CAMPERO SALAZAR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F7" s="53" t="n"/>
      <c r="H7" s="9" t="n"/>
      <c r="I7" s="10" t="n"/>
      <c r="J7" s="8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49" t="n">
        <v>112695136</v>
      </c>
      <c r="E8" s="14" t="n">
        <v>112695349</v>
      </c>
      <c r="H8" s="9" t="n"/>
      <c r="I8" s="10" t="n"/>
      <c r="J8" s="8" t="n"/>
    </row>
    <row r="9">
      <c r="D9" s="29" t="inlineStr">
        <is>
          <t>BOOT</t>
        </is>
      </c>
    </row>
    <row r="11">
      <c r="A11" s="1" t="inlineStr">
        <is>
          <t>Cierre Caja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3" t="inlineStr">
        <is>
          <t>Del 02/02/2023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74" t="inlineStr">
        <is>
          <t>Cierre Caja</t>
        </is>
      </c>
      <c r="B13" s="74" t="inlineStr">
        <is>
          <t>Fecha</t>
        </is>
      </c>
      <c r="C13" s="74" t="inlineStr">
        <is>
          <t>Cajero</t>
        </is>
      </c>
      <c r="D13" s="74" t="inlineStr">
        <is>
          <t>Nro Voucher</t>
        </is>
      </c>
      <c r="E13" s="74" t="inlineStr">
        <is>
          <t>Nro Cuenta</t>
        </is>
      </c>
      <c r="F13" s="74" t="inlineStr">
        <is>
          <t>Tipo Ingreso</t>
        </is>
      </c>
      <c r="G13" s="75" t="n"/>
      <c r="H13" s="76" t="n"/>
      <c r="I13" s="74" t="inlineStr">
        <is>
          <t>TIPO DE INGRESO</t>
        </is>
      </c>
      <c r="J13" s="74" t="inlineStr">
        <is>
          <t>Cobrador</t>
        </is>
      </c>
    </row>
    <row r="14">
      <c r="A14" s="77" t="n"/>
      <c r="B14" s="77" t="n"/>
      <c r="C14" s="77" t="n"/>
      <c r="D14" s="77" t="n"/>
      <c r="E14" s="77" t="n"/>
      <c r="F14" s="4" t="inlineStr">
        <is>
          <t>EFECTIVO</t>
        </is>
      </c>
      <c r="G14" s="4" t="inlineStr">
        <is>
          <t>CHEQUE</t>
        </is>
      </c>
      <c r="H14" s="4" t="inlineStr">
        <is>
          <t>TRANSFERENCIA</t>
        </is>
      </c>
      <c r="I14" s="77" t="n"/>
      <c r="J14" s="77" t="n"/>
    </row>
    <row r="15">
      <c r="A15" s="5" t="inlineStr">
        <is>
          <t>CCAJ-SC65/26/23</t>
        </is>
      </c>
      <c r="B15" s="6" t="n">
        <v>44959.772694375</v>
      </c>
      <c r="C15" s="5" t="inlineStr">
        <is>
          <t>5019 JOAQUIN CAMPERO SALAZAR</t>
        </is>
      </c>
      <c r="D15" s="7" t="n"/>
      <c r="E15" s="8" t="n"/>
      <c r="F15" s="9" t="n">
        <v>495.87</v>
      </c>
      <c r="I15" s="10" t="inlineStr">
        <is>
          <t>EFECTIVO</t>
        </is>
      </c>
      <c r="J15" s="5" t="inlineStr">
        <is>
          <t>5019 JOAQUIN CAMPERO SALAZAR</t>
        </is>
      </c>
    </row>
    <row r="16">
      <c r="A16" s="5" t="inlineStr">
        <is>
          <t>CCAJ-SC65/26/23</t>
        </is>
      </c>
      <c r="B16" s="6" t="n">
        <v>44959.772694375</v>
      </c>
      <c r="C16" s="5" t="inlineStr">
        <is>
          <t>5019 JOAQUIN CAMPERO SALAZAR</t>
        </is>
      </c>
      <c r="D16" s="7" t="n"/>
      <c r="E16" s="8" t="n"/>
      <c r="H16" s="9" t="n">
        <v>971.47</v>
      </c>
      <c r="I16" s="5" t="inlineStr">
        <is>
          <t>TARJETA DE DÉBITO/CRÉDITO</t>
        </is>
      </c>
      <c r="J16" s="5" t="inlineStr">
        <is>
          <t>5019 JOAQUIN CAMPERO SALAZAR</t>
        </is>
      </c>
    </row>
    <row r="17">
      <c r="A17" s="11" t="inlineStr">
        <is>
          <t>SAP</t>
        </is>
      </c>
      <c r="B17" s="3" t="n"/>
      <c r="C17" s="3" t="n"/>
      <c r="D17" s="7" t="n"/>
      <c r="E17" s="8" t="n"/>
      <c r="H17" s="9" t="n"/>
      <c r="I17" s="10" t="n"/>
      <c r="J17" s="5" t="n"/>
    </row>
    <row r="18" ht="15.75" customHeight="1">
      <c r="A18" s="13" t="inlineStr">
        <is>
          <t>FECHA</t>
        </is>
      </c>
      <c r="B18" s="13" t="inlineStr">
        <is>
          <t>CIERRE DE CAJA</t>
        </is>
      </c>
      <c r="C18" s="13" t="inlineStr">
        <is>
          <t>IMPORTE</t>
        </is>
      </c>
      <c r="D18" s="49" t="n">
        <v>112728640</v>
      </c>
      <c r="E18" s="14" t="n">
        <v>112728973</v>
      </c>
      <c r="H18" s="9" t="n"/>
      <c r="I18" s="10" t="n"/>
      <c r="J18" s="5" t="n"/>
    </row>
    <row r="19">
      <c r="A19" s="5" t="n"/>
      <c r="B19" s="6" t="n"/>
      <c r="C19" s="5" t="n"/>
      <c r="D19" s="29" t="inlineStr">
        <is>
          <t>BOOT</t>
        </is>
      </c>
      <c r="E19" s="8" t="n"/>
      <c r="H19" s="9" t="n"/>
      <c r="I19" s="10" t="n"/>
      <c r="J19" s="5" t="n"/>
    </row>
    <row r="21">
      <c r="A21" s="1" t="inlineStr">
        <is>
          <t>Cierre Caja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3" t="inlineStr">
        <is>
          <t>Del 03/02/2023</t>
        </is>
      </c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</row>
    <row r="23">
      <c r="A23" s="74" t="inlineStr">
        <is>
          <t>Cierre Caja</t>
        </is>
      </c>
      <c r="B23" s="74" t="inlineStr">
        <is>
          <t>Fecha</t>
        </is>
      </c>
      <c r="C23" s="74" t="inlineStr">
        <is>
          <t>Cajero</t>
        </is>
      </c>
      <c r="D23" s="74" t="inlineStr">
        <is>
          <t>Nro Voucher</t>
        </is>
      </c>
      <c r="E23" s="74" t="inlineStr">
        <is>
          <t>Nro Cuenta</t>
        </is>
      </c>
      <c r="F23" s="74" t="inlineStr">
        <is>
          <t>Tipo Ingreso</t>
        </is>
      </c>
      <c r="G23" s="75" t="n"/>
      <c r="H23" s="76" t="n"/>
      <c r="I23" s="74" t="inlineStr">
        <is>
          <t>TIPO DE INGRESO</t>
        </is>
      </c>
      <c r="J23" s="74" t="inlineStr">
        <is>
          <t>Cobrador</t>
        </is>
      </c>
    </row>
    <row r="24">
      <c r="A24" s="77" t="n"/>
      <c r="B24" s="77" t="n"/>
      <c r="C24" s="77" t="n"/>
      <c r="D24" s="77" t="n"/>
      <c r="E24" s="77" t="n"/>
      <c r="F24" s="4" t="inlineStr">
        <is>
          <t>EFECTIVO</t>
        </is>
      </c>
      <c r="G24" s="4" t="inlineStr">
        <is>
          <t>CHEQUE</t>
        </is>
      </c>
      <c r="H24" s="4" t="inlineStr">
        <is>
          <t>TRANSFERENCIA</t>
        </is>
      </c>
      <c r="I24" s="77" t="n"/>
      <c r="J24" s="77" t="n"/>
    </row>
    <row r="25">
      <c r="A25" s="5" t="inlineStr">
        <is>
          <t>CCAJ-SC65/27/23</t>
        </is>
      </c>
      <c r="B25" s="6" t="n">
        <v>44960.79976894676</v>
      </c>
      <c r="C25" s="5" t="inlineStr">
        <is>
          <t>5019 JOAQUIN CAMPERO SALAZAR</t>
        </is>
      </c>
      <c r="D25" s="7" t="n"/>
      <c r="E25" s="8" t="n"/>
      <c r="F25" s="9" t="n">
        <v>1460.64</v>
      </c>
      <c r="I25" s="10" t="inlineStr">
        <is>
          <t>EFECTIVO</t>
        </is>
      </c>
      <c r="J25" s="5" t="inlineStr">
        <is>
          <t>5019 JOAQUIN CAMPERO SALAZAR</t>
        </is>
      </c>
    </row>
    <row r="26">
      <c r="A26" s="5" t="inlineStr">
        <is>
          <t>CCAJ-SC65/27/23</t>
        </is>
      </c>
      <c r="B26" s="6" t="n">
        <v>44960.79976894676</v>
      </c>
      <c r="C26" s="5" t="inlineStr">
        <is>
          <t>5019 JOAQUIN CAMPERO SALAZAR</t>
        </is>
      </c>
      <c r="D26" s="7" t="n"/>
      <c r="E26" s="8" t="n"/>
      <c r="H26" s="9" t="n">
        <v>293.2</v>
      </c>
      <c r="I26" s="5" t="inlineStr">
        <is>
          <t>TARJETA DE DÉBITO/CRÉDITO</t>
        </is>
      </c>
      <c r="J26" s="5" t="inlineStr">
        <is>
          <t>5019 JOAQUIN CAMPERO SALAZAR</t>
        </is>
      </c>
    </row>
    <row r="27">
      <c r="A27" s="11" t="inlineStr">
        <is>
          <t>SAP</t>
        </is>
      </c>
      <c r="B27" s="3" t="n"/>
      <c r="C27" s="3" t="n"/>
      <c r="D27" s="7" t="n"/>
      <c r="E27" s="8" t="n"/>
      <c r="H27" s="9" t="n"/>
      <c r="I27" s="10" t="n"/>
      <c r="J27" s="5" t="n"/>
    </row>
    <row r="28" ht="15.75" customHeight="1">
      <c r="A28" s="13" t="inlineStr">
        <is>
          <t>FECHA</t>
        </is>
      </c>
      <c r="B28" s="13" t="inlineStr">
        <is>
          <t>CIERRE DE CAJA</t>
        </is>
      </c>
      <c r="C28" s="13" t="inlineStr">
        <is>
          <t>IMPORTE</t>
        </is>
      </c>
      <c r="D28" s="49" t="n">
        <v>112728710</v>
      </c>
      <c r="E28" s="14" t="n">
        <v>112728974</v>
      </c>
      <c r="H28" s="9" t="n"/>
      <c r="I28" s="10" t="n"/>
      <c r="J28" s="5" t="n"/>
    </row>
    <row r="29">
      <c r="A29" s="5" t="n"/>
      <c r="B29" s="6" t="n"/>
      <c r="C29" s="5" t="n"/>
      <c r="D29" s="29" t="inlineStr">
        <is>
          <t>BOOT</t>
        </is>
      </c>
      <c r="E29" s="8" t="n"/>
      <c r="H29" s="9" t="n"/>
      <c r="I29" s="10" t="n"/>
      <c r="J29" s="5" t="n"/>
    </row>
    <row r="30">
      <c r="A30" s="5" t="n"/>
      <c r="B30" s="6" t="n"/>
      <c r="C30" s="5" t="n"/>
      <c r="D30" s="7" t="n"/>
      <c r="E30" s="8" t="n"/>
      <c r="H30" s="9" t="n"/>
      <c r="I30" s="10" t="n"/>
      <c r="J30" s="5" t="n"/>
    </row>
    <row r="31">
      <c r="A31" s="1" t="inlineStr">
        <is>
          <t>Cierre Caja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</row>
    <row r="32">
      <c r="A32" s="3" t="inlineStr">
        <is>
          <t>Del 04/02/2023</t>
        </is>
      </c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</row>
    <row r="33">
      <c r="A33" s="74" t="inlineStr">
        <is>
          <t>Cierre Caja</t>
        </is>
      </c>
      <c r="B33" s="74" t="inlineStr">
        <is>
          <t>Fecha</t>
        </is>
      </c>
      <c r="C33" s="74" t="inlineStr">
        <is>
          <t>Cajero</t>
        </is>
      </c>
      <c r="D33" s="74" t="inlineStr">
        <is>
          <t>Nro Voucher</t>
        </is>
      </c>
      <c r="E33" s="74" t="inlineStr">
        <is>
          <t>Nro Cuenta</t>
        </is>
      </c>
      <c r="F33" s="74" t="inlineStr">
        <is>
          <t>Tipo Ingreso</t>
        </is>
      </c>
      <c r="G33" s="75" t="n"/>
      <c r="H33" s="76" t="n"/>
      <c r="I33" s="74" t="inlineStr">
        <is>
          <t>TIPO DE INGRESO</t>
        </is>
      </c>
      <c r="J33" s="74" t="inlineStr">
        <is>
          <t>Cobrador</t>
        </is>
      </c>
    </row>
    <row r="34">
      <c r="A34" s="77" t="n"/>
      <c r="B34" s="77" t="n"/>
      <c r="C34" s="77" t="n"/>
      <c r="D34" s="77" t="n"/>
      <c r="E34" s="77" t="n"/>
      <c r="F34" s="4" t="inlineStr">
        <is>
          <t>EFECTIVO</t>
        </is>
      </c>
      <c r="G34" s="4" t="inlineStr">
        <is>
          <t>CHEQUE</t>
        </is>
      </c>
      <c r="H34" s="4" t="inlineStr">
        <is>
          <t>TRANSFERENCIA</t>
        </is>
      </c>
      <c r="I34" s="77" t="n"/>
      <c r="J34" s="77" t="n"/>
    </row>
    <row r="35">
      <c r="A35" s="5" t="inlineStr">
        <is>
          <t>CCAJ-SC65/28/23</t>
        </is>
      </c>
      <c r="B35" s="6" t="n">
        <v>44961.60980670139</v>
      </c>
      <c r="C35" s="5" t="inlineStr">
        <is>
          <t>5019 JOAQUIN CAMPERO SALAZAR</t>
        </is>
      </c>
      <c r="D35" s="7" t="n"/>
      <c r="E35" s="8" t="n"/>
      <c r="F35" s="9" t="n">
        <v>160.2</v>
      </c>
      <c r="I35" s="10" t="inlineStr">
        <is>
          <t>EFECTIVO</t>
        </is>
      </c>
      <c r="J35" s="5" t="inlineStr">
        <is>
          <t>5019 JOAQUIN CAMPERO SALAZAR</t>
        </is>
      </c>
    </row>
    <row r="36">
      <c r="A36" s="5" t="inlineStr">
        <is>
          <t>CCAJ-SC65/28/23</t>
        </is>
      </c>
      <c r="B36" s="6" t="n">
        <v>44961.60980670139</v>
      </c>
      <c r="C36" s="5" t="inlineStr">
        <is>
          <t>5019 JOAQUIN CAMPERO SALAZAR</t>
        </is>
      </c>
      <c r="D36" s="7" t="n"/>
      <c r="E36" s="8" t="n"/>
      <c r="H36" s="9" t="n">
        <v>2483.87</v>
      </c>
      <c r="I36" s="5" t="inlineStr">
        <is>
          <t>TARJETA DE DÉBITO/CRÉDITO</t>
        </is>
      </c>
      <c r="J36" s="5" t="inlineStr">
        <is>
          <t>5019 JOAQUIN CAMPERO SALAZAR</t>
        </is>
      </c>
    </row>
    <row r="37">
      <c r="A37" s="11" t="inlineStr">
        <is>
          <t>SAP</t>
        </is>
      </c>
      <c r="B37" s="3" t="n"/>
      <c r="C37" s="3" t="n"/>
      <c r="D37" s="7" t="n"/>
      <c r="E37" s="8" t="n"/>
      <c r="H37" s="9" t="n"/>
      <c r="I37" s="10" t="n"/>
      <c r="J37" s="5" t="n"/>
    </row>
    <row r="38" ht="15.75" customHeight="1">
      <c r="A38" s="13" t="inlineStr">
        <is>
          <t>FECHA</t>
        </is>
      </c>
      <c r="B38" s="13" t="inlineStr">
        <is>
          <t>CIERRE DE CAJA</t>
        </is>
      </c>
      <c r="C38" s="13" t="inlineStr">
        <is>
          <t>IMPORTE</t>
        </is>
      </c>
      <c r="D38" s="49" t="n">
        <v>112728616</v>
      </c>
      <c r="E38" s="14" t="n">
        <v>112728975</v>
      </c>
      <c r="H38" s="9" t="n"/>
      <c r="I38" s="10" t="n"/>
      <c r="J38" s="5" t="n"/>
    </row>
    <row r="39">
      <c r="D39" s="29" t="inlineStr">
        <is>
          <t>BOOT</t>
        </is>
      </c>
    </row>
    <row r="41">
      <c r="A41" s="1" t="inlineStr">
        <is>
          <t>Cierre Caja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3" t="inlineStr">
        <is>
          <t>Del 06/02/2023</t>
        </is>
      </c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74" t="inlineStr">
        <is>
          <t>Cierre Caja</t>
        </is>
      </c>
      <c r="B43" s="74" t="inlineStr">
        <is>
          <t>Fecha</t>
        </is>
      </c>
      <c r="C43" s="74" t="inlineStr">
        <is>
          <t>Cajero</t>
        </is>
      </c>
      <c r="D43" s="74" t="inlineStr">
        <is>
          <t>Nro Voucher</t>
        </is>
      </c>
      <c r="E43" s="74" t="inlineStr">
        <is>
          <t>Nro Cuenta</t>
        </is>
      </c>
      <c r="F43" s="74" t="inlineStr">
        <is>
          <t>Tipo Ingreso</t>
        </is>
      </c>
      <c r="G43" s="75" t="n"/>
      <c r="H43" s="76" t="n"/>
      <c r="I43" s="74" t="inlineStr">
        <is>
          <t>TIPO DE INGRESO</t>
        </is>
      </c>
      <c r="J43" s="74" t="inlineStr">
        <is>
          <t>Cobrador</t>
        </is>
      </c>
    </row>
    <row r="44">
      <c r="A44" s="77" t="n"/>
      <c r="B44" s="77" t="n"/>
      <c r="C44" s="77" t="n"/>
      <c r="D44" s="77" t="n"/>
      <c r="E44" s="77" t="n"/>
      <c r="F44" s="4" t="inlineStr">
        <is>
          <t>EFECTIVO</t>
        </is>
      </c>
      <c r="G44" s="4" t="inlineStr">
        <is>
          <t>CHEQUE</t>
        </is>
      </c>
      <c r="H44" s="4" t="inlineStr">
        <is>
          <t>TRANSFERENCIA</t>
        </is>
      </c>
      <c r="I44" s="77" t="n"/>
      <c r="J44" s="77" t="n"/>
    </row>
    <row r="45">
      <c r="A45" s="5" t="inlineStr">
        <is>
          <t>CCAJ-SC65/29/23</t>
        </is>
      </c>
      <c r="B45" s="6" t="n">
        <v>44963.79838236111</v>
      </c>
      <c r="C45" s="5" t="inlineStr">
        <is>
          <t>5019 JOAQUIN CAMPERO SALAZAR</t>
        </is>
      </c>
      <c r="D45" s="7" t="n"/>
      <c r="E45" s="8" t="n"/>
      <c r="F45" s="9" t="n">
        <v>1087.44</v>
      </c>
      <c r="I45" s="10" t="inlineStr">
        <is>
          <t>EFECTIVO</t>
        </is>
      </c>
      <c r="J45" s="5" t="inlineStr">
        <is>
          <t>5019 JOAQUIN CAMPERO SALAZAR</t>
        </is>
      </c>
    </row>
    <row r="46">
      <c r="A46" s="5" t="inlineStr">
        <is>
          <t>CCAJ-SC65/29/23</t>
        </is>
      </c>
      <c r="B46" s="6" t="n">
        <v>44963.79838236111</v>
      </c>
      <c r="C46" s="5" t="inlineStr">
        <is>
          <t>5019 JOAQUIN CAMPERO SALAZAR</t>
        </is>
      </c>
      <c r="D46" s="7" t="n"/>
      <c r="E46" s="8" t="n"/>
      <c r="H46" s="9" t="n">
        <v>86</v>
      </c>
      <c r="I46" s="5" t="inlineStr">
        <is>
          <t>TARJETA DE DÉBITO/CRÉDITO</t>
        </is>
      </c>
      <c r="J46" s="5" t="inlineStr">
        <is>
          <t>5019 JOAQUIN CAMPERO SALAZAR</t>
        </is>
      </c>
    </row>
    <row r="47">
      <c r="A47" s="11" t="inlineStr">
        <is>
          <t>SAP</t>
        </is>
      </c>
      <c r="B47" s="3" t="n"/>
      <c r="C47" s="3" t="n"/>
      <c r="D47" s="7" t="n"/>
      <c r="E47" s="8" t="n"/>
      <c r="H47" s="9" t="n"/>
      <c r="I47" s="10" t="n"/>
      <c r="J47" s="5" t="n"/>
    </row>
    <row r="48" ht="15.75" customHeight="1">
      <c r="A48" s="13" t="inlineStr">
        <is>
          <t>FECHA</t>
        </is>
      </c>
      <c r="B48" s="13" t="inlineStr">
        <is>
          <t>CIERRE DE CAJA</t>
        </is>
      </c>
      <c r="C48" s="13" t="inlineStr">
        <is>
          <t>IMPORTE</t>
        </is>
      </c>
      <c r="D48" s="49" t="n">
        <v>112730351</v>
      </c>
      <c r="E48" s="14" t="n">
        <v>112730444</v>
      </c>
      <c r="H48" s="9" t="n"/>
      <c r="I48" s="10" t="n"/>
      <c r="J48" s="5" t="n"/>
    </row>
    <row r="49">
      <c r="D49" s="29" t="inlineStr">
        <is>
          <t>BOOT</t>
        </is>
      </c>
    </row>
    <row r="51">
      <c r="A51" s="1" t="inlineStr">
        <is>
          <t>Cierre Caja</t>
        </is>
      </c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</row>
    <row r="52">
      <c r="A52" s="3" t="inlineStr">
        <is>
          <t>Del 07/02/2023</t>
        </is>
      </c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</row>
    <row r="53">
      <c r="A53" s="74" t="inlineStr">
        <is>
          <t>Cierre Caja</t>
        </is>
      </c>
      <c r="B53" s="74" t="inlineStr">
        <is>
          <t>Fecha</t>
        </is>
      </c>
      <c r="C53" s="74" t="inlineStr">
        <is>
          <t>Cajero</t>
        </is>
      </c>
      <c r="D53" s="74" t="inlineStr">
        <is>
          <t>Nro Voucher</t>
        </is>
      </c>
      <c r="E53" s="74" t="inlineStr">
        <is>
          <t>Nro Cuenta</t>
        </is>
      </c>
      <c r="F53" s="74" t="inlineStr">
        <is>
          <t>Tipo Ingreso</t>
        </is>
      </c>
      <c r="G53" s="75" t="n"/>
      <c r="H53" s="76" t="n"/>
      <c r="I53" s="74" t="inlineStr">
        <is>
          <t>TIPO DE INGRESO</t>
        </is>
      </c>
      <c r="J53" s="74" t="inlineStr">
        <is>
          <t>Cobrador</t>
        </is>
      </c>
    </row>
    <row r="54">
      <c r="A54" s="77" t="n"/>
      <c r="B54" s="77" t="n"/>
      <c r="C54" s="77" t="n"/>
      <c r="D54" s="77" t="n"/>
      <c r="E54" s="77" t="n"/>
      <c r="F54" s="4" t="inlineStr">
        <is>
          <t>EFECTIVO</t>
        </is>
      </c>
      <c r="G54" s="4" t="inlineStr">
        <is>
          <t>CHEQUE</t>
        </is>
      </c>
      <c r="H54" s="4" t="inlineStr">
        <is>
          <t>TRANSFERENCIA</t>
        </is>
      </c>
      <c r="I54" s="77" t="n"/>
      <c r="J54" s="77" t="n"/>
    </row>
    <row r="55">
      <c r="A55" s="5" t="inlineStr">
        <is>
          <t>CCAJ-SC65/30/23</t>
        </is>
      </c>
      <c r="B55" s="6" t="n">
        <v>44964.80426086806</v>
      </c>
      <c r="C55" s="5" t="inlineStr">
        <is>
          <t>5019 JOAQUIN CAMPERO SALAZAR</t>
        </is>
      </c>
      <c r="D55" s="7" t="n"/>
      <c r="E55" s="8" t="n"/>
      <c r="F55" s="9" t="n">
        <v>387.44</v>
      </c>
      <c r="I55" s="10" t="inlineStr">
        <is>
          <t>EFECTIVO</t>
        </is>
      </c>
      <c r="J55" s="5" t="inlineStr">
        <is>
          <t>5019 JOAQUIN CAMPERO SALAZAR</t>
        </is>
      </c>
    </row>
    <row r="56">
      <c r="A56" s="5" t="inlineStr">
        <is>
          <t>CCAJ-SC65/30/23</t>
        </is>
      </c>
      <c r="B56" s="6" t="n">
        <v>44964.80426086806</v>
      </c>
      <c r="C56" s="5" t="inlineStr">
        <is>
          <t>5019 JOAQUIN CAMPERO SALAZAR</t>
        </is>
      </c>
      <c r="D56" s="7" t="n"/>
      <c r="E56" s="8" t="n"/>
      <c r="H56" s="9" t="n">
        <v>300.28</v>
      </c>
      <c r="I56" s="5" t="inlineStr">
        <is>
          <t>TARJETA DE DÉBITO/CRÉDITO</t>
        </is>
      </c>
      <c r="J56" s="5" t="inlineStr">
        <is>
          <t>5019 JOAQUIN CAMPERO SALAZAR</t>
        </is>
      </c>
    </row>
    <row r="57">
      <c r="A57" s="11" t="inlineStr">
        <is>
          <t>SAP</t>
        </is>
      </c>
      <c r="B57" s="3" t="n"/>
      <c r="C57" s="3" t="n"/>
      <c r="D57" s="7" t="n"/>
      <c r="E57" s="8" t="n"/>
      <c r="H57" s="9" t="n"/>
      <c r="I57" s="10" t="n"/>
      <c r="J57" s="5" t="n"/>
    </row>
    <row r="58" ht="15.75" customHeight="1">
      <c r="A58" s="13" t="inlineStr">
        <is>
          <t>FECHA</t>
        </is>
      </c>
      <c r="B58" s="13" t="inlineStr">
        <is>
          <t>CIERRE DE CAJA</t>
        </is>
      </c>
      <c r="C58" s="13" t="inlineStr">
        <is>
          <t>IMPORTE</t>
        </is>
      </c>
      <c r="D58" s="49" t="n">
        <v>112732204</v>
      </c>
      <c r="E58" s="14" t="n">
        <v>112732497</v>
      </c>
      <c r="H58" s="9" t="n"/>
      <c r="I58" s="10" t="n"/>
      <c r="J58" s="5" t="n"/>
    </row>
    <row r="59">
      <c r="D59" s="29" t="inlineStr">
        <is>
          <t>BOOT</t>
        </is>
      </c>
    </row>
    <row r="61">
      <c r="A61" s="1" t="inlineStr">
        <is>
          <t>Cierre Caja</t>
        </is>
      </c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</row>
    <row r="62">
      <c r="A62" s="3" t="inlineStr">
        <is>
          <t>Del 08/02/2023</t>
        </is>
      </c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</row>
    <row r="63">
      <c r="A63" s="74" t="inlineStr">
        <is>
          <t>Cierre Caja</t>
        </is>
      </c>
      <c r="B63" s="74" t="inlineStr">
        <is>
          <t>Fecha</t>
        </is>
      </c>
      <c r="C63" s="74" t="inlineStr">
        <is>
          <t>Cajero</t>
        </is>
      </c>
      <c r="D63" s="74" t="inlineStr">
        <is>
          <t>Nro Voucher</t>
        </is>
      </c>
      <c r="E63" s="74" t="inlineStr">
        <is>
          <t>Nro Cuenta</t>
        </is>
      </c>
      <c r="F63" s="74" t="inlineStr">
        <is>
          <t>Tipo Ingreso</t>
        </is>
      </c>
      <c r="G63" s="75" t="n"/>
      <c r="H63" s="76" t="n"/>
      <c r="I63" s="74" t="inlineStr">
        <is>
          <t>TIPO DE INGRESO</t>
        </is>
      </c>
      <c r="J63" s="74" t="inlineStr">
        <is>
          <t>Cobrador</t>
        </is>
      </c>
    </row>
    <row r="64">
      <c r="A64" s="77" t="n"/>
      <c r="B64" s="77" t="n"/>
      <c r="C64" s="77" t="n"/>
      <c r="D64" s="77" t="n"/>
      <c r="E64" s="77" t="n"/>
      <c r="F64" s="4" t="inlineStr">
        <is>
          <t>EFECTIVO</t>
        </is>
      </c>
      <c r="G64" s="4" t="inlineStr">
        <is>
          <t>CHEQUE</t>
        </is>
      </c>
      <c r="H64" s="4" t="inlineStr">
        <is>
          <t>TRANSFERENCIA</t>
        </is>
      </c>
      <c r="I64" s="77" t="n"/>
      <c r="J64" s="77" t="n"/>
    </row>
    <row r="65">
      <c r="A65" s="5" t="inlineStr">
        <is>
          <t>CCAJ-SC65/31/23</t>
        </is>
      </c>
      <c r="B65" s="6" t="n">
        <v>44965.80748175926</v>
      </c>
      <c r="C65" s="5" t="inlineStr">
        <is>
          <t>5019 JOAQUIN CAMPERO SALAZAR</t>
        </is>
      </c>
      <c r="D65" s="7" t="n"/>
      <c r="E65" s="8" t="n"/>
      <c r="F65" s="9" t="n">
        <v>621.8</v>
      </c>
      <c r="I65" s="10" t="inlineStr">
        <is>
          <t>EFECTIVO</t>
        </is>
      </c>
      <c r="J65" s="5" t="inlineStr">
        <is>
          <t>5019 JOAQUIN CAMPERO SALAZAR</t>
        </is>
      </c>
    </row>
    <row r="66">
      <c r="A66" s="5" t="inlineStr">
        <is>
          <t>CCAJ-SC65/31/23</t>
        </is>
      </c>
      <c r="B66" s="6" t="n">
        <v>44965.80748175926</v>
      </c>
      <c r="C66" s="5" t="inlineStr">
        <is>
          <t>5019 JOAQUIN CAMPERO SALAZAR</t>
        </is>
      </c>
      <c r="D66" s="7" t="n"/>
      <c r="E66" s="8" t="n"/>
      <c r="H66" s="9" t="n">
        <v>1087.14</v>
      </c>
      <c r="I66" s="5" t="inlineStr">
        <is>
          <t>TARJETA DE DÉBITO/CRÉDITO</t>
        </is>
      </c>
      <c r="J66" s="5" t="inlineStr">
        <is>
          <t>5019 JOAQUIN CAMPERO SALAZAR</t>
        </is>
      </c>
    </row>
    <row r="67">
      <c r="A67" s="5" t="inlineStr">
        <is>
          <t>CCAJ-SC65/31/23</t>
        </is>
      </c>
      <c r="B67" s="6" t="n">
        <v>44965.80748175926</v>
      </c>
      <c r="C67" s="5" t="inlineStr">
        <is>
          <t>5019 JOAQUIN CAMPERO SALAZAR</t>
        </is>
      </c>
      <c r="D67" s="7" t="n"/>
      <c r="E67" s="8" t="n"/>
      <c r="H67" s="9" t="n">
        <v>288</v>
      </c>
      <c r="I67" s="10" t="inlineStr">
        <is>
          <t>CÓDIGO QR</t>
        </is>
      </c>
      <c r="J67" s="5" t="inlineStr">
        <is>
          <t>5019 JOAQUIN CAMPERO SALAZAR</t>
        </is>
      </c>
    </row>
    <row r="68">
      <c r="A68" s="11" t="inlineStr">
        <is>
          <t>SAP</t>
        </is>
      </c>
      <c r="B68" s="3" t="n"/>
      <c r="C68" s="3" t="n"/>
      <c r="D68" s="7" t="n"/>
      <c r="E68" s="8" t="n"/>
      <c r="F68" s="9" t="n"/>
      <c r="I68" s="10" t="n"/>
      <c r="J68" s="5" t="n"/>
    </row>
    <row r="69" ht="15.75" customHeight="1">
      <c r="A69" s="13" t="inlineStr">
        <is>
          <t>FECHA</t>
        </is>
      </c>
      <c r="B69" s="13" t="inlineStr">
        <is>
          <t>CIERRE DE CAJA</t>
        </is>
      </c>
      <c r="C69" s="13" t="inlineStr">
        <is>
          <t>IMPORTE</t>
        </is>
      </c>
      <c r="D69" s="49" t="n">
        <v>112733910</v>
      </c>
      <c r="E69" s="14" t="n">
        <v>112734080</v>
      </c>
      <c r="F69" s="9" t="n"/>
      <c r="I69" s="10" t="n"/>
      <c r="J69" s="5" t="n"/>
    </row>
    <row r="70">
      <c r="D70" s="29" t="inlineStr">
        <is>
          <t>BOOT</t>
        </is>
      </c>
    </row>
    <row r="72">
      <c r="A72" s="1" t="inlineStr">
        <is>
          <t>Cierre Caja</t>
        </is>
      </c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</row>
    <row r="73">
      <c r="A73" s="3" t="inlineStr">
        <is>
          <t>Del 09/02/2023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74" t="inlineStr">
        <is>
          <t>Cierre Caja</t>
        </is>
      </c>
      <c r="B74" s="74" t="inlineStr">
        <is>
          <t>Fecha</t>
        </is>
      </c>
      <c r="C74" s="74" t="inlineStr">
        <is>
          <t>Cajero</t>
        </is>
      </c>
      <c r="D74" s="74" t="inlineStr">
        <is>
          <t>Nro Voucher</t>
        </is>
      </c>
      <c r="E74" s="74" t="inlineStr">
        <is>
          <t>Nro Cuenta</t>
        </is>
      </c>
      <c r="F74" s="74" t="inlineStr">
        <is>
          <t>Tipo Ingreso</t>
        </is>
      </c>
      <c r="G74" s="75" t="n"/>
      <c r="H74" s="76" t="n"/>
      <c r="I74" s="74" t="inlineStr">
        <is>
          <t>TIPO DE INGRESO</t>
        </is>
      </c>
      <c r="J74" s="74" t="inlineStr">
        <is>
          <t>Cobrador</t>
        </is>
      </c>
    </row>
    <row r="75">
      <c r="A75" s="77" t="n"/>
      <c r="B75" s="77" t="n"/>
      <c r="C75" s="77" t="n"/>
      <c r="D75" s="77" t="n"/>
      <c r="E75" s="77" t="n"/>
      <c r="F75" s="4" t="inlineStr">
        <is>
          <t>EFECTIVO</t>
        </is>
      </c>
      <c r="G75" s="4" t="inlineStr">
        <is>
          <t>CHEQUE</t>
        </is>
      </c>
      <c r="H75" s="4" t="inlineStr">
        <is>
          <t>TRANSFERENCIA</t>
        </is>
      </c>
      <c r="I75" s="77" t="n"/>
      <c r="J75" s="77" t="n"/>
    </row>
    <row r="76">
      <c r="A76" s="5" t="inlineStr">
        <is>
          <t>CCAJ-SC65/32/23</t>
        </is>
      </c>
      <c r="B76" s="6" t="n">
        <v>44966.80592854167</v>
      </c>
      <c r="C76" s="5" t="inlineStr">
        <is>
          <t>5019 JOAQUIN CAMPERO SALAZAR</t>
        </is>
      </c>
      <c r="D76" s="7" t="n"/>
      <c r="E76" s="8" t="n"/>
      <c r="F76" s="9" t="n">
        <v>751.67</v>
      </c>
      <c r="I76" s="10" t="inlineStr">
        <is>
          <t>EFECTIVO</t>
        </is>
      </c>
      <c r="J76" s="5" t="inlineStr">
        <is>
          <t>5019 JOAQUIN CAMPERO SALAZAR</t>
        </is>
      </c>
    </row>
    <row r="77">
      <c r="A77" s="5" t="inlineStr">
        <is>
          <t>CCAJ-SC65/32/23</t>
        </is>
      </c>
      <c r="B77" s="6" t="n">
        <v>44966.80592854167</v>
      </c>
      <c r="C77" s="5" t="inlineStr">
        <is>
          <t>5019 JOAQUIN CAMPERO SALAZAR</t>
        </is>
      </c>
      <c r="D77" s="7" t="n"/>
      <c r="E77" s="8" t="n"/>
      <c r="H77" s="9" t="n">
        <v>725.66</v>
      </c>
      <c r="I77" s="5" t="inlineStr">
        <is>
          <t>TARJETA DE DÉBITO/CRÉDITO</t>
        </is>
      </c>
      <c r="J77" s="5" t="inlineStr">
        <is>
          <t>5019 JOAQUIN CAMPERO SALAZAR</t>
        </is>
      </c>
    </row>
    <row r="78">
      <c r="A78" s="11" t="inlineStr">
        <is>
          <t>SAP</t>
        </is>
      </c>
      <c r="B78" s="3" t="n"/>
      <c r="C78" s="3" t="n"/>
      <c r="D78" s="7" t="n"/>
      <c r="E78" s="8" t="n"/>
      <c r="G78" s="9" t="n"/>
      <c r="I78" s="10" t="n"/>
      <c r="J78" s="8" t="n"/>
    </row>
    <row r="79" ht="15.75" customHeight="1">
      <c r="A79" s="13" t="inlineStr">
        <is>
          <t>FECHA</t>
        </is>
      </c>
      <c r="B79" s="13" t="inlineStr">
        <is>
          <t>CIERRE DE CAJA</t>
        </is>
      </c>
      <c r="C79" s="13" t="inlineStr">
        <is>
          <t>IMPORTE</t>
        </is>
      </c>
      <c r="D79" s="24" t="n">
        <v>112736283</v>
      </c>
      <c r="E79" s="14" t="n">
        <v>112736368</v>
      </c>
      <c r="G79" s="9" t="n"/>
      <c r="I79" s="10" t="n"/>
      <c r="J79" s="8" t="n"/>
    </row>
    <row r="80">
      <c r="D80" s="45" t="n"/>
    </row>
    <row r="82">
      <c r="A82" s="1" t="inlineStr">
        <is>
          <t>Cierre Caja</t>
        </is>
      </c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</row>
    <row r="83">
      <c r="A83" s="3" t="inlineStr">
        <is>
          <t>Del 10/02/2023</t>
        </is>
      </c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</row>
    <row r="84">
      <c r="A84" s="74" t="inlineStr">
        <is>
          <t>Cierre Caja</t>
        </is>
      </c>
      <c r="B84" s="74" t="inlineStr">
        <is>
          <t>Fecha</t>
        </is>
      </c>
      <c r="C84" s="74" t="inlineStr">
        <is>
          <t>Cajero</t>
        </is>
      </c>
      <c r="D84" s="74" t="inlineStr">
        <is>
          <t>Nro Voucher</t>
        </is>
      </c>
      <c r="E84" s="74" t="inlineStr">
        <is>
          <t>Nro Cuenta</t>
        </is>
      </c>
      <c r="F84" s="74" t="inlineStr">
        <is>
          <t>Tipo Ingreso</t>
        </is>
      </c>
      <c r="G84" s="75" t="n"/>
      <c r="H84" s="76" t="n"/>
      <c r="I84" s="74" t="inlineStr">
        <is>
          <t>TIPO DE INGRESO</t>
        </is>
      </c>
      <c r="J84" s="74" t="inlineStr">
        <is>
          <t>Cobrador</t>
        </is>
      </c>
    </row>
    <row r="85">
      <c r="A85" s="77" t="n"/>
      <c r="B85" s="77" t="n"/>
      <c r="C85" s="77" t="n"/>
      <c r="D85" s="77" t="n"/>
      <c r="E85" s="77" t="n"/>
      <c r="F85" s="4" t="inlineStr">
        <is>
          <t>EFECTIVO</t>
        </is>
      </c>
      <c r="G85" s="4" t="inlineStr">
        <is>
          <t>CHEQUE</t>
        </is>
      </c>
      <c r="H85" s="4" t="inlineStr">
        <is>
          <t>TRANSFERENCIA</t>
        </is>
      </c>
      <c r="I85" s="77" t="n"/>
      <c r="J85" s="77" t="n"/>
    </row>
    <row r="86">
      <c r="A86" s="5" t="inlineStr">
        <is>
          <t>CCAJ-SC65/33/23</t>
        </is>
      </c>
      <c r="B86" s="6" t="n">
        <v>44967.80404229167</v>
      </c>
      <c r="C86" s="5" t="inlineStr">
        <is>
          <t>5019 JOAQUIN CAMPERO SALAZAR</t>
        </is>
      </c>
      <c r="D86" s="7" t="n"/>
      <c r="E86" s="8" t="n"/>
      <c r="F86" s="9" t="n">
        <v>7321.93</v>
      </c>
      <c r="I86" s="10" t="inlineStr">
        <is>
          <t>EFECTIVO</t>
        </is>
      </c>
      <c r="J86" s="5" t="inlineStr">
        <is>
          <t>5019 JOAQUIN CAMPERO SALAZAR</t>
        </is>
      </c>
    </row>
    <row r="87">
      <c r="A87" s="5" t="inlineStr">
        <is>
          <t>CCAJ-SC65/33/23</t>
        </is>
      </c>
      <c r="B87" s="6" t="n">
        <v>44967.80404229167</v>
      </c>
      <c r="C87" s="5" t="inlineStr">
        <is>
          <t>5019 JOAQUIN CAMPERO SALAZAR</t>
        </is>
      </c>
      <c r="D87" s="7" t="n"/>
      <c r="E87" s="8" t="n"/>
      <c r="H87" s="9" t="n">
        <v>122</v>
      </c>
      <c r="I87" s="5" t="inlineStr">
        <is>
          <t>TARJETA DE DÉBITO/CRÉDITO</t>
        </is>
      </c>
      <c r="J87" s="5" t="inlineStr">
        <is>
          <t>5019 JOAQUIN CAMPERO SALAZAR</t>
        </is>
      </c>
    </row>
    <row r="88">
      <c r="A88" s="11" t="inlineStr">
        <is>
          <t>SAP</t>
        </is>
      </c>
      <c r="B88" s="3" t="n"/>
      <c r="C88" s="3" t="n"/>
      <c r="D88" s="7" t="n"/>
      <c r="E88" s="8" t="n"/>
      <c r="H88" s="9" t="n"/>
      <c r="I88" s="10" t="n"/>
      <c r="J88" s="5" t="n"/>
    </row>
    <row r="89" ht="15.75" customHeight="1">
      <c r="A89" s="13" t="inlineStr">
        <is>
          <t>FECHA</t>
        </is>
      </c>
      <c r="B89" s="13" t="inlineStr">
        <is>
          <t>CIERRE DE CAJA</t>
        </is>
      </c>
      <c r="C89" s="13" t="inlineStr">
        <is>
          <t>IMPORTE</t>
        </is>
      </c>
      <c r="D89" s="24" t="n">
        <v>112736284</v>
      </c>
      <c r="E89" s="14" t="n">
        <v>112736369</v>
      </c>
      <c r="H89" s="9" t="n"/>
      <c r="I89" s="10" t="n"/>
      <c r="J89" s="5" t="n"/>
    </row>
    <row r="90">
      <c r="A90" s="5" t="n"/>
      <c r="B90" s="6" t="n"/>
      <c r="C90" s="5" t="n"/>
      <c r="D90" s="45" t="n"/>
      <c r="E90" s="8" t="n"/>
      <c r="H90" s="9" t="n"/>
      <c r="I90" s="10" t="n"/>
      <c r="J90" s="5" t="n"/>
    </row>
    <row r="91">
      <c r="A91" s="5" t="n"/>
      <c r="B91" s="6" t="n"/>
      <c r="C91" s="5" t="n"/>
      <c r="D91" s="7" t="n"/>
      <c r="E91" s="8" t="n"/>
      <c r="H91" s="9" t="n"/>
      <c r="I91" s="10" t="n"/>
      <c r="J91" s="5" t="n"/>
    </row>
    <row r="92">
      <c r="A92" s="1" t="inlineStr">
        <is>
          <t>Cierre Caja</t>
        </is>
      </c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</row>
    <row r="93">
      <c r="A93" s="3" t="inlineStr">
        <is>
          <t>Del 11/02/2023</t>
        </is>
      </c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74" t="inlineStr">
        <is>
          <t>Cierre Caja</t>
        </is>
      </c>
      <c r="B94" s="74" t="inlineStr">
        <is>
          <t>Fecha</t>
        </is>
      </c>
      <c r="C94" s="74" t="inlineStr">
        <is>
          <t>Cajero</t>
        </is>
      </c>
      <c r="D94" s="74" t="inlineStr">
        <is>
          <t>Nro Voucher</t>
        </is>
      </c>
      <c r="E94" s="74" t="inlineStr">
        <is>
          <t>Nro Cuenta</t>
        </is>
      </c>
      <c r="F94" s="74" t="inlineStr">
        <is>
          <t>Tipo Ingreso</t>
        </is>
      </c>
      <c r="G94" s="75" t="n"/>
      <c r="H94" s="76" t="n"/>
      <c r="I94" s="74" t="inlineStr">
        <is>
          <t>TIPO DE INGRESO</t>
        </is>
      </c>
      <c r="J94" s="74" t="inlineStr">
        <is>
          <t>Cobrador</t>
        </is>
      </c>
    </row>
    <row r="95">
      <c r="A95" s="77" t="n"/>
      <c r="B95" s="77" t="n"/>
      <c r="C95" s="77" t="n"/>
      <c r="D95" s="77" t="n"/>
      <c r="E95" s="77" t="n"/>
      <c r="F95" s="4" t="inlineStr">
        <is>
          <t>EFECTIVO</t>
        </is>
      </c>
      <c r="G95" s="4" t="inlineStr">
        <is>
          <t>CHEQUE</t>
        </is>
      </c>
      <c r="H95" s="4" t="inlineStr">
        <is>
          <t>TRANSFERENCIA</t>
        </is>
      </c>
      <c r="I95" s="77" t="n"/>
      <c r="J95" s="77" t="n"/>
    </row>
    <row r="96">
      <c r="A96" s="5" t="inlineStr">
        <is>
          <t>CCAJ-SC65/34/23</t>
        </is>
      </c>
      <c r="B96" s="6" t="n">
        <v>44968.62868715278</v>
      </c>
      <c r="C96" s="5" t="inlineStr">
        <is>
          <t>5019 JOAQUIN CAMPERO SALAZAR</t>
        </is>
      </c>
      <c r="D96" s="7" t="n"/>
      <c r="E96" s="8" t="n"/>
      <c r="F96" s="9" t="n">
        <v>503.74</v>
      </c>
      <c r="I96" s="10" t="inlineStr">
        <is>
          <t>EFECTIVO</t>
        </is>
      </c>
      <c r="J96" s="5" t="inlineStr">
        <is>
          <t>5019 JOAQUIN CAMPERO SALAZAR</t>
        </is>
      </c>
    </row>
    <row r="97">
      <c r="A97" s="5" t="inlineStr">
        <is>
          <t>CCAJ-SC65/34/23</t>
        </is>
      </c>
      <c r="B97" s="6" t="n">
        <v>44968.62868715278</v>
      </c>
      <c r="C97" s="5" t="inlineStr">
        <is>
          <t>5019 JOAQUIN CAMPERO SALAZAR</t>
        </is>
      </c>
      <c r="D97" s="7" t="n"/>
      <c r="E97" s="8" t="n"/>
      <c r="H97" s="9" t="n">
        <v>238.5</v>
      </c>
      <c r="I97" s="5" t="inlineStr">
        <is>
          <t>TARJETA DE DÉBITO/CRÉDITO</t>
        </is>
      </c>
      <c r="J97" s="5" t="inlineStr">
        <is>
          <t>5019 JOAQUIN CAMPERO SALAZAR</t>
        </is>
      </c>
    </row>
    <row r="98">
      <c r="A98" s="11" t="inlineStr">
        <is>
          <t>SAP</t>
        </is>
      </c>
      <c r="B98" s="3" t="n"/>
      <c r="C98" s="3" t="n"/>
      <c r="D98" s="7" t="n"/>
      <c r="E98" s="8" t="n"/>
      <c r="H98" s="9" t="n"/>
      <c r="I98" s="10" t="n"/>
      <c r="J98" s="5" t="n"/>
    </row>
    <row r="99" ht="15.75" customHeight="1">
      <c r="A99" s="13" t="inlineStr">
        <is>
          <t>FECHA</t>
        </is>
      </c>
      <c r="B99" s="13" t="inlineStr">
        <is>
          <t>CIERRE DE CAJA</t>
        </is>
      </c>
      <c r="C99" s="13" t="inlineStr">
        <is>
          <t>IMPORTE</t>
        </is>
      </c>
      <c r="D99" s="49" t="n">
        <v>112743661</v>
      </c>
      <c r="E99" s="14" t="n">
        <v>112761118</v>
      </c>
      <c r="H99" s="9" t="n"/>
      <c r="I99" s="10" t="n"/>
      <c r="J99" s="5" t="n"/>
    </row>
    <row r="100">
      <c r="D100" s="29" t="inlineStr">
        <is>
          <t>BOOT</t>
        </is>
      </c>
    </row>
    <row r="102">
      <c r="A102" s="1" t="inlineStr">
        <is>
          <t>Cierre Caja</t>
        </is>
      </c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</row>
    <row r="103">
      <c r="A103" s="3" t="inlineStr">
        <is>
          <t>Del 13/02/2023</t>
        </is>
      </c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</row>
    <row r="104">
      <c r="A104" s="74" t="inlineStr">
        <is>
          <t>Cierre Caja</t>
        </is>
      </c>
      <c r="B104" s="74" t="inlineStr">
        <is>
          <t>Fecha</t>
        </is>
      </c>
      <c r="C104" s="74" t="inlineStr">
        <is>
          <t>Cajero</t>
        </is>
      </c>
      <c r="D104" s="74" t="inlineStr">
        <is>
          <t>Nro Voucher</t>
        </is>
      </c>
      <c r="E104" s="74" t="inlineStr">
        <is>
          <t>Nro Cuenta</t>
        </is>
      </c>
      <c r="F104" s="74" t="inlineStr">
        <is>
          <t>Tipo Ingreso</t>
        </is>
      </c>
      <c r="G104" s="75" t="n"/>
      <c r="H104" s="76" t="n"/>
      <c r="I104" s="74" t="inlineStr">
        <is>
          <t>TIPO DE INGRESO</t>
        </is>
      </c>
      <c r="J104" s="74" t="inlineStr">
        <is>
          <t>Cobrador</t>
        </is>
      </c>
    </row>
    <row r="105">
      <c r="A105" s="77" t="n"/>
      <c r="B105" s="77" t="n"/>
      <c r="C105" s="77" t="n"/>
      <c r="D105" s="77" t="n"/>
      <c r="E105" s="77" t="n"/>
      <c r="F105" s="4" t="inlineStr">
        <is>
          <t>EFECTIVO</t>
        </is>
      </c>
      <c r="G105" s="4" t="inlineStr">
        <is>
          <t>CHEQUE</t>
        </is>
      </c>
      <c r="H105" s="4" t="inlineStr">
        <is>
          <t>TRANSFERENCIA</t>
        </is>
      </c>
      <c r="I105" s="77" t="n"/>
      <c r="J105" s="77" t="n"/>
    </row>
    <row r="106">
      <c r="A106" s="5" t="inlineStr">
        <is>
          <t>CCAJ-SC65/35/23</t>
        </is>
      </c>
      <c r="B106" s="6" t="n">
        <v>44970.83384152778</v>
      </c>
      <c r="C106" s="5" t="inlineStr">
        <is>
          <t>5019 JOAQUIN CAMPERO SALAZAR</t>
        </is>
      </c>
      <c r="D106" s="7" t="n"/>
      <c r="E106" s="8" t="n"/>
      <c r="F106" s="9" t="n">
        <v>417.07</v>
      </c>
      <c r="I106" s="10" t="inlineStr">
        <is>
          <t>EFECTIVO</t>
        </is>
      </c>
      <c r="J106" s="5" t="inlineStr">
        <is>
          <t>5019 JOAQUIN CAMPERO SALAZAR</t>
        </is>
      </c>
    </row>
    <row r="107">
      <c r="A107" s="5" t="inlineStr">
        <is>
          <t>CCAJ-SC65/35/23</t>
        </is>
      </c>
      <c r="B107" s="6" t="n">
        <v>44970.83384152778</v>
      </c>
      <c r="C107" s="5" t="inlineStr">
        <is>
          <t>5019 JOAQUIN CAMPERO SALAZAR</t>
        </is>
      </c>
      <c r="D107" s="7" t="n"/>
      <c r="E107" s="8" t="n"/>
      <c r="H107" s="9" t="n">
        <v>476.92</v>
      </c>
      <c r="I107" s="5" t="inlineStr">
        <is>
          <t>TARJETA DE DÉBITO/CRÉDITO</t>
        </is>
      </c>
      <c r="J107" s="5" t="inlineStr">
        <is>
          <t>5019 JOAQUIN CAMPERO SALAZAR</t>
        </is>
      </c>
    </row>
    <row r="108">
      <c r="A108" s="11" t="inlineStr">
        <is>
          <t>SAP</t>
        </is>
      </c>
      <c r="B108" s="3" t="n"/>
      <c r="C108" s="3" t="n"/>
      <c r="D108" s="7" t="n"/>
      <c r="E108" s="8" t="n"/>
      <c r="F108" s="32" t="n"/>
      <c r="H108" s="9" t="n"/>
      <c r="I108" s="10" t="n"/>
      <c r="J108" s="5" t="n"/>
    </row>
    <row r="109" ht="15.75" customHeight="1">
      <c r="A109" s="13" t="inlineStr">
        <is>
          <t>FECHA</t>
        </is>
      </c>
      <c r="B109" s="13" t="inlineStr">
        <is>
          <t>CIERRE DE CAJA</t>
        </is>
      </c>
      <c r="C109" s="13" t="inlineStr">
        <is>
          <t>IMPORTE</t>
        </is>
      </c>
      <c r="D109" s="49" t="n">
        <v>112774006</v>
      </c>
      <c r="E109" s="14" t="n">
        <v>112774133</v>
      </c>
      <c r="H109" s="9" t="n"/>
      <c r="I109" s="10" t="n"/>
      <c r="J109" s="5" t="n"/>
    </row>
    <row r="110">
      <c r="D110" s="29" t="inlineStr">
        <is>
          <t>BOOT</t>
        </is>
      </c>
    </row>
    <row r="112">
      <c r="A112" s="1" t="inlineStr">
        <is>
          <t>Cierre Caja</t>
        </is>
      </c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</row>
    <row r="113">
      <c r="A113" s="3" t="inlineStr">
        <is>
          <t>Del 14/02/2023</t>
        </is>
      </c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</row>
    <row r="114">
      <c r="A114" s="74" t="inlineStr">
        <is>
          <t>Cierre Caja</t>
        </is>
      </c>
      <c r="B114" s="74" t="inlineStr">
        <is>
          <t>Fecha</t>
        </is>
      </c>
      <c r="C114" s="74" t="inlineStr">
        <is>
          <t>Cajero</t>
        </is>
      </c>
      <c r="D114" s="74" t="inlineStr">
        <is>
          <t>Nro Voucher</t>
        </is>
      </c>
      <c r="E114" s="74" t="inlineStr">
        <is>
          <t>Nro Cuenta</t>
        </is>
      </c>
      <c r="F114" s="74" t="inlineStr">
        <is>
          <t>Tipo Ingreso</t>
        </is>
      </c>
      <c r="G114" s="75" t="n"/>
      <c r="H114" s="76" t="n"/>
      <c r="I114" s="74" t="inlineStr">
        <is>
          <t>TIPO DE INGRESO</t>
        </is>
      </c>
      <c r="J114" s="74" t="inlineStr">
        <is>
          <t>Cobrador</t>
        </is>
      </c>
    </row>
    <row r="115">
      <c r="A115" s="77" t="n"/>
      <c r="B115" s="77" t="n"/>
      <c r="C115" s="77" t="n"/>
      <c r="D115" s="77" t="n"/>
      <c r="E115" s="77" t="n"/>
      <c r="F115" s="4" t="inlineStr">
        <is>
          <t>EFECTIVO</t>
        </is>
      </c>
      <c r="G115" s="4" t="inlineStr">
        <is>
          <t>CHEQUE</t>
        </is>
      </c>
      <c r="H115" s="4" t="inlineStr">
        <is>
          <t>TRANSFERENCIA</t>
        </is>
      </c>
      <c r="I115" s="77" t="n"/>
      <c r="J115" s="77" t="n"/>
    </row>
    <row r="116">
      <c r="A116" s="5" t="inlineStr">
        <is>
          <t>CCAJ-SC65/36/23</t>
        </is>
      </c>
      <c r="B116" s="6" t="n">
        <v>44971.80487045139</v>
      </c>
      <c r="C116" s="5" t="inlineStr">
        <is>
          <t>5019 JOAQUIN CAMPERO SALAZAR</t>
        </is>
      </c>
      <c r="D116" s="7" t="n"/>
      <c r="E116" s="8" t="n"/>
      <c r="F116" s="9" t="n">
        <v>1087.53</v>
      </c>
      <c r="I116" s="10" t="inlineStr">
        <is>
          <t>EFECTIVO</t>
        </is>
      </c>
      <c r="J116" s="5" t="inlineStr">
        <is>
          <t>5019 JOAQUIN CAMPERO SALAZAR</t>
        </is>
      </c>
    </row>
    <row r="117">
      <c r="A117" s="5" t="inlineStr">
        <is>
          <t>CCAJ-SC65/36/23</t>
        </is>
      </c>
      <c r="B117" s="6" t="n">
        <v>44971.80487045139</v>
      </c>
      <c r="C117" s="5" t="inlineStr">
        <is>
          <t>5019 JOAQUIN CAMPERO SALAZAR</t>
        </is>
      </c>
      <c r="D117" s="7" t="n"/>
      <c r="E117" s="8" t="n"/>
      <c r="H117" s="9" t="n">
        <v>142.56</v>
      </c>
      <c r="I117" s="5" t="inlineStr">
        <is>
          <t>TARJETA DE DÉBITO/CRÉDITO</t>
        </is>
      </c>
      <c r="J117" s="5" t="inlineStr">
        <is>
          <t>5019 JOAQUIN CAMPERO SALAZAR</t>
        </is>
      </c>
    </row>
    <row r="118">
      <c r="A118" s="11" t="inlineStr">
        <is>
          <t>SAP</t>
        </is>
      </c>
      <c r="B118" s="3" t="n"/>
      <c r="C118" s="3" t="n"/>
      <c r="D118" s="7" t="n"/>
      <c r="E118" s="8" t="n"/>
      <c r="H118" s="9" t="n"/>
      <c r="I118" s="10" t="n"/>
      <c r="J118" s="5" t="n"/>
    </row>
    <row r="119" ht="15.75" customHeight="1">
      <c r="A119" s="13" t="inlineStr">
        <is>
          <t>FECHA</t>
        </is>
      </c>
      <c r="B119" s="13" t="inlineStr">
        <is>
          <t>CIERRE DE CAJA</t>
        </is>
      </c>
      <c r="C119" s="13" t="inlineStr">
        <is>
          <t>IMPORTE</t>
        </is>
      </c>
      <c r="D119" s="49" t="n">
        <v>112775844</v>
      </c>
      <c r="E119" s="14" t="n">
        <v>112782217</v>
      </c>
      <c r="H119" s="9" t="n"/>
      <c r="I119" s="10" t="n"/>
      <c r="J119" s="5" t="n"/>
    </row>
    <row r="120">
      <c r="D120" s="29" t="inlineStr">
        <is>
          <t>BOOT</t>
        </is>
      </c>
    </row>
    <row r="122">
      <c r="A122" s="1" t="inlineStr">
        <is>
          <t>Cierre Caja</t>
        </is>
      </c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</row>
    <row r="123">
      <c r="A123" s="3" t="inlineStr">
        <is>
          <t>Del 15/02/2023</t>
        </is>
      </c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</row>
    <row r="124">
      <c r="A124" s="74" t="inlineStr">
        <is>
          <t>Cierre Caja</t>
        </is>
      </c>
      <c r="B124" s="74" t="inlineStr">
        <is>
          <t>Fecha</t>
        </is>
      </c>
      <c r="C124" s="74" t="inlineStr">
        <is>
          <t>Cajero</t>
        </is>
      </c>
      <c r="D124" s="74" t="inlineStr">
        <is>
          <t>Nro Voucher</t>
        </is>
      </c>
      <c r="E124" s="74" t="inlineStr">
        <is>
          <t>Nro Cuenta</t>
        </is>
      </c>
      <c r="F124" s="74" t="inlineStr">
        <is>
          <t>Tipo Ingreso</t>
        </is>
      </c>
      <c r="G124" s="75" t="n"/>
      <c r="H124" s="76" t="n"/>
      <c r="I124" s="74" t="inlineStr">
        <is>
          <t>TIPO DE INGRESO</t>
        </is>
      </c>
      <c r="J124" s="74" t="inlineStr">
        <is>
          <t>Cobrador</t>
        </is>
      </c>
    </row>
    <row r="125">
      <c r="A125" s="77" t="n"/>
      <c r="B125" s="77" t="n"/>
      <c r="C125" s="77" t="n"/>
      <c r="D125" s="77" t="n"/>
      <c r="E125" s="77" t="n"/>
      <c r="F125" s="4" t="inlineStr">
        <is>
          <t>EFECTIVO</t>
        </is>
      </c>
      <c r="G125" s="4" t="inlineStr">
        <is>
          <t>CHEQUE</t>
        </is>
      </c>
      <c r="H125" s="4" t="inlineStr">
        <is>
          <t>TRANSFERENCIA</t>
        </is>
      </c>
      <c r="I125" s="77" t="n"/>
      <c r="J125" s="77" t="n"/>
    </row>
    <row r="126">
      <c r="A126" s="5" t="inlineStr">
        <is>
          <t>CCAJ-SC65/37/23</t>
        </is>
      </c>
      <c r="B126" s="6" t="n">
        <v>44972.80149277778</v>
      </c>
      <c r="C126" s="5" t="inlineStr">
        <is>
          <t>5019 JOAQUIN CAMPERO SALAZAR</t>
        </is>
      </c>
      <c r="D126" s="7" t="n"/>
      <c r="E126" s="8" t="n"/>
      <c r="F126" s="9" t="n">
        <v>915.8200000000001</v>
      </c>
      <c r="I126" s="10" t="inlineStr">
        <is>
          <t>EFECTIVO</t>
        </is>
      </c>
      <c r="J126" s="5" t="inlineStr">
        <is>
          <t>5019 JOAQUIN CAMPERO SALAZAR</t>
        </is>
      </c>
    </row>
    <row r="127">
      <c r="A127" s="5" t="inlineStr">
        <is>
          <t>CCAJ-SC65/37/23</t>
        </is>
      </c>
      <c r="B127" s="6" t="n">
        <v>44972.80149277778</v>
      </c>
      <c r="C127" s="5" t="inlineStr">
        <is>
          <t>5019 JOAQUIN CAMPERO SALAZAR</t>
        </is>
      </c>
      <c r="D127" s="7" t="n"/>
      <c r="E127" s="8" t="n"/>
      <c r="H127" s="9" t="n">
        <v>560.77</v>
      </c>
      <c r="I127" s="5" t="inlineStr">
        <is>
          <t>TARJETA DE DÉBITO/CRÉDITO</t>
        </is>
      </c>
      <c r="J127" s="5" t="inlineStr">
        <is>
          <t>5019 JOAQUIN CAMPERO SALAZAR</t>
        </is>
      </c>
    </row>
    <row r="128">
      <c r="A128" s="11" t="inlineStr">
        <is>
          <t>SAP</t>
        </is>
      </c>
      <c r="B128" s="3" t="n"/>
      <c r="C128" s="3" t="n"/>
      <c r="D128" s="7" t="n"/>
      <c r="E128" s="8" t="n"/>
      <c r="H128" s="9" t="n"/>
      <c r="I128" s="10" t="n"/>
      <c r="J128" s="5" t="n"/>
    </row>
    <row r="129" ht="15.75" customHeight="1">
      <c r="A129" s="13" t="inlineStr">
        <is>
          <t>FECHA</t>
        </is>
      </c>
      <c r="B129" s="13" t="inlineStr">
        <is>
          <t>CIERRE DE CAJA</t>
        </is>
      </c>
      <c r="C129" s="13" t="inlineStr">
        <is>
          <t>IMPORTE</t>
        </is>
      </c>
      <c r="D129" s="49" t="n">
        <v>112790246</v>
      </c>
      <c r="E129" s="14" t="n">
        <v>112790540</v>
      </c>
      <c r="H129" s="9" t="n"/>
      <c r="I129" s="10" t="n"/>
      <c r="J129" s="5" t="n"/>
    </row>
    <row r="130">
      <c r="D130" s="29" t="inlineStr">
        <is>
          <t>BOOT</t>
        </is>
      </c>
    </row>
    <row r="132">
      <c r="A132" s="1" t="inlineStr">
        <is>
          <t>Cierre Caja</t>
        </is>
      </c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</row>
    <row r="133">
      <c r="A133" s="3" t="inlineStr">
        <is>
          <t>Del 16/02/2023</t>
        </is>
      </c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</row>
    <row r="134">
      <c r="A134" s="74" t="inlineStr">
        <is>
          <t>Cierre Caja</t>
        </is>
      </c>
      <c r="B134" s="74" t="inlineStr">
        <is>
          <t>Fecha</t>
        </is>
      </c>
      <c r="C134" s="74" t="inlineStr">
        <is>
          <t>Cajero</t>
        </is>
      </c>
      <c r="D134" s="74" t="inlineStr">
        <is>
          <t>Nro Voucher</t>
        </is>
      </c>
      <c r="E134" s="74" t="inlineStr">
        <is>
          <t>Nro Cuenta</t>
        </is>
      </c>
      <c r="F134" s="74" t="inlineStr">
        <is>
          <t>Tipo Ingreso</t>
        </is>
      </c>
      <c r="G134" s="75" t="n"/>
      <c r="H134" s="76" t="n"/>
      <c r="I134" s="74" t="inlineStr">
        <is>
          <t>TIPO DE INGRESO</t>
        </is>
      </c>
      <c r="J134" s="74" t="inlineStr">
        <is>
          <t>Cobrador</t>
        </is>
      </c>
    </row>
    <row r="135">
      <c r="A135" s="77" t="n"/>
      <c r="B135" s="77" t="n"/>
      <c r="C135" s="77" t="n"/>
      <c r="D135" s="77" t="n"/>
      <c r="E135" s="77" t="n"/>
      <c r="F135" s="4" t="inlineStr">
        <is>
          <t>EFECTIVO</t>
        </is>
      </c>
      <c r="G135" s="4" t="inlineStr">
        <is>
          <t>CHEQUE</t>
        </is>
      </c>
      <c r="H135" s="4" t="inlineStr">
        <is>
          <t>TRANSFERENCIA</t>
        </is>
      </c>
      <c r="I135" s="77" t="n"/>
      <c r="J135" s="77" t="n"/>
    </row>
    <row r="136">
      <c r="A136" s="5" t="inlineStr">
        <is>
          <t>CCAJ-SC65/38/23</t>
        </is>
      </c>
      <c r="B136" s="6" t="n">
        <v>44973.81408880787</v>
      </c>
      <c r="C136" s="5" t="inlineStr">
        <is>
          <t>5019 JOAQUIN CAMPERO SALAZAR</t>
        </is>
      </c>
      <c r="D136" s="7" t="n"/>
      <c r="E136" s="8" t="n"/>
      <c r="F136" s="9" t="n">
        <v>128.22</v>
      </c>
      <c r="I136" s="10" t="inlineStr">
        <is>
          <t>EFECTIVO</t>
        </is>
      </c>
      <c r="J136" s="5" t="inlineStr">
        <is>
          <t>5019 JOAQUIN CAMPERO SALAZAR</t>
        </is>
      </c>
    </row>
    <row r="137">
      <c r="A137" s="5" t="inlineStr">
        <is>
          <t>CCAJ-SC65/38/23</t>
        </is>
      </c>
      <c r="B137" s="6" t="n">
        <v>44973.81408880787</v>
      </c>
      <c r="C137" s="5" t="inlineStr">
        <is>
          <t>5019 JOAQUIN CAMPERO SALAZAR</t>
        </is>
      </c>
      <c r="D137" s="7" t="n"/>
      <c r="E137" s="8" t="n"/>
      <c r="H137" s="9" t="n">
        <v>1524.42</v>
      </c>
      <c r="I137" s="5" t="inlineStr">
        <is>
          <t>TARJETA DE DÉBITO/CRÉDITO</t>
        </is>
      </c>
      <c r="J137" s="5" t="inlineStr">
        <is>
          <t>5019 JOAQUIN CAMPERO SALAZAR</t>
        </is>
      </c>
    </row>
    <row r="138">
      <c r="A138" s="11" t="inlineStr">
        <is>
          <t>SAP</t>
        </is>
      </c>
      <c r="B138" s="3" t="n"/>
      <c r="C138" s="3" t="n"/>
      <c r="D138" s="7" t="n"/>
      <c r="E138" s="8" t="n"/>
      <c r="H138" s="9" t="n"/>
      <c r="I138" s="10" t="n"/>
      <c r="J138" s="8" t="n"/>
    </row>
    <row r="139" ht="15.75" customHeight="1">
      <c r="A139" s="13" t="inlineStr">
        <is>
          <t>FECHA</t>
        </is>
      </c>
      <c r="B139" s="13" t="inlineStr">
        <is>
          <t>CIERRE DE CAJA</t>
        </is>
      </c>
      <c r="C139" s="13" t="inlineStr">
        <is>
          <t>IMPORTE</t>
        </is>
      </c>
      <c r="D139" s="49" t="inlineStr">
        <is>
          <t>112799843</t>
        </is>
      </c>
      <c r="E139" s="14" t="n">
        <v>112799969</v>
      </c>
      <c r="H139" s="9" t="n"/>
      <c r="I139" s="10" t="n"/>
      <c r="J139" s="8" t="n"/>
    </row>
    <row r="140">
      <c r="D140" s="29" t="inlineStr">
        <is>
          <t>BOOT</t>
        </is>
      </c>
    </row>
    <row r="141"/>
    <row r="142">
      <c r="A142" s="1" t="inlineStr">
        <is>
          <t>Cierre Caja</t>
        </is>
      </c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</row>
    <row r="143">
      <c r="A143" s="3" t="inlineStr">
        <is>
          <t>Del 17/02/2023</t>
        </is>
      </c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</row>
    <row r="144">
      <c r="A144" s="74" t="inlineStr">
        <is>
          <t>Cierre Caja</t>
        </is>
      </c>
      <c r="B144" s="74" t="inlineStr">
        <is>
          <t>Fecha</t>
        </is>
      </c>
      <c r="C144" s="74" t="inlineStr">
        <is>
          <t>Cajero</t>
        </is>
      </c>
      <c r="D144" s="74" t="inlineStr">
        <is>
          <t>Nro Voucher</t>
        </is>
      </c>
      <c r="E144" s="74" t="inlineStr">
        <is>
          <t>Nro Cuenta</t>
        </is>
      </c>
      <c r="F144" s="74" t="inlineStr">
        <is>
          <t>Tipo Ingreso</t>
        </is>
      </c>
      <c r="G144" s="75" t="n"/>
      <c r="H144" s="76" t="n"/>
      <c r="I144" s="74" t="inlineStr">
        <is>
          <t>TIPO DE INGRESO</t>
        </is>
      </c>
      <c r="J144" s="74" t="inlineStr">
        <is>
          <t>Cobrador</t>
        </is>
      </c>
    </row>
    <row r="145">
      <c r="A145" s="77" t="n"/>
      <c r="B145" s="77" t="n"/>
      <c r="C145" s="77" t="n"/>
      <c r="D145" s="77" t="n"/>
      <c r="E145" s="77" t="n"/>
      <c r="F145" s="4" t="inlineStr">
        <is>
          <t>EFECTIVO</t>
        </is>
      </c>
      <c r="G145" s="4" t="inlineStr">
        <is>
          <t>CHEQUE</t>
        </is>
      </c>
      <c r="H145" s="4" t="inlineStr">
        <is>
          <t>TRANSFERENCIA</t>
        </is>
      </c>
      <c r="I145" s="77" t="n"/>
      <c r="J145" s="77" t="n"/>
    </row>
    <row r="146">
      <c r="A146" s="5" t="inlineStr">
        <is>
          <t>CCAJ-SC65/39/23</t>
        </is>
      </c>
      <c r="B146" s="6" t="n">
        <v>44974.86402443287</v>
      </c>
      <c r="C146" s="5" t="inlineStr">
        <is>
          <t>5019 JOAQUIN CAMPERO SALAZAR</t>
        </is>
      </c>
      <c r="D146" s="7" t="n"/>
      <c r="E146" s="8" t="n"/>
      <c r="F146" s="9" t="n">
        <v>915.2</v>
      </c>
      <c r="I146" s="10" t="inlineStr">
        <is>
          <t>EFECTIVO</t>
        </is>
      </c>
      <c r="J146" s="5" t="inlineStr">
        <is>
          <t>5019 JOAQUIN CAMPERO SALAZAR</t>
        </is>
      </c>
    </row>
    <row r="147">
      <c r="A147" s="5" t="inlineStr">
        <is>
          <t>CCAJ-SC65/39/23</t>
        </is>
      </c>
      <c r="B147" s="6" t="n">
        <v>44974.86402443287</v>
      </c>
      <c r="C147" s="5" t="inlineStr">
        <is>
          <t>5019 JOAQUIN CAMPERO SALAZAR</t>
        </is>
      </c>
      <c r="D147" s="7" t="n"/>
      <c r="E147" s="8" t="n"/>
      <c r="H147" s="9" t="n">
        <v>147</v>
      </c>
      <c r="I147" s="5" t="inlineStr">
        <is>
          <t>TARJETA DE DÉBITO/CRÉDITO</t>
        </is>
      </c>
      <c r="J147" s="5" t="inlineStr">
        <is>
          <t>5019 JOAQUIN CAMPERO SALAZAR</t>
        </is>
      </c>
    </row>
    <row r="148">
      <c r="A148" s="11" t="inlineStr">
        <is>
          <t>SAP</t>
        </is>
      </c>
      <c r="B148" s="3" t="n"/>
      <c r="C148" s="3" t="n"/>
      <c r="D148" s="7" t="n"/>
      <c r="E148" s="8" t="n"/>
      <c r="G148" s="9" t="n"/>
      <c r="I148" s="10" t="n"/>
      <c r="J148" s="8" t="n"/>
    </row>
    <row r="149" ht="15.75" customHeight="1">
      <c r="A149" s="13" t="inlineStr">
        <is>
          <t>FECHA</t>
        </is>
      </c>
      <c r="B149" s="13" t="inlineStr">
        <is>
          <t>CIERRE DE CAJA</t>
        </is>
      </c>
      <c r="C149" s="13" t="inlineStr">
        <is>
          <t>IMPORTE</t>
        </is>
      </c>
      <c r="D149" s="49" t="inlineStr">
        <is>
          <t>112799806</t>
        </is>
      </c>
      <c r="E149" s="14" t="n">
        <v>112799970</v>
      </c>
      <c r="G149" s="9" t="n"/>
      <c r="I149" s="10" t="n"/>
      <c r="J149" s="8" t="n"/>
    </row>
    <row r="150">
      <c r="A150" s="5" t="n"/>
      <c r="B150" s="6" t="n"/>
      <c r="C150" s="5" t="n"/>
      <c r="D150" s="29" t="inlineStr">
        <is>
          <t>BOOT</t>
        </is>
      </c>
      <c r="E150" s="8" t="n"/>
      <c r="G150" s="9" t="n"/>
      <c r="I150" s="10" t="n"/>
      <c r="J150" s="8" t="n"/>
    </row>
    <row r="151">
      <c r="A151" s="5" t="n"/>
      <c r="B151" s="6" t="n"/>
      <c r="C151" s="5" t="n"/>
      <c r="D151" s="7" t="n"/>
      <c r="E151" s="8" t="n"/>
      <c r="G151" s="9" t="n"/>
      <c r="I151" s="10" t="n"/>
      <c r="J151" s="8" t="n"/>
    </row>
    <row r="152">
      <c r="A152" s="1" t="inlineStr">
        <is>
          <t>Cierre Caja</t>
        </is>
      </c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</row>
    <row r="153">
      <c r="A153" s="3" t="inlineStr">
        <is>
          <t>Del 18/02/2023</t>
        </is>
      </c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</row>
    <row r="154">
      <c r="A154" s="74" t="inlineStr">
        <is>
          <t>Cierre Caja</t>
        </is>
      </c>
      <c r="B154" s="74" t="inlineStr">
        <is>
          <t>Fecha</t>
        </is>
      </c>
      <c r="C154" s="74" t="inlineStr">
        <is>
          <t>Cajero</t>
        </is>
      </c>
      <c r="D154" s="74" t="inlineStr">
        <is>
          <t>Nro Voucher</t>
        </is>
      </c>
      <c r="E154" s="74" t="inlineStr">
        <is>
          <t>Nro Cuenta</t>
        </is>
      </c>
      <c r="F154" s="74" t="inlineStr">
        <is>
          <t>Tipo Ingreso</t>
        </is>
      </c>
      <c r="G154" s="75" t="n"/>
      <c r="H154" s="76" t="n"/>
      <c r="I154" s="74" t="inlineStr">
        <is>
          <t>TIPO DE INGRESO</t>
        </is>
      </c>
      <c r="J154" s="74" t="inlineStr">
        <is>
          <t>Cobrador</t>
        </is>
      </c>
    </row>
    <row r="155">
      <c r="A155" s="77" t="n"/>
      <c r="B155" s="77" t="n"/>
      <c r="C155" s="77" t="n"/>
      <c r="D155" s="77" t="n"/>
      <c r="E155" s="77" t="n"/>
      <c r="F155" s="4" t="inlineStr">
        <is>
          <t>EFECTIVO</t>
        </is>
      </c>
      <c r="G155" s="4" t="inlineStr">
        <is>
          <t>CHEQUE</t>
        </is>
      </c>
      <c r="H155" s="4" t="inlineStr">
        <is>
          <t>TRANSFERENCIA</t>
        </is>
      </c>
      <c r="I155" s="77" t="n"/>
      <c r="J155" s="77" t="n"/>
    </row>
    <row r="156">
      <c r="A156" s="5" t="inlineStr">
        <is>
          <t>CCAJ-SC65/40/23</t>
        </is>
      </c>
      <c r="B156" s="6" t="n">
        <v>44975.59591694445</v>
      </c>
      <c r="C156" s="5" t="inlineStr">
        <is>
          <t>5019 JOAQUIN CAMPERO SALAZAR</t>
        </is>
      </c>
      <c r="D156" s="7" t="n"/>
      <c r="E156" s="8" t="n"/>
      <c r="F156" s="9" t="n">
        <v>435.5</v>
      </c>
      <c r="I156" s="10" t="inlineStr">
        <is>
          <t>EFECTIVO</t>
        </is>
      </c>
      <c r="J156" s="5" t="inlineStr">
        <is>
          <t>5019 JOAQUIN CAMPERO SALAZAR</t>
        </is>
      </c>
    </row>
    <row r="157">
      <c r="A157" s="11" t="inlineStr">
        <is>
          <t>SAP</t>
        </is>
      </c>
      <c r="B157" s="3" t="n"/>
      <c r="C157" s="3" t="n"/>
      <c r="D157" s="7" t="n"/>
      <c r="E157" s="8" t="n"/>
      <c r="G157" s="9" t="n"/>
      <c r="I157" s="10" t="n"/>
      <c r="J157" s="8" t="n"/>
    </row>
    <row r="158" ht="15.75" customHeight="1">
      <c r="A158" s="13" t="inlineStr">
        <is>
          <t>FECHA</t>
        </is>
      </c>
      <c r="B158" s="13" t="inlineStr">
        <is>
          <t>CIERRE DE CAJA</t>
        </is>
      </c>
      <c r="C158" s="13" t="inlineStr">
        <is>
          <t>IMPORTE</t>
        </is>
      </c>
      <c r="D158" s="49" t="inlineStr">
        <is>
          <t>112808157</t>
        </is>
      </c>
      <c r="E158" s="14" t="n">
        <v>112814337</v>
      </c>
      <c r="G158" s="9" t="n"/>
      <c r="I158" s="10" t="n"/>
      <c r="J158" s="8" t="n"/>
    </row>
    <row r="159">
      <c r="D159" s="29" t="inlineStr">
        <is>
          <t>BOOT</t>
        </is>
      </c>
    </row>
    <row r="160"/>
    <row r="161">
      <c r="A161" s="1" t="inlineStr">
        <is>
          <t>Cierre Caja</t>
        </is>
      </c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</row>
    <row r="162">
      <c r="A162" s="3" t="inlineStr">
        <is>
          <t>Del 20/02/2023</t>
        </is>
      </c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</row>
    <row r="163">
      <c r="A163" s="74" t="inlineStr">
        <is>
          <t>Cierre Caja</t>
        </is>
      </c>
      <c r="B163" s="74" t="inlineStr">
        <is>
          <t>Fecha</t>
        </is>
      </c>
      <c r="C163" s="74" t="inlineStr">
        <is>
          <t>Cajero</t>
        </is>
      </c>
      <c r="D163" s="74" t="inlineStr">
        <is>
          <t>Nro Voucher</t>
        </is>
      </c>
      <c r="E163" s="74" t="inlineStr">
        <is>
          <t>Nro Cuenta</t>
        </is>
      </c>
      <c r="F163" s="74" t="inlineStr">
        <is>
          <t>Tipo Ingreso</t>
        </is>
      </c>
      <c r="G163" s="75" t="n"/>
      <c r="H163" s="76" t="n"/>
      <c r="I163" s="74" t="inlineStr">
        <is>
          <t>TIPO DE INGRESO</t>
        </is>
      </c>
      <c r="J163" s="74" t="inlineStr">
        <is>
          <t>Cobrador</t>
        </is>
      </c>
    </row>
    <row r="164">
      <c r="A164" s="77" t="n"/>
      <c r="B164" s="77" t="n"/>
      <c r="C164" s="77" t="n"/>
      <c r="D164" s="77" t="n"/>
      <c r="E164" s="77" t="n"/>
      <c r="F164" s="4" t="inlineStr">
        <is>
          <t>EFECTIVO</t>
        </is>
      </c>
      <c r="G164" s="4" t="inlineStr">
        <is>
          <t>CHEQUE</t>
        </is>
      </c>
      <c r="H164" s="4" t="inlineStr">
        <is>
          <t>TRANSFERENCIA</t>
        </is>
      </c>
      <c r="I164" s="77" t="n"/>
      <c r="J164" s="77" t="n"/>
    </row>
    <row r="165">
      <c r="A165" s="34" t="inlineStr">
        <is>
          <t>NO HUBO CIERRES DE CAJA DEBIDO A FERIADO NACIONAL POR CARNAVALES</t>
        </is>
      </c>
      <c r="B165" s="39" t="n"/>
      <c r="C165" s="34" t="n"/>
      <c r="D165" s="21" t="n"/>
      <c r="E165" s="8" t="n"/>
      <c r="H165" s="9" t="n"/>
      <c r="I165" s="5" t="n"/>
      <c r="J165" s="8" t="n"/>
    </row>
    <row r="166">
      <c r="A166" s="11" t="inlineStr">
        <is>
          <t>SAP</t>
        </is>
      </c>
      <c r="B166" s="3" t="n"/>
      <c r="C166" s="3" t="n"/>
      <c r="D166" s="7" t="n"/>
      <c r="E166" s="8" t="n"/>
      <c r="G166" s="9" t="n"/>
      <c r="I166" s="10" t="n"/>
      <c r="J166" s="8" t="n"/>
    </row>
    <row r="167">
      <c r="A167" s="13" t="inlineStr">
        <is>
          <t>FECHA</t>
        </is>
      </c>
      <c r="B167" s="13" t="inlineStr">
        <is>
          <t>CIERRE DE CAJA</t>
        </is>
      </c>
      <c r="C167" s="13" t="inlineStr">
        <is>
          <t>IMPORTE</t>
        </is>
      </c>
      <c r="D167" s="7" t="n"/>
      <c r="E167" s="8" t="n"/>
      <c r="G167" s="9" t="n"/>
      <c r="I167" s="10" t="n"/>
      <c r="J167" s="8" t="n"/>
    </row>
    <row r="168"/>
    <row r="169">
      <c r="A169" s="1" t="inlineStr">
        <is>
          <t>Cierre Caja</t>
        </is>
      </c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</row>
    <row r="170">
      <c r="A170" s="3" t="inlineStr">
        <is>
          <t>Del 21/02/2023</t>
        </is>
      </c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</row>
    <row r="171">
      <c r="A171" s="74" t="inlineStr">
        <is>
          <t>Cierre Caja</t>
        </is>
      </c>
      <c r="B171" s="74" t="inlineStr">
        <is>
          <t>Fecha</t>
        </is>
      </c>
      <c r="C171" s="74" t="inlineStr">
        <is>
          <t>Cajero</t>
        </is>
      </c>
      <c r="D171" s="74" t="inlineStr">
        <is>
          <t>Nro Voucher</t>
        </is>
      </c>
      <c r="E171" s="74" t="inlineStr">
        <is>
          <t>Nro Cuenta</t>
        </is>
      </c>
      <c r="F171" s="74" t="inlineStr">
        <is>
          <t>Tipo Ingreso</t>
        </is>
      </c>
      <c r="G171" s="75" t="n"/>
      <c r="H171" s="76" t="n"/>
      <c r="I171" s="74" t="inlineStr">
        <is>
          <t>TIPO DE INGRESO</t>
        </is>
      </c>
      <c r="J171" s="74" t="inlineStr">
        <is>
          <t>Cobrador</t>
        </is>
      </c>
    </row>
    <row r="172">
      <c r="A172" s="77" t="n"/>
      <c r="B172" s="77" t="n"/>
      <c r="C172" s="77" t="n"/>
      <c r="D172" s="77" t="n"/>
      <c r="E172" s="77" t="n"/>
      <c r="F172" s="4" t="inlineStr">
        <is>
          <t>EFECTIVO</t>
        </is>
      </c>
      <c r="G172" s="4" t="inlineStr">
        <is>
          <t>CHEQUE</t>
        </is>
      </c>
      <c r="H172" s="4" t="inlineStr">
        <is>
          <t>TRANSFERENCIA</t>
        </is>
      </c>
      <c r="I172" s="77" t="n"/>
      <c r="J172" s="77" t="n"/>
    </row>
    <row r="173">
      <c r="A173" s="34" t="inlineStr">
        <is>
          <t>NO HUBO CIERRES DE CAJA DEBIDO A FERIADO NACIONAL POR CARNAVALES</t>
        </is>
      </c>
      <c r="B173" s="39" t="n"/>
      <c r="C173" s="34" t="n"/>
      <c r="D173" s="21" t="n"/>
      <c r="E173" s="8" t="n"/>
      <c r="H173" s="9" t="n"/>
      <c r="I173" s="5" t="n"/>
      <c r="J173" s="8" t="n"/>
    </row>
    <row r="174">
      <c r="A174" s="11" t="inlineStr">
        <is>
          <t>SAP</t>
        </is>
      </c>
      <c r="B174" s="3" t="n"/>
      <c r="C174" s="3" t="n"/>
      <c r="D174" s="7" t="n"/>
      <c r="E174" s="8" t="n"/>
      <c r="G174" s="9" t="n"/>
      <c r="I174" s="10" t="n"/>
      <c r="J174" s="8" t="n"/>
    </row>
    <row r="175">
      <c r="A175" s="13" t="inlineStr">
        <is>
          <t>FECHA</t>
        </is>
      </c>
      <c r="B175" s="13" t="inlineStr">
        <is>
          <t>CIERRE DE CAJA</t>
        </is>
      </c>
      <c r="C175" s="13" t="inlineStr">
        <is>
          <t>IMPORTE</t>
        </is>
      </c>
    </row>
    <row r="176"/>
    <row r="177"/>
    <row r="178">
      <c r="A178" s="1" t="inlineStr">
        <is>
          <t>Cierre Caja</t>
        </is>
      </c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</row>
    <row r="179">
      <c r="A179" s="3" t="inlineStr">
        <is>
          <t>Del 22/02/2023</t>
        </is>
      </c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</row>
    <row r="180">
      <c r="A180" s="74" t="inlineStr">
        <is>
          <t>Cierre Caja</t>
        </is>
      </c>
      <c r="B180" s="74" t="inlineStr">
        <is>
          <t>Fecha</t>
        </is>
      </c>
      <c r="C180" s="74" t="inlineStr">
        <is>
          <t>Cajero</t>
        </is>
      </c>
      <c r="D180" s="74" t="inlineStr">
        <is>
          <t>Nro Voucher</t>
        </is>
      </c>
      <c r="E180" s="74" t="inlineStr">
        <is>
          <t>Nro Cuenta</t>
        </is>
      </c>
      <c r="F180" s="74" t="inlineStr">
        <is>
          <t>Tipo Ingreso</t>
        </is>
      </c>
      <c r="G180" s="75" t="n"/>
      <c r="H180" s="76" t="n"/>
      <c r="I180" s="74" t="inlineStr">
        <is>
          <t>TIPO DE INGRESO</t>
        </is>
      </c>
      <c r="J180" s="74" t="inlineStr">
        <is>
          <t>Cobrador</t>
        </is>
      </c>
    </row>
    <row r="181">
      <c r="A181" s="77" t="n"/>
      <c r="B181" s="77" t="n"/>
      <c r="C181" s="77" t="n"/>
      <c r="D181" s="77" t="n"/>
      <c r="E181" s="77" t="n"/>
      <c r="F181" s="4" t="inlineStr">
        <is>
          <t>EFECTIVO</t>
        </is>
      </c>
      <c r="G181" s="4" t="inlineStr">
        <is>
          <t>CHEQUE</t>
        </is>
      </c>
      <c r="H181" s="4" t="inlineStr">
        <is>
          <t>TRANSFERENCIA</t>
        </is>
      </c>
      <c r="I181" s="77" t="n"/>
      <c r="J181" s="77" t="n"/>
    </row>
    <row r="182">
      <c r="A182" s="5" t="inlineStr">
        <is>
          <t>CCAJ-SC65/41/23</t>
        </is>
      </c>
      <c r="B182" s="6" t="n">
        <v>44979.8172162037</v>
      </c>
      <c r="C182" s="5" t="inlineStr">
        <is>
          <t>5019 JOAQUIN CAMPERO SALAZAR</t>
        </is>
      </c>
      <c r="D182" s="7" t="n"/>
      <c r="E182" s="8" t="n"/>
      <c r="F182" s="9" t="n">
        <v>855.54</v>
      </c>
      <c r="I182" s="10" t="inlineStr">
        <is>
          <t>EFECTIVO</t>
        </is>
      </c>
      <c r="J182" s="5" t="inlineStr">
        <is>
          <t>5019 JOAQUIN CAMPERO SALAZAR</t>
        </is>
      </c>
    </row>
    <row r="183">
      <c r="A183" s="5" t="inlineStr">
        <is>
          <t>CCAJ-SC65/41/23</t>
        </is>
      </c>
      <c r="B183" s="6" t="n">
        <v>44979.8172162037</v>
      </c>
      <c r="C183" s="5" t="inlineStr">
        <is>
          <t>5019 JOAQUIN CAMPERO SALAZAR</t>
        </is>
      </c>
      <c r="D183" s="7" t="n"/>
      <c r="E183" s="8" t="n"/>
      <c r="H183" s="9" t="n">
        <v>138.52</v>
      </c>
      <c r="I183" s="5" t="inlineStr">
        <is>
          <t>TARJETA DE DÉBITO/CRÉDITO</t>
        </is>
      </c>
      <c r="J183" s="5" t="inlineStr">
        <is>
          <t>5019 JOAQUIN CAMPERO SALAZAR</t>
        </is>
      </c>
    </row>
    <row r="184">
      <c r="A184" s="11" t="inlineStr">
        <is>
          <t>SAP</t>
        </is>
      </c>
      <c r="B184" s="3" t="n"/>
      <c r="C184" s="3" t="n"/>
      <c r="D184" s="7" t="n"/>
      <c r="E184" s="8" t="n"/>
      <c r="H184" s="9" t="n"/>
      <c r="I184" s="10" t="n"/>
      <c r="J184" s="5" t="n"/>
    </row>
    <row r="185" ht="15.75" customHeight="1">
      <c r="A185" s="13" t="inlineStr">
        <is>
          <t>FECHA</t>
        </is>
      </c>
      <c r="B185" s="13" t="inlineStr">
        <is>
          <t>CIERRE DE CAJA</t>
        </is>
      </c>
      <c r="C185" s="13" t="inlineStr">
        <is>
          <t>IMPORTE</t>
        </is>
      </c>
      <c r="D185" s="49" t="inlineStr">
        <is>
          <t>112814217</t>
        </is>
      </c>
      <c r="E185" s="14" t="n">
        <v>112814338</v>
      </c>
      <c r="H185" s="9" t="n"/>
      <c r="I185" s="10" t="n"/>
      <c r="J185" s="5" t="n"/>
    </row>
    <row r="186">
      <c r="A186" s="5" t="n"/>
      <c r="B186" s="6" t="n"/>
      <c r="C186" s="5" t="n"/>
      <c r="D186" s="29" t="inlineStr">
        <is>
          <t>BOOT</t>
        </is>
      </c>
      <c r="E186" s="8" t="n"/>
      <c r="H186" s="9" t="n"/>
      <c r="I186" s="10" t="n"/>
      <c r="J186" s="5" t="n"/>
    </row>
    <row r="187"/>
    <row r="188">
      <c r="A188" s="1" t="inlineStr">
        <is>
          <t>Cierre Caja</t>
        </is>
      </c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</row>
    <row r="189">
      <c r="A189" s="3" t="inlineStr">
        <is>
          <t>Del 23/02/2023</t>
        </is>
      </c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</row>
    <row r="190">
      <c r="A190" s="74" t="inlineStr">
        <is>
          <t>Cierre Caja</t>
        </is>
      </c>
      <c r="B190" s="74" t="inlineStr">
        <is>
          <t>Fecha</t>
        </is>
      </c>
      <c r="C190" s="74" t="inlineStr">
        <is>
          <t>Cajero</t>
        </is>
      </c>
      <c r="D190" s="74" t="inlineStr">
        <is>
          <t>Nro Voucher</t>
        </is>
      </c>
      <c r="E190" s="74" t="inlineStr">
        <is>
          <t>Nro Cuenta</t>
        </is>
      </c>
      <c r="F190" s="74" t="inlineStr">
        <is>
          <t>Tipo Ingreso</t>
        </is>
      </c>
      <c r="G190" s="75" t="n"/>
      <c r="H190" s="76" t="n"/>
      <c r="I190" s="74" t="inlineStr">
        <is>
          <t>TIPO DE INGRESO</t>
        </is>
      </c>
      <c r="J190" s="74" t="inlineStr">
        <is>
          <t>Cobrador</t>
        </is>
      </c>
    </row>
    <row r="191">
      <c r="A191" s="77" t="n"/>
      <c r="B191" s="77" t="n"/>
      <c r="C191" s="77" t="n"/>
      <c r="D191" s="77" t="n"/>
      <c r="E191" s="77" t="n"/>
      <c r="F191" s="4" t="inlineStr">
        <is>
          <t>EFECTIVO</t>
        </is>
      </c>
      <c r="G191" s="4" t="inlineStr">
        <is>
          <t>CHEQUE</t>
        </is>
      </c>
      <c r="H191" s="4" t="inlineStr">
        <is>
          <t>TRANSFERENCIA</t>
        </is>
      </c>
      <c r="I191" s="77" t="n"/>
      <c r="J191" s="77" t="n"/>
    </row>
    <row r="192">
      <c r="A192" s="5" t="inlineStr">
        <is>
          <t>CCAJ-SC65/42/23</t>
        </is>
      </c>
      <c r="B192" s="6" t="n">
        <v>44980.79293173611</v>
      </c>
      <c r="C192" s="5" t="inlineStr">
        <is>
          <t>5019 JOAQUIN CAMPERO SALAZAR</t>
        </is>
      </c>
      <c r="D192" s="7" t="n"/>
      <c r="E192" s="8" t="n"/>
      <c r="F192" s="9" t="n">
        <v>400.19</v>
      </c>
      <c r="I192" s="10" t="inlineStr">
        <is>
          <t>EFECTIVO</t>
        </is>
      </c>
      <c r="J192" s="5" t="inlineStr">
        <is>
          <t>5019 JOAQUIN CAMPERO SALAZAR</t>
        </is>
      </c>
    </row>
    <row r="193">
      <c r="A193" s="11" t="inlineStr">
        <is>
          <t>SAP</t>
        </is>
      </c>
      <c r="B193" s="3" t="n"/>
      <c r="C193" s="3" t="n"/>
      <c r="D193" s="7" t="n"/>
      <c r="E193" s="8" t="n"/>
      <c r="H193" s="9" t="n"/>
      <c r="I193" s="10" t="n"/>
      <c r="J193" s="8" t="n"/>
    </row>
    <row r="194" ht="15.75" customHeight="1">
      <c r="A194" s="13" t="inlineStr">
        <is>
          <t>FECHA</t>
        </is>
      </c>
      <c r="B194" s="13" t="inlineStr">
        <is>
          <t>CIERRE DE CAJA</t>
        </is>
      </c>
      <c r="C194" s="13" t="inlineStr">
        <is>
          <t>IMPORTE</t>
        </is>
      </c>
      <c r="D194" s="49" t="inlineStr">
        <is>
          <t>112825669</t>
        </is>
      </c>
      <c r="E194" s="14" t="n">
        <v>112826045</v>
      </c>
      <c r="H194" s="9" t="n"/>
      <c r="I194" s="10" t="n"/>
      <c r="J194" s="8" t="n"/>
    </row>
    <row r="195">
      <c r="A195" s="5" t="n"/>
      <c r="B195" s="6" t="n"/>
      <c r="C195" s="5" t="n"/>
      <c r="D195" s="29" t="inlineStr">
        <is>
          <t>BOOT</t>
        </is>
      </c>
      <c r="E195" s="8" t="n"/>
      <c r="H195" s="9" t="n"/>
      <c r="I195" s="10" t="n"/>
      <c r="J195" s="8" t="n"/>
    </row>
    <row r="196"/>
    <row r="197">
      <c r="A197" s="1" t="inlineStr">
        <is>
          <t>Cierre Caja</t>
        </is>
      </c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</row>
    <row r="198">
      <c r="A198" s="3" t="inlineStr">
        <is>
          <t>Del 24/02/2023</t>
        </is>
      </c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</row>
    <row r="199">
      <c r="A199" s="74" t="inlineStr">
        <is>
          <t>Cierre Caja</t>
        </is>
      </c>
      <c r="B199" s="74" t="inlineStr">
        <is>
          <t>Fecha</t>
        </is>
      </c>
      <c r="C199" s="74" t="inlineStr">
        <is>
          <t>Cajero</t>
        </is>
      </c>
      <c r="D199" s="74" t="inlineStr">
        <is>
          <t>Nro Voucher</t>
        </is>
      </c>
      <c r="E199" s="74" t="inlineStr">
        <is>
          <t>Nro Cuenta</t>
        </is>
      </c>
      <c r="F199" s="74" t="inlineStr">
        <is>
          <t>Tipo Ingreso</t>
        </is>
      </c>
      <c r="G199" s="75" t="n"/>
      <c r="H199" s="76" t="n"/>
      <c r="I199" s="74" t="inlineStr">
        <is>
          <t>TIPO DE INGRESO</t>
        </is>
      </c>
      <c r="J199" s="74" t="inlineStr">
        <is>
          <t>Cobrador</t>
        </is>
      </c>
    </row>
    <row r="200">
      <c r="A200" s="77" t="n"/>
      <c r="B200" s="77" t="n"/>
      <c r="C200" s="77" t="n"/>
      <c r="D200" s="77" t="n"/>
      <c r="E200" s="77" t="n"/>
      <c r="F200" s="4" t="inlineStr">
        <is>
          <t>EFECTIVO</t>
        </is>
      </c>
      <c r="G200" s="4" t="inlineStr">
        <is>
          <t>CHEQUE</t>
        </is>
      </c>
      <c r="H200" s="4" t="inlineStr">
        <is>
          <t>TRANSFERENCIA</t>
        </is>
      </c>
      <c r="I200" s="77" t="n"/>
      <c r="J200" s="77" t="n"/>
    </row>
    <row r="201">
      <c r="A201" s="5" t="inlineStr">
        <is>
          <t>CCAJ-SC65/43/23</t>
        </is>
      </c>
      <c r="B201" s="6" t="n">
        <v>44981.81580991898</v>
      </c>
      <c r="C201" s="5" t="inlineStr">
        <is>
          <t>5019 JOAQUIN CAMPERO SALAZAR</t>
        </is>
      </c>
      <c r="D201" s="7" t="n"/>
      <c r="E201" s="8" t="n"/>
      <c r="F201" s="9" t="n">
        <v>855.99</v>
      </c>
      <c r="I201" s="10" t="inlineStr">
        <is>
          <t>EFECTIVO</t>
        </is>
      </c>
      <c r="J201" s="5" t="inlineStr">
        <is>
          <t>5019 JOAQUIN CAMPERO SALAZAR</t>
        </is>
      </c>
    </row>
    <row r="202">
      <c r="A202" s="11" t="inlineStr">
        <is>
          <t>SAP</t>
        </is>
      </c>
      <c r="B202" s="3" t="n"/>
      <c r="C202" s="3" t="n"/>
      <c r="D202" s="7" t="n"/>
      <c r="E202" s="8" t="n"/>
      <c r="H202" s="9" t="n"/>
      <c r="I202" s="10" t="n"/>
      <c r="J202" s="8" t="n"/>
    </row>
    <row r="203" ht="15.75" customHeight="1">
      <c r="A203" s="13" t="inlineStr">
        <is>
          <t>FECHA</t>
        </is>
      </c>
      <c r="B203" s="13" t="inlineStr">
        <is>
          <t>CIERRE DE CAJA</t>
        </is>
      </c>
      <c r="C203" s="13" t="inlineStr">
        <is>
          <t>IMPORTE</t>
        </is>
      </c>
      <c r="D203" s="49" t="inlineStr">
        <is>
          <t>112825670</t>
        </is>
      </c>
      <c r="E203" s="14" t="n">
        <v>112826046</v>
      </c>
      <c r="H203" s="9" t="n"/>
      <c r="I203" s="10" t="n"/>
      <c r="J203" s="8" t="n"/>
    </row>
    <row r="204">
      <c r="A204" s="5" t="n"/>
      <c r="B204" s="6" t="n"/>
      <c r="C204" s="5" t="n"/>
      <c r="D204" s="29" t="inlineStr">
        <is>
          <t>BOOT</t>
        </is>
      </c>
      <c r="E204" s="8" t="n"/>
      <c r="H204" s="9" t="n"/>
      <c r="I204" s="10" t="n"/>
      <c r="J204" s="8" t="n"/>
    </row>
    <row r="205">
      <c r="A205" s="5" t="n"/>
      <c r="B205" s="6" t="n"/>
      <c r="C205" s="5" t="n"/>
      <c r="D205" s="7" t="n"/>
      <c r="E205" s="8" t="n"/>
      <c r="H205" s="9" t="n"/>
      <c r="I205" s="10" t="n"/>
      <c r="J205" s="8" t="n"/>
    </row>
    <row r="206">
      <c r="A206" s="1" t="inlineStr">
        <is>
          <t>Cierre Caja</t>
        </is>
      </c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</row>
    <row r="207">
      <c r="A207" s="3" t="inlineStr">
        <is>
          <t>Del 25/02/2023</t>
        </is>
      </c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</row>
    <row r="208">
      <c r="A208" s="74" t="inlineStr">
        <is>
          <t>Cierre Caja</t>
        </is>
      </c>
      <c r="B208" s="74" t="inlineStr">
        <is>
          <t>Fecha</t>
        </is>
      </c>
      <c r="C208" s="74" t="inlineStr">
        <is>
          <t>Cajero</t>
        </is>
      </c>
      <c r="D208" s="74" t="inlineStr">
        <is>
          <t>Nro Voucher</t>
        </is>
      </c>
      <c r="E208" s="74" t="inlineStr">
        <is>
          <t>Nro Cuenta</t>
        </is>
      </c>
      <c r="F208" s="74" t="inlineStr">
        <is>
          <t>Tipo Ingreso</t>
        </is>
      </c>
      <c r="G208" s="75" t="n"/>
      <c r="H208" s="76" t="n"/>
      <c r="I208" s="74" t="inlineStr">
        <is>
          <t>TIPO DE INGRESO</t>
        </is>
      </c>
      <c r="J208" s="74" t="inlineStr">
        <is>
          <t>Cobrador</t>
        </is>
      </c>
    </row>
    <row r="209">
      <c r="A209" s="77" t="n"/>
      <c r="B209" s="77" t="n"/>
      <c r="C209" s="77" t="n"/>
      <c r="D209" s="77" t="n"/>
      <c r="E209" s="77" t="n"/>
      <c r="F209" s="4" t="inlineStr">
        <is>
          <t>EFECTIVO</t>
        </is>
      </c>
      <c r="G209" s="4" t="inlineStr">
        <is>
          <t>CHEQUE</t>
        </is>
      </c>
      <c r="H209" s="4" t="inlineStr">
        <is>
          <t>TRANSFERENCIA</t>
        </is>
      </c>
      <c r="I209" s="77" t="n"/>
      <c r="J209" s="77" t="n"/>
    </row>
    <row r="210">
      <c r="A210" s="5" t="inlineStr">
        <is>
          <t>CCAJ-SC65/44/23</t>
        </is>
      </c>
      <c r="B210" s="6" t="n">
        <v>44982.5902468287</v>
      </c>
      <c r="C210" s="5" t="inlineStr">
        <is>
          <t>5019 JOAQUIN CAMPERO SALAZAR</t>
        </is>
      </c>
      <c r="D210" s="7" t="n"/>
      <c r="E210" s="8" t="n"/>
      <c r="F210" s="9" t="n">
        <v>503.99</v>
      </c>
      <c r="I210" s="10" t="inlineStr">
        <is>
          <t>EFECTIVO</t>
        </is>
      </c>
      <c r="J210" s="5" t="inlineStr">
        <is>
          <t>5019 JOAQUIN CAMPERO SALAZAR</t>
        </is>
      </c>
    </row>
    <row r="211">
      <c r="A211" s="5" t="inlineStr">
        <is>
          <t>CCAJ-SC65/44/23</t>
        </is>
      </c>
      <c r="B211" s="6" t="n">
        <v>44982.5902468287</v>
      </c>
      <c r="C211" s="5" t="inlineStr">
        <is>
          <t>5019 JOAQUIN CAMPERO SALAZAR</t>
        </is>
      </c>
      <c r="D211" s="7" t="n"/>
      <c r="E211" s="8" t="n"/>
      <c r="H211" s="9" t="n">
        <v>722.58</v>
      </c>
      <c r="I211" s="5" t="inlineStr">
        <is>
          <t>TARJETA DE DÉBITO/CRÉDITO</t>
        </is>
      </c>
      <c r="J211" s="5" t="inlineStr">
        <is>
          <t>5019 JOAQUIN CAMPERO SALAZAR</t>
        </is>
      </c>
    </row>
    <row r="212">
      <c r="A212" s="11" t="inlineStr">
        <is>
          <t>SAP</t>
        </is>
      </c>
      <c r="B212" s="3" t="n"/>
      <c r="C212" s="3" t="n"/>
      <c r="D212" s="7" t="n"/>
      <c r="E212" s="8" t="n"/>
      <c r="H212" s="9" t="n"/>
      <c r="I212" s="10" t="n"/>
      <c r="J212" s="8" t="n"/>
    </row>
    <row r="213" ht="15.75" customHeight="1">
      <c r="A213" s="13" t="inlineStr">
        <is>
          <t>FECHA</t>
        </is>
      </c>
      <c r="B213" s="13" t="inlineStr">
        <is>
          <t>CIERRE DE CAJA</t>
        </is>
      </c>
      <c r="C213" s="13" t="inlineStr">
        <is>
          <t>IMPORTE</t>
        </is>
      </c>
      <c r="D213" s="49" t="inlineStr">
        <is>
          <t>112835247</t>
        </is>
      </c>
      <c r="E213" s="14" t="n">
        <v>112835382</v>
      </c>
      <c r="H213" s="9" t="n"/>
      <c r="I213" s="10" t="n"/>
      <c r="J213" s="8" t="n"/>
    </row>
    <row r="214">
      <c r="D214" s="29" t="inlineStr">
        <is>
          <t>BOOT</t>
        </is>
      </c>
      <c r="E214" s="8" t="n"/>
    </row>
    <row r="215"/>
    <row r="216">
      <c r="A216" s="1" t="inlineStr">
        <is>
          <t>Cierre Caja</t>
        </is>
      </c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</row>
    <row r="217">
      <c r="A217" s="3" t="inlineStr">
        <is>
          <t>Del 27/02/2023</t>
        </is>
      </c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</row>
    <row r="218">
      <c r="A218" s="74" t="inlineStr">
        <is>
          <t>Cierre Caja</t>
        </is>
      </c>
      <c r="B218" s="74" t="inlineStr">
        <is>
          <t>Fecha</t>
        </is>
      </c>
      <c r="C218" s="74" t="inlineStr">
        <is>
          <t>Cajero</t>
        </is>
      </c>
      <c r="D218" s="74" t="inlineStr">
        <is>
          <t>Nro Voucher</t>
        </is>
      </c>
      <c r="E218" s="74" t="inlineStr">
        <is>
          <t>Nro Cuenta</t>
        </is>
      </c>
      <c r="F218" s="74" t="inlineStr">
        <is>
          <t>Tipo Ingreso</t>
        </is>
      </c>
      <c r="G218" s="75" t="n"/>
      <c r="H218" s="76" t="n"/>
      <c r="I218" s="74" t="inlineStr">
        <is>
          <t>TIPO DE INGRESO</t>
        </is>
      </c>
      <c r="J218" s="74" t="inlineStr">
        <is>
          <t>Cobrador</t>
        </is>
      </c>
    </row>
    <row r="219">
      <c r="A219" s="77" t="n"/>
      <c r="B219" s="77" t="n"/>
      <c r="C219" s="77" t="n"/>
      <c r="D219" s="77" t="n"/>
      <c r="E219" s="77" t="n"/>
      <c r="F219" s="4" t="inlineStr">
        <is>
          <t>EFECTIVO</t>
        </is>
      </c>
      <c r="G219" s="4" t="inlineStr">
        <is>
          <t>CHEQUE</t>
        </is>
      </c>
      <c r="H219" s="4" t="inlineStr">
        <is>
          <t>TRANSFERENCIA</t>
        </is>
      </c>
      <c r="I219" s="77" t="n"/>
      <c r="J219" s="77" t="n"/>
    </row>
    <row r="220">
      <c r="A220" s="5" t="inlineStr">
        <is>
          <t>CCAJ-SC65/45/23</t>
        </is>
      </c>
      <c r="B220" s="6" t="n">
        <v>44984.82251418981</v>
      </c>
      <c r="C220" s="5" t="inlineStr">
        <is>
          <t>5019 JOAQUIN CAMPERO SALAZAR</t>
        </is>
      </c>
      <c r="D220" s="7" t="n"/>
      <c r="E220" s="8" t="n"/>
      <c r="F220" s="9" t="n">
        <v>460.82</v>
      </c>
      <c r="I220" s="10" t="inlineStr">
        <is>
          <t>EFECTIVO</t>
        </is>
      </c>
      <c r="J220" s="5" t="inlineStr">
        <is>
          <t>5019 JOAQUIN CAMPERO SALAZAR</t>
        </is>
      </c>
    </row>
    <row r="221">
      <c r="A221" s="5" t="inlineStr">
        <is>
          <t>CCAJ-SC65/45/23</t>
        </is>
      </c>
      <c r="B221" s="6" t="n">
        <v>44984.82251418981</v>
      </c>
      <c r="C221" s="5" t="inlineStr">
        <is>
          <t>5019 JOAQUIN CAMPERO SALAZAR</t>
        </is>
      </c>
      <c r="D221" s="7" t="n"/>
      <c r="E221" s="8" t="n"/>
      <c r="H221" s="9" t="n">
        <v>177.6</v>
      </c>
      <c r="I221" s="5" t="inlineStr">
        <is>
          <t>TARJETA DE DÉBITO/CRÉDITO</t>
        </is>
      </c>
      <c r="J221" s="5" t="inlineStr">
        <is>
          <t>5019 JOAQUIN CAMPERO SALAZAR</t>
        </is>
      </c>
    </row>
    <row r="222">
      <c r="A222" s="11" t="inlineStr">
        <is>
          <t>SAP</t>
        </is>
      </c>
      <c r="B222" s="3" t="n"/>
      <c r="C222" s="3" t="n"/>
      <c r="D222" s="7" t="n"/>
      <c r="E222" s="8" t="n"/>
      <c r="H222" s="9" t="n"/>
      <c r="I222" s="10" t="n"/>
      <c r="J222" s="8" t="n"/>
    </row>
    <row r="223">
      <c r="A223" s="13" t="inlineStr">
        <is>
          <t>FECHA</t>
        </is>
      </c>
      <c r="B223" s="13" t="inlineStr">
        <is>
          <t>CIERRE DE CAJA</t>
        </is>
      </c>
      <c r="C223" s="13" t="inlineStr">
        <is>
          <t>IMPORTE</t>
        </is>
      </c>
      <c r="D223" s="7" t="inlineStr">
        <is>
          <t>112846579</t>
        </is>
      </c>
      <c r="E223" s="8" t="n"/>
      <c r="H223" s="9" t="n"/>
      <c r="I223" s="10" t="n"/>
      <c r="J223" s="8" t="n"/>
    </row>
  </sheetData>
  <mergeCells count="184">
    <mergeCell ref="I218:I219"/>
    <mergeCell ref="J218:J219"/>
    <mergeCell ref="A218:A219"/>
    <mergeCell ref="B218:B219"/>
    <mergeCell ref="C218:C219"/>
    <mergeCell ref="D218:D219"/>
    <mergeCell ref="E218:E219"/>
    <mergeCell ref="F218:H218"/>
    <mergeCell ref="I208:I209"/>
    <mergeCell ref="J208:J209"/>
    <mergeCell ref="A208:A209"/>
    <mergeCell ref="B208:B209"/>
    <mergeCell ref="C208:C209"/>
    <mergeCell ref="D208:D209"/>
    <mergeCell ref="E208:E209"/>
    <mergeCell ref="F208:H208"/>
    <mergeCell ref="A199:A200"/>
    <mergeCell ref="B199:B200"/>
    <mergeCell ref="C199:C200"/>
    <mergeCell ref="D199:D200"/>
    <mergeCell ref="E199:E200"/>
    <mergeCell ref="F199:H199"/>
    <mergeCell ref="I199:I200"/>
    <mergeCell ref="J199:J200"/>
    <mergeCell ref="I134:I135"/>
    <mergeCell ref="J134:J135"/>
    <mergeCell ref="A134:A135"/>
    <mergeCell ref="B134:B135"/>
    <mergeCell ref="C134:C135"/>
    <mergeCell ref="D134:D135"/>
    <mergeCell ref="E134:E135"/>
    <mergeCell ref="F134:H134"/>
    <mergeCell ref="I154:I155"/>
    <mergeCell ref="J154:J155"/>
    <mergeCell ref="A154:A155"/>
    <mergeCell ref="B154:B155"/>
    <mergeCell ref="C154:C155"/>
    <mergeCell ref="D154:D155"/>
    <mergeCell ref="E154:E155"/>
    <mergeCell ref="F154:H154"/>
    <mergeCell ref="I144:I145"/>
    <mergeCell ref="J144:J145"/>
    <mergeCell ref="A144:A145"/>
    <mergeCell ref="B144:B145"/>
    <mergeCell ref="C144:C145"/>
    <mergeCell ref="D144:D145"/>
    <mergeCell ref="E144:E145"/>
    <mergeCell ref="F144:H144"/>
    <mergeCell ref="J104:J105"/>
    <mergeCell ref="I124:I125"/>
    <mergeCell ref="J124:J125"/>
    <mergeCell ref="A124:A125"/>
    <mergeCell ref="B124:B125"/>
    <mergeCell ref="C124:C125"/>
    <mergeCell ref="D124:D125"/>
    <mergeCell ref="E124:E125"/>
    <mergeCell ref="F124:H124"/>
    <mergeCell ref="I114:I115"/>
    <mergeCell ref="J114:J115"/>
    <mergeCell ref="A114:A115"/>
    <mergeCell ref="B114:B115"/>
    <mergeCell ref="C114:C115"/>
    <mergeCell ref="D114:D115"/>
    <mergeCell ref="E114:E115"/>
    <mergeCell ref="J94:J95"/>
    <mergeCell ref="A3:A4"/>
    <mergeCell ref="B3:B4"/>
    <mergeCell ref="C3:C4"/>
    <mergeCell ref="D3:D4"/>
    <mergeCell ref="E3:E4"/>
    <mergeCell ref="F3:H3"/>
    <mergeCell ref="I3:I4"/>
    <mergeCell ref="J3:J4"/>
    <mergeCell ref="I23:I24"/>
    <mergeCell ref="J23:J24"/>
    <mergeCell ref="A33:A34"/>
    <mergeCell ref="B33:B34"/>
    <mergeCell ref="C33:C34"/>
    <mergeCell ref="D33:D34"/>
    <mergeCell ref="E33:E34"/>
    <mergeCell ref="F33:H33"/>
    <mergeCell ref="J13:J14"/>
    <mergeCell ref="A13:A14"/>
    <mergeCell ref="B13:B14"/>
    <mergeCell ref="C13:C14"/>
    <mergeCell ref="D13:D14"/>
    <mergeCell ref="E13:E14"/>
    <mergeCell ref="F13:H13"/>
    <mergeCell ref="I13:I14"/>
    <mergeCell ref="A23:A24"/>
    <mergeCell ref="B23:B24"/>
    <mergeCell ref="C23:C24"/>
    <mergeCell ref="D23:D24"/>
    <mergeCell ref="E23:E24"/>
    <mergeCell ref="F23:H23"/>
    <mergeCell ref="J74:J75"/>
    <mergeCell ref="A74:A75"/>
    <mergeCell ref="B74:B75"/>
    <mergeCell ref="C74:C75"/>
    <mergeCell ref="D74:D75"/>
    <mergeCell ref="E74:E75"/>
    <mergeCell ref="F74:H74"/>
    <mergeCell ref="I63:I64"/>
    <mergeCell ref="J63:J64"/>
    <mergeCell ref="A63:A64"/>
    <mergeCell ref="B63:B64"/>
    <mergeCell ref="C63:C64"/>
    <mergeCell ref="D63:D64"/>
    <mergeCell ref="E63:E64"/>
    <mergeCell ref="F63:H63"/>
    <mergeCell ref="I43:I44"/>
    <mergeCell ref="J43:J44"/>
    <mergeCell ref="I33:I34"/>
    <mergeCell ref="J33:J34"/>
    <mergeCell ref="A84:A85"/>
    <mergeCell ref="B84:B85"/>
    <mergeCell ref="C84:C85"/>
    <mergeCell ref="D84:D85"/>
    <mergeCell ref="E84:E85"/>
    <mergeCell ref="F84:H84"/>
    <mergeCell ref="A43:A44"/>
    <mergeCell ref="B43:B44"/>
    <mergeCell ref="C43:C44"/>
    <mergeCell ref="D43:D44"/>
    <mergeCell ref="E43:E44"/>
    <mergeCell ref="F43:H43"/>
    <mergeCell ref="I84:I85"/>
    <mergeCell ref="J84:J85"/>
    <mergeCell ref="I53:I54"/>
    <mergeCell ref="J53:J54"/>
    <mergeCell ref="A53:A54"/>
    <mergeCell ref="B53:B54"/>
    <mergeCell ref="C53:C54"/>
    <mergeCell ref="D53:D54"/>
    <mergeCell ref="E53:E54"/>
    <mergeCell ref="F53:H53"/>
    <mergeCell ref="A163:A164"/>
    <mergeCell ref="B163:B164"/>
    <mergeCell ref="C163:C164"/>
    <mergeCell ref="D163:D164"/>
    <mergeCell ref="E163:E164"/>
    <mergeCell ref="F163:H163"/>
    <mergeCell ref="I163:I164"/>
    <mergeCell ref="I74:I75"/>
    <mergeCell ref="A94:A95"/>
    <mergeCell ref="B94:B95"/>
    <mergeCell ref="C94:C95"/>
    <mergeCell ref="D94:D95"/>
    <mergeCell ref="E94:E95"/>
    <mergeCell ref="F94:H94"/>
    <mergeCell ref="I94:I95"/>
    <mergeCell ref="A104:A105"/>
    <mergeCell ref="B104:B105"/>
    <mergeCell ref="C104:C105"/>
    <mergeCell ref="D104:D105"/>
    <mergeCell ref="E104:E105"/>
    <mergeCell ref="F104:H104"/>
    <mergeCell ref="I104:I105"/>
    <mergeCell ref="F114:H114"/>
    <mergeCell ref="J163:J164"/>
    <mergeCell ref="A171:A172"/>
    <mergeCell ref="B171:B172"/>
    <mergeCell ref="C171:C172"/>
    <mergeCell ref="D171:D172"/>
    <mergeCell ref="E171:E172"/>
    <mergeCell ref="F171:H171"/>
    <mergeCell ref="I171:I172"/>
    <mergeCell ref="J171:J172"/>
    <mergeCell ref="I190:I191"/>
    <mergeCell ref="J190:J191"/>
    <mergeCell ref="A190:A191"/>
    <mergeCell ref="B190:B191"/>
    <mergeCell ref="C190:C191"/>
    <mergeCell ref="D190:D191"/>
    <mergeCell ref="E190:E191"/>
    <mergeCell ref="F190:H190"/>
    <mergeCell ref="I180:I181"/>
    <mergeCell ref="J180:J181"/>
    <mergeCell ref="A180:A181"/>
    <mergeCell ref="B180:B181"/>
    <mergeCell ref="C180:C181"/>
    <mergeCell ref="D180:D181"/>
    <mergeCell ref="E180:E181"/>
    <mergeCell ref="F180:H180"/>
  </mergeCells>
  <pageMargins left="0.7" right="0.7" top="0.75" bottom="0.75" header="0.3" footer="0.3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2:J210"/>
  <sheetViews>
    <sheetView topLeftCell="A199" workbookViewId="0">
      <selection activeCell="E201" sqref="E201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4"/>
    <col width="12.71093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2">
      <c r="A2" s="1" t="inlineStr">
        <is>
          <t>Cierre Caja</t>
        </is>
      </c>
      <c r="B2" s="2" t="n"/>
      <c r="D2" s="2" t="n"/>
      <c r="E2" s="2" t="n"/>
      <c r="F2" s="2" t="n"/>
      <c r="G2" s="2" t="n"/>
      <c r="H2" s="2" t="n"/>
      <c r="I2" s="2" t="n"/>
      <c r="J2" s="2" t="n"/>
    </row>
    <row r="3">
      <c r="A3" s="3" t="inlineStr">
        <is>
          <t>Del 01/02/2023</t>
        </is>
      </c>
      <c r="B3" s="2" t="n"/>
      <c r="C3" s="2" t="n"/>
      <c r="D3" s="2" t="n"/>
      <c r="E3" s="2" t="n"/>
      <c r="F3" s="2" t="n"/>
      <c r="G3" s="2" t="n"/>
      <c r="H3" s="2" t="n"/>
      <c r="I3" s="2" t="n"/>
      <c r="J3" s="2" t="n"/>
    </row>
    <row r="4">
      <c r="A4" s="74" t="inlineStr">
        <is>
          <t>Cierre Caja</t>
        </is>
      </c>
      <c r="B4" s="74" t="inlineStr">
        <is>
          <t>Fecha</t>
        </is>
      </c>
      <c r="C4" s="74" t="inlineStr">
        <is>
          <t>Cajero</t>
        </is>
      </c>
      <c r="D4" s="74" t="inlineStr">
        <is>
          <t>Nro Voucher</t>
        </is>
      </c>
      <c r="E4" s="74" t="inlineStr">
        <is>
          <t>Nro Cuenta</t>
        </is>
      </c>
      <c r="F4" s="74" t="inlineStr">
        <is>
          <t>Tipo Ingreso</t>
        </is>
      </c>
      <c r="G4" s="75" t="n"/>
      <c r="H4" s="76" t="n"/>
      <c r="I4" s="74" t="inlineStr">
        <is>
          <t>TIPO DE INGRESO</t>
        </is>
      </c>
      <c r="J4" s="74" t="inlineStr">
        <is>
          <t>Cobrador</t>
        </is>
      </c>
    </row>
    <row r="5">
      <c r="A5" s="77" t="n"/>
      <c r="B5" s="77" t="n"/>
      <c r="C5" s="77" t="n"/>
      <c r="D5" s="77" t="n"/>
      <c r="E5" s="77" t="n"/>
      <c r="F5" s="4" t="inlineStr">
        <is>
          <t>EFECTIVO</t>
        </is>
      </c>
      <c r="G5" s="4" t="inlineStr">
        <is>
          <t>CHEQUE</t>
        </is>
      </c>
      <c r="H5" s="4" t="inlineStr">
        <is>
          <t>TRANSFERENCIA</t>
        </is>
      </c>
      <c r="I5" s="77" t="n"/>
      <c r="J5" s="77" t="n"/>
    </row>
    <row r="6">
      <c r="A6" s="5" t="inlineStr">
        <is>
          <t>CCAJ-SC57/25/23</t>
        </is>
      </c>
      <c r="B6" s="6" t="n">
        <v>44958.79263957176</v>
      </c>
      <c r="C6" s="5" t="inlineStr">
        <is>
          <t>3844 OSCAR ANDRES LEON ZAPATA</t>
        </is>
      </c>
      <c r="D6" s="7" t="n"/>
      <c r="E6" s="8" t="n"/>
      <c r="F6" s="9" t="n">
        <v>149.1</v>
      </c>
      <c r="I6" s="10" t="inlineStr">
        <is>
          <t>EFECTIVO</t>
        </is>
      </c>
      <c r="J6" s="5" t="inlineStr">
        <is>
          <t>3844 OSCAR ANDRES LEON ZAPATA</t>
        </is>
      </c>
    </row>
    <row r="7">
      <c r="A7" s="5" t="inlineStr">
        <is>
          <t>CCAJ-SC57/25/23</t>
        </is>
      </c>
      <c r="B7" s="6" t="n">
        <v>44958.79263957176</v>
      </c>
      <c r="C7" s="5" t="inlineStr">
        <is>
          <t>3844 OSCAR ANDRES LEON ZAPATA</t>
        </is>
      </c>
      <c r="D7" s="7" t="n"/>
      <c r="E7" s="8" t="n"/>
      <c r="H7" s="9" t="n">
        <v>715.9400000000001</v>
      </c>
      <c r="I7" s="10" t="inlineStr">
        <is>
          <t>CÓDIGO QR</t>
        </is>
      </c>
      <c r="J7" s="5" t="inlineStr">
        <is>
          <t>3844 OSCAR ANDRES LEON ZAPATA</t>
        </is>
      </c>
    </row>
    <row r="8">
      <c r="A8" s="11" t="inlineStr">
        <is>
          <t>SAP</t>
        </is>
      </c>
      <c r="B8" s="3" t="n"/>
      <c r="C8" s="3" t="n"/>
      <c r="D8" s="7" t="n"/>
      <c r="E8" s="8" t="n"/>
      <c r="H8" s="9" t="n"/>
      <c r="I8" s="10" t="n"/>
      <c r="J8" s="8" t="n"/>
    </row>
    <row r="9" ht="15.75" customHeight="1">
      <c r="A9" s="13" t="inlineStr">
        <is>
          <t>FECHA</t>
        </is>
      </c>
      <c r="B9" s="13" t="inlineStr">
        <is>
          <t>CIERRE DE CAJA</t>
        </is>
      </c>
      <c r="C9" s="13" t="inlineStr">
        <is>
          <t>IMPORTE</t>
        </is>
      </c>
      <c r="D9" s="49" t="n">
        <v>112695137</v>
      </c>
      <c r="E9" s="14" t="n">
        <v>112695350</v>
      </c>
      <c r="H9" s="9" t="n"/>
      <c r="I9" s="10" t="n"/>
      <c r="J9" s="8" t="n"/>
    </row>
    <row r="10">
      <c r="A10" s="5" t="n"/>
      <c r="B10" s="6" t="n"/>
      <c r="C10" s="5" t="n"/>
      <c r="D10" s="57" t="inlineStr">
        <is>
          <t>BOOT</t>
        </is>
      </c>
      <c r="E10" s="8" t="n"/>
      <c r="H10" s="9" t="n"/>
      <c r="I10" s="10" t="n"/>
      <c r="J10" s="8" t="n"/>
    </row>
    <row r="12">
      <c r="A12" s="1" t="inlineStr">
        <is>
          <t>Cierre Caja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3" t="inlineStr">
        <is>
          <t>Del 02/02/2023</t>
        </is>
      </c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</row>
    <row r="14">
      <c r="A14" s="74" t="inlineStr">
        <is>
          <t>Cierre Caja</t>
        </is>
      </c>
      <c r="B14" s="74" t="inlineStr">
        <is>
          <t>Fecha</t>
        </is>
      </c>
      <c r="C14" s="74" t="inlineStr">
        <is>
          <t>Cajero</t>
        </is>
      </c>
      <c r="D14" s="74" t="inlineStr">
        <is>
          <t>Nro Voucher</t>
        </is>
      </c>
      <c r="E14" s="74" t="inlineStr">
        <is>
          <t>Nro Cuenta</t>
        </is>
      </c>
      <c r="F14" s="74" t="inlineStr">
        <is>
          <t>Tipo Ingreso</t>
        </is>
      </c>
      <c r="G14" s="75" t="n"/>
      <c r="H14" s="76" t="n"/>
      <c r="I14" s="74" t="inlineStr">
        <is>
          <t>TIPO DE INGRESO</t>
        </is>
      </c>
      <c r="J14" s="74" t="inlineStr">
        <is>
          <t>Cobrador</t>
        </is>
      </c>
    </row>
    <row r="15">
      <c r="A15" s="77" t="n"/>
      <c r="B15" s="77" t="n"/>
      <c r="C15" s="77" t="n"/>
      <c r="D15" s="77" t="n"/>
      <c r="E15" s="77" t="n"/>
      <c r="F15" s="4" t="inlineStr">
        <is>
          <t>EFECTIVO</t>
        </is>
      </c>
      <c r="G15" s="4" t="inlineStr">
        <is>
          <t>CHEQUE</t>
        </is>
      </c>
      <c r="H15" s="4" t="inlineStr">
        <is>
          <t>TRANSFERENCIA</t>
        </is>
      </c>
      <c r="I15" s="77" t="n"/>
      <c r="J15" s="77" t="n"/>
    </row>
    <row r="16">
      <c r="A16" s="5" t="inlineStr">
        <is>
          <t>CCAJ-SC57/26/23</t>
        </is>
      </c>
      <c r="B16" s="6" t="n">
        <v>44959.79309717593</v>
      </c>
      <c r="C16" s="5" t="inlineStr">
        <is>
          <t>3844 OSCAR ANDRES LEON ZAPATA</t>
        </is>
      </c>
      <c r="D16" s="7" t="n"/>
      <c r="E16" s="8" t="n"/>
      <c r="F16" s="9" t="n">
        <v>1304.7</v>
      </c>
      <c r="I16" s="10" t="inlineStr">
        <is>
          <t>EFECTIVO</t>
        </is>
      </c>
      <c r="J16" s="5" t="inlineStr">
        <is>
          <t>3844 OSCAR ANDRES LEON ZAPATA</t>
        </is>
      </c>
    </row>
    <row r="17">
      <c r="A17" s="11" t="inlineStr">
        <is>
          <t>SAP</t>
        </is>
      </c>
      <c r="B17" s="3" t="n"/>
      <c r="C17" s="3" t="n"/>
      <c r="D17" s="7" t="n"/>
      <c r="E17" s="8" t="n"/>
      <c r="H17" s="9" t="n"/>
      <c r="I17" s="10" t="n"/>
      <c r="J17" s="5" t="n"/>
    </row>
    <row r="18" ht="15.75" customHeight="1">
      <c r="A18" s="13" t="inlineStr">
        <is>
          <t>FECHA</t>
        </is>
      </c>
      <c r="B18" s="13" t="inlineStr">
        <is>
          <t>CIERRE DE CAJA</t>
        </is>
      </c>
      <c r="C18" s="13" t="inlineStr">
        <is>
          <t>IMPORTE</t>
        </is>
      </c>
      <c r="D18" s="49" t="n">
        <v>112728641</v>
      </c>
      <c r="E18" s="14" t="n">
        <v>112728976</v>
      </c>
      <c r="H18" s="9" t="n"/>
      <c r="I18" s="10" t="n"/>
      <c r="J18" s="5" t="n"/>
    </row>
    <row r="19">
      <c r="D19" s="57" t="inlineStr">
        <is>
          <t>BOOT</t>
        </is>
      </c>
    </row>
    <row r="21">
      <c r="A21" s="1" t="inlineStr">
        <is>
          <t>Cierre Caja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3" t="inlineStr">
        <is>
          <t>Del 03/02/2023</t>
        </is>
      </c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</row>
    <row r="23">
      <c r="A23" s="74" t="inlineStr">
        <is>
          <t>Cierre Caja</t>
        </is>
      </c>
      <c r="B23" s="74" t="inlineStr">
        <is>
          <t>Fecha</t>
        </is>
      </c>
      <c r="C23" s="74" t="inlineStr">
        <is>
          <t>Cajero</t>
        </is>
      </c>
      <c r="D23" s="74" t="inlineStr">
        <is>
          <t>Nro Voucher</t>
        </is>
      </c>
      <c r="E23" s="74" t="inlineStr">
        <is>
          <t>Nro Cuenta</t>
        </is>
      </c>
      <c r="F23" s="74" t="inlineStr">
        <is>
          <t>Tipo Ingreso</t>
        </is>
      </c>
      <c r="G23" s="75" t="n"/>
      <c r="H23" s="76" t="n"/>
      <c r="I23" s="74" t="inlineStr">
        <is>
          <t>TIPO DE INGRESO</t>
        </is>
      </c>
      <c r="J23" s="74" t="inlineStr">
        <is>
          <t>Cobrador</t>
        </is>
      </c>
    </row>
    <row r="24">
      <c r="A24" s="77" t="n"/>
      <c r="B24" s="77" t="n"/>
      <c r="C24" s="77" t="n"/>
      <c r="D24" s="77" t="n"/>
      <c r="E24" s="77" t="n"/>
      <c r="F24" s="4" t="inlineStr">
        <is>
          <t>EFECTIVO</t>
        </is>
      </c>
      <c r="G24" s="4" t="inlineStr">
        <is>
          <t>CHEQUE</t>
        </is>
      </c>
      <c r="H24" s="4" t="inlineStr">
        <is>
          <t>TRANSFERENCIA</t>
        </is>
      </c>
      <c r="I24" s="77" t="n"/>
      <c r="J24" s="77" t="n"/>
    </row>
    <row r="25">
      <c r="A25" s="5" t="inlineStr">
        <is>
          <t>CCAJ-SC57/27/23</t>
        </is>
      </c>
      <c r="B25" s="6" t="n">
        <v>44960.7939772338</v>
      </c>
      <c r="C25" s="5" t="inlineStr">
        <is>
          <t>3844 OSCAR ANDRES LEON ZAPATA</t>
        </is>
      </c>
      <c r="D25" s="7" t="n"/>
      <c r="E25" s="8" t="n"/>
      <c r="F25" s="9" t="n">
        <v>1633.26</v>
      </c>
      <c r="I25" s="10" t="inlineStr">
        <is>
          <t>EFECTIVO</t>
        </is>
      </c>
      <c r="J25" s="5" t="inlineStr">
        <is>
          <t>3844 OSCAR ANDRES LEON ZAPATA</t>
        </is>
      </c>
    </row>
    <row r="26">
      <c r="A26" s="11" t="inlineStr">
        <is>
          <t>SAP</t>
        </is>
      </c>
      <c r="B26" s="3" t="n"/>
      <c r="C26" s="3" t="n"/>
      <c r="D26" s="7" t="n"/>
      <c r="E26" s="8" t="n"/>
      <c r="H26" s="9" t="n"/>
      <c r="I26" s="10" t="n"/>
      <c r="J26" s="5" t="n"/>
    </row>
    <row r="27" ht="15.75" customHeight="1">
      <c r="A27" s="13" t="inlineStr">
        <is>
          <t>FECHA</t>
        </is>
      </c>
      <c r="B27" s="13" t="inlineStr">
        <is>
          <t>CIERRE DE CAJA</t>
        </is>
      </c>
      <c r="C27" s="13" t="inlineStr">
        <is>
          <t>IMPORTE</t>
        </is>
      </c>
      <c r="D27" s="49" t="n">
        <v>112728711</v>
      </c>
      <c r="E27" s="14" t="n">
        <v>112728977</v>
      </c>
      <c r="H27" s="9" t="n"/>
      <c r="I27" s="10" t="n"/>
      <c r="J27" s="5" t="n"/>
    </row>
    <row r="28">
      <c r="A28" s="5" t="n"/>
      <c r="B28" s="6" t="n"/>
      <c r="C28" s="5" t="n"/>
      <c r="D28" s="57" t="inlineStr">
        <is>
          <t>BOOT</t>
        </is>
      </c>
      <c r="E28" s="8" t="n"/>
      <c r="H28" s="9" t="n"/>
      <c r="I28" s="10" t="n"/>
      <c r="J28" s="5" t="n"/>
    </row>
    <row r="29">
      <c r="A29" s="5" t="n"/>
      <c r="B29" s="6" t="n"/>
      <c r="C29" s="5" t="n"/>
      <c r="D29" s="7" t="n"/>
      <c r="E29" s="8" t="n"/>
      <c r="H29" s="9" t="n"/>
      <c r="I29" s="10" t="n"/>
      <c r="J29" s="5" t="n"/>
    </row>
    <row r="30">
      <c r="A30" s="1" t="inlineStr">
        <is>
          <t>Cierre Caja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3" t="inlineStr">
        <is>
          <t>Del 04/02/2023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</row>
    <row r="32">
      <c r="A32" s="74" t="inlineStr">
        <is>
          <t>Cierre Caja</t>
        </is>
      </c>
      <c r="B32" s="74" t="inlineStr">
        <is>
          <t>Fecha</t>
        </is>
      </c>
      <c r="C32" s="74" t="inlineStr">
        <is>
          <t>Cajero</t>
        </is>
      </c>
      <c r="D32" s="74" t="inlineStr">
        <is>
          <t>Nro Voucher</t>
        </is>
      </c>
      <c r="E32" s="74" t="inlineStr">
        <is>
          <t>Nro Cuenta</t>
        </is>
      </c>
      <c r="F32" s="74" t="inlineStr">
        <is>
          <t>Tipo Ingreso</t>
        </is>
      </c>
      <c r="G32" s="75" t="n"/>
      <c r="H32" s="76" t="n"/>
      <c r="I32" s="74" t="inlineStr">
        <is>
          <t>TIPO DE INGRESO</t>
        </is>
      </c>
      <c r="J32" s="74" t="inlineStr">
        <is>
          <t>Cobrador</t>
        </is>
      </c>
    </row>
    <row r="33">
      <c r="A33" s="77" t="n"/>
      <c r="B33" s="77" t="n"/>
      <c r="C33" s="77" t="n"/>
      <c r="D33" s="77" t="n"/>
      <c r="E33" s="77" t="n"/>
      <c r="F33" s="4" t="inlineStr">
        <is>
          <t>EFECTIVO</t>
        </is>
      </c>
      <c r="G33" s="4" t="inlineStr">
        <is>
          <t>CHEQUE</t>
        </is>
      </c>
      <c r="H33" s="4" t="inlineStr">
        <is>
          <t>TRANSFERENCIA</t>
        </is>
      </c>
      <c r="I33" s="77" t="n"/>
      <c r="J33" s="77" t="n"/>
    </row>
    <row r="34">
      <c r="A34" s="5" t="inlineStr">
        <is>
          <t>CCAJ-SC57/28/23</t>
        </is>
      </c>
      <c r="B34" s="6" t="n">
        <v>44961.58527606481</v>
      </c>
      <c r="C34" s="5" t="inlineStr">
        <is>
          <t>3844 OSCAR ANDRES LEON ZAPATA</t>
        </is>
      </c>
      <c r="D34" s="7" t="n"/>
      <c r="E34" s="8" t="n"/>
      <c r="F34" s="9" t="n">
        <v>362.51</v>
      </c>
      <c r="I34" s="10" t="inlineStr">
        <is>
          <t>EFECTIVO</t>
        </is>
      </c>
      <c r="J34" s="5" t="inlineStr">
        <is>
          <t>3844 OSCAR ANDRES LEON ZAPATA</t>
        </is>
      </c>
    </row>
    <row r="35">
      <c r="A35" s="11" t="inlineStr">
        <is>
          <t>SAP</t>
        </is>
      </c>
      <c r="B35" s="3" t="n"/>
      <c r="C35" s="3" t="n"/>
      <c r="D35" s="7" t="n"/>
      <c r="E35" s="8" t="n"/>
      <c r="H35" s="9" t="n"/>
      <c r="I35" s="10" t="n"/>
      <c r="J35" s="5" t="n"/>
    </row>
    <row r="36" ht="15.75" customHeight="1">
      <c r="A36" s="13" t="inlineStr">
        <is>
          <t>FECHA</t>
        </is>
      </c>
      <c r="B36" s="13" t="inlineStr">
        <is>
          <t>CIERRE DE CAJA</t>
        </is>
      </c>
      <c r="C36" s="13" t="inlineStr">
        <is>
          <t>IMPORTE</t>
        </is>
      </c>
      <c r="D36" s="49" t="n">
        <v>112728617</v>
      </c>
      <c r="E36" s="14" t="n">
        <v>112728978</v>
      </c>
      <c r="H36" s="9" t="n"/>
      <c r="I36" s="10" t="n"/>
      <c r="J36" s="5" t="n"/>
    </row>
    <row r="37">
      <c r="D37" s="57" t="inlineStr">
        <is>
          <t>BOOT</t>
        </is>
      </c>
    </row>
    <row r="39">
      <c r="A39" s="1" t="inlineStr">
        <is>
          <t>Cierre Caja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3" t="inlineStr">
        <is>
          <t>Del 06/02/2023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74" t="inlineStr">
        <is>
          <t>Cierre Caja</t>
        </is>
      </c>
      <c r="B41" s="74" t="inlineStr">
        <is>
          <t>Fecha</t>
        </is>
      </c>
      <c r="C41" s="74" t="inlineStr">
        <is>
          <t>Cajero</t>
        </is>
      </c>
      <c r="D41" s="74" t="inlineStr">
        <is>
          <t>Nro Voucher</t>
        </is>
      </c>
      <c r="E41" s="74" t="inlineStr">
        <is>
          <t>Nro Cuenta</t>
        </is>
      </c>
      <c r="F41" s="74" t="inlineStr">
        <is>
          <t>Tipo Ingreso</t>
        </is>
      </c>
      <c r="G41" s="75" t="n"/>
      <c r="H41" s="76" t="n"/>
      <c r="I41" s="74" t="inlineStr">
        <is>
          <t>TIPO DE INGRESO</t>
        </is>
      </c>
      <c r="J41" s="74" t="inlineStr">
        <is>
          <t>Cobrador</t>
        </is>
      </c>
    </row>
    <row r="42">
      <c r="A42" s="77" t="n"/>
      <c r="B42" s="77" t="n"/>
      <c r="C42" s="77" t="n"/>
      <c r="D42" s="77" t="n"/>
      <c r="E42" s="77" t="n"/>
      <c r="F42" s="4" t="inlineStr">
        <is>
          <t>EFECTIVO</t>
        </is>
      </c>
      <c r="G42" s="4" t="inlineStr">
        <is>
          <t>CHEQUE</t>
        </is>
      </c>
      <c r="H42" s="4" t="inlineStr">
        <is>
          <t>TRANSFERENCIA</t>
        </is>
      </c>
      <c r="I42" s="77" t="n"/>
      <c r="J42" s="77" t="n"/>
    </row>
    <row r="43">
      <c r="A43" s="5" t="inlineStr">
        <is>
          <t>CCAJ-SC57/29/23</t>
        </is>
      </c>
      <c r="B43" s="6" t="n">
        <v>44963.79300560185</v>
      </c>
      <c r="C43" s="5" t="inlineStr">
        <is>
          <t>3844 OSCAR ANDRES LEON ZAPATA</t>
        </is>
      </c>
      <c r="D43" s="7" t="n"/>
      <c r="E43" s="8" t="n"/>
      <c r="F43" s="9" t="n">
        <v>1302.36</v>
      </c>
      <c r="I43" s="10" t="inlineStr">
        <is>
          <t>EFECTIVO</t>
        </is>
      </c>
      <c r="J43" s="5" t="inlineStr">
        <is>
          <t>3844 OSCAR ANDRES LEON ZAPATA</t>
        </is>
      </c>
    </row>
    <row r="44">
      <c r="A44" s="11" t="inlineStr">
        <is>
          <t>SAP</t>
        </is>
      </c>
      <c r="B44" s="3" t="n"/>
      <c r="C44" s="3" t="n"/>
      <c r="D44" s="7" t="n"/>
      <c r="E44" s="8" t="n"/>
      <c r="H44" s="9" t="n"/>
      <c r="I44" s="10" t="n"/>
      <c r="J44" s="5" t="n"/>
    </row>
    <row r="45" ht="15.75" customHeight="1">
      <c r="A45" s="13" t="inlineStr">
        <is>
          <t>FECHA</t>
        </is>
      </c>
      <c r="B45" s="13" t="inlineStr">
        <is>
          <t>CIERRE DE CAJA</t>
        </is>
      </c>
      <c r="C45" s="13" t="inlineStr">
        <is>
          <t>IMPORTE</t>
        </is>
      </c>
      <c r="D45" s="49" t="n">
        <v>112730352</v>
      </c>
      <c r="E45" s="14" t="n">
        <v>112730446</v>
      </c>
      <c r="H45" s="9" t="n"/>
      <c r="I45" s="10" t="n"/>
      <c r="J45" s="5" t="n"/>
    </row>
    <row r="46">
      <c r="D46" s="57" t="inlineStr">
        <is>
          <t>BOOT</t>
        </is>
      </c>
    </row>
    <row r="48">
      <c r="A48" s="1" t="inlineStr">
        <is>
          <t>Cierre Caja</t>
        </is>
      </c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</row>
    <row r="49">
      <c r="A49" s="3" t="inlineStr">
        <is>
          <t>Del 07/02/2023</t>
        </is>
      </c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</row>
    <row r="50">
      <c r="A50" s="74" t="inlineStr">
        <is>
          <t>Cierre Caja</t>
        </is>
      </c>
      <c r="B50" s="74" t="inlineStr">
        <is>
          <t>Fecha</t>
        </is>
      </c>
      <c r="C50" s="74" t="inlineStr">
        <is>
          <t>Cajero</t>
        </is>
      </c>
      <c r="D50" s="74" t="inlineStr">
        <is>
          <t>Nro Voucher</t>
        </is>
      </c>
      <c r="E50" s="74" t="inlineStr">
        <is>
          <t>Nro Cuenta</t>
        </is>
      </c>
      <c r="F50" s="74" t="inlineStr">
        <is>
          <t>Tipo Ingreso</t>
        </is>
      </c>
      <c r="G50" s="75" t="n"/>
      <c r="H50" s="76" t="n"/>
      <c r="I50" s="74" t="inlineStr">
        <is>
          <t>TIPO DE INGRESO</t>
        </is>
      </c>
      <c r="J50" s="74" t="inlineStr">
        <is>
          <t>Cobrador</t>
        </is>
      </c>
    </row>
    <row r="51">
      <c r="A51" s="77" t="n"/>
      <c r="B51" s="77" t="n"/>
      <c r="C51" s="77" t="n"/>
      <c r="D51" s="77" t="n"/>
      <c r="E51" s="77" t="n"/>
      <c r="F51" s="4" t="inlineStr">
        <is>
          <t>EFECTIVO</t>
        </is>
      </c>
      <c r="G51" s="4" t="inlineStr">
        <is>
          <t>CHEQUE</t>
        </is>
      </c>
      <c r="H51" s="4" t="inlineStr">
        <is>
          <t>TRANSFERENCIA</t>
        </is>
      </c>
      <c r="I51" s="77" t="n"/>
      <c r="J51" s="77" t="n"/>
    </row>
    <row r="52">
      <c r="A52" s="5" t="inlineStr">
        <is>
          <t>CCAJ-SC57/30/23</t>
        </is>
      </c>
      <c r="B52" s="6" t="n">
        <v>44964.79312256944</v>
      </c>
      <c r="C52" s="5" t="inlineStr">
        <is>
          <t>3844 OSCAR ANDRES LEON ZAPATA</t>
        </is>
      </c>
      <c r="D52" s="7" t="n"/>
      <c r="E52" s="8" t="n"/>
      <c r="F52" s="9" t="n">
        <v>1351.06</v>
      </c>
      <c r="I52" s="10" t="inlineStr">
        <is>
          <t>EFECTIVO</t>
        </is>
      </c>
      <c r="J52" s="5" t="inlineStr">
        <is>
          <t>3844 OSCAR ANDRES LEON ZAPATA</t>
        </is>
      </c>
    </row>
    <row r="53">
      <c r="A53" s="11" t="inlineStr">
        <is>
          <t>SAP</t>
        </is>
      </c>
      <c r="B53" s="3" t="n"/>
      <c r="C53" s="3" t="n"/>
      <c r="D53" s="7" t="n"/>
      <c r="E53" s="8" t="n"/>
      <c r="H53" s="9" t="n"/>
      <c r="I53" s="10" t="n"/>
      <c r="J53" s="5" t="n"/>
    </row>
    <row r="54" ht="15.75" customHeight="1">
      <c r="A54" s="13" t="inlineStr">
        <is>
          <t>FECHA</t>
        </is>
      </c>
      <c r="B54" s="13" t="inlineStr">
        <is>
          <t>CIERRE DE CAJA</t>
        </is>
      </c>
      <c r="C54" s="13" t="inlineStr">
        <is>
          <t>IMPORTE</t>
        </is>
      </c>
      <c r="D54" s="49" t="n">
        <v>112732205</v>
      </c>
      <c r="E54" s="14" t="n">
        <v>112732498</v>
      </c>
      <c r="H54" s="9" t="n"/>
      <c r="I54" s="10" t="n"/>
      <c r="J54" s="5" t="n"/>
    </row>
    <row r="55">
      <c r="D55" s="57" t="inlineStr">
        <is>
          <t>BOOT</t>
        </is>
      </c>
    </row>
    <row r="57">
      <c r="A57" s="1" t="inlineStr">
        <is>
          <t>Cierre Caja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3" t="inlineStr">
        <is>
          <t>Del 08/02/2023</t>
        </is>
      </c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</row>
    <row r="59">
      <c r="A59" s="74" t="inlineStr">
        <is>
          <t>Cierre Caja</t>
        </is>
      </c>
      <c r="B59" s="74" t="inlineStr">
        <is>
          <t>Fecha</t>
        </is>
      </c>
      <c r="C59" s="74" t="inlineStr">
        <is>
          <t>Cajero</t>
        </is>
      </c>
      <c r="D59" s="74" t="inlineStr">
        <is>
          <t>Nro Voucher</t>
        </is>
      </c>
      <c r="E59" s="74" t="inlineStr">
        <is>
          <t>Nro Cuenta</t>
        </is>
      </c>
      <c r="F59" s="74" t="inlineStr">
        <is>
          <t>Tipo Ingreso</t>
        </is>
      </c>
      <c r="G59" s="75" t="n"/>
      <c r="H59" s="76" t="n"/>
      <c r="I59" s="74" t="inlineStr">
        <is>
          <t>TIPO DE INGRESO</t>
        </is>
      </c>
      <c r="J59" s="74" t="inlineStr">
        <is>
          <t>Cobrador</t>
        </is>
      </c>
    </row>
    <row r="60">
      <c r="A60" s="77" t="n"/>
      <c r="B60" s="77" t="n"/>
      <c r="C60" s="77" t="n"/>
      <c r="D60" s="77" t="n"/>
      <c r="E60" s="77" t="n"/>
      <c r="F60" s="4" t="inlineStr">
        <is>
          <t>EFECTIVO</t>
        </is>
      </c>
      <c r="G60" s="4" t="inlineStr">
        <is>
          <t>CHEQUE</t>
        </is>
      </c>
      <c r="H60" s="4" t="inlineStr">
        <is>
          <t>TRANSFERENCIA</t>
        </is>
      </c>
      <c r="I60" s="77" t="n"/>
      <c r="J60" s="77" t="n"/>
    </row>
    <row r="61">
      <c r="A61" s="5" t="inlineStr">
        <is>
          <t>CCAJ-SC57/31/23</t>
        </is>
      </c>
      <c r="B61" s="6" t="n">
        <v>44965.7928730787</v>
      </c>
      <c r="C61" s="5" t="inlineStr">
        <is>
          <t>3844 OSCAR ANDRES LEON ZAPATA</t>
        </is>
      </c>
      <c r="D61" s="7" t="n"/>
      <c r="E61" s="8" t="n"/>
      <c r="F61" s="9" t="n">
        <v>268.75</v>
      </c>
      <c r="I61" s="10" t="inlineStr">
        <is>
          <t>EFECTIVO</t>
        </is>
      </c>
      <c r="J61" s="5" t="inlineStr">
        <is>
          <t>3844 OSCAR ANDRES LEON ZAPATA</t>
        </is>
      </c>
    </row>
    <row r="62">
      <c r="A62" s="11" t="inlineStr">
        <is>
          <t>SAP</t>
        </is>
      </c>
      <c r="B62" s="3" t="n"/>
      <c r="C62" s="3" t="n"/>
      <c r="D62" s="7" t="n"/>
      <c r="E62" s="8" t="n"/>
      <c r="F62" s="9" t="n"/>
      <c r="I62" s="10" t="n"/>
      <c r="J62" s="5" t="n"/>
    </row>
    <row r="63" ht="15.75" customHeight="1">
      <c r="A63" s="13" t="inlineStr">
        <is>
          <t>FECHA</t>
        </is>
      </c>
      <c r="B63" s="13" t="inlineStr">
        <is>
          <t>CIERRE DE CAJA</t>
        </is>
      </c>
      <c r="C63" s="13" t="inlineStr">
        <is>
          <t>IMPORTE</t>
        </is>
      </c>
      <c r="D63" s="49" t="n">
        <v>112733911</v>
      </c>
      <c r="E63" s="14" t="n">
        <v>112734081</v>
      </c>
      <c r="F63" s="9" t="n"/>
      <c r="I63" s="10" t="n"/>
      <c r="J63" s="5" t="n"/>
    </row>
    <row r="64">
      <c r="D64" s="57" t="inlineStr">
        <is>
          <t>BOOT</t>
        </is>
      </c>
    </row>
    <row r="66">
      <c r="A66" s="1" t="inlineStr">
        <is>
          <t>Cierre Caja</t>
        </is>
      </c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</row>
    <row r="67">
      <c r="A67" s="3" t="inlineStr">
        <is>
          <t>Del 09/02/2023</t>
        </is>
      </c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</row>
    <row r="68">
      <c r="A68" s="74" t="inlineStr">
        <is>
          <t>Cierre Caja</t>
        </is>
      </c>
      <c r="B68" s="74" t="inlineStr">
        <is>
          <t>Fecha</t>
        </is>
      </c>
      <c r="C68" s="74" t="inlineStr">
        <is>
          <t>Cajero</t>
        </is>
      </c>
      <c r="D68" s="74" t="inlineStr">
        <is>
          <t>Nro Voucher</t>
        </is>
      </c>
      <c r="E68" s="74" t="inlineStr">
        <is>
          <t>Nro Cuenta</t>
        </is>
      </c>
      <c r="F68" s="74" t="inlineStr">
        <is>
          <t>Tipo Ingreso</t>
        </is>
      </c>
      <c r="G68" s="75" t="n"/>
      <c r="H68" s="76" t="n"/>
      <c r="I68" s="74" t="inlineStr">
        <is>
          <t>TIPO DE INGRESO</t>
        </is>
      </c>
      <c r="J68" s="74" t="inlineStr">
        <is>
          <t>Cobrador</t>
        </is>
      </c>
    </row>
    <row r="69">
      <c r="A69" s="77" t="n"/>
      <c r="B69" s="77" t="n"/>
      <c r="C69" s="77" t="n"/>
      <c r="D69" s="77" t="n"/>
      <c r="E69" s="77" t="n"/>
      <c r="F69" s="4" t="inlineStr">
        <is>
          <t>EFECTIVO</t>
        </is>
      </c>
      <c r="G69" s="4" t="inlineStr">
        <is>
          <t>CHEQUE</t>
        </is>
      </c>
      <c r="H69" s="4" t="inlineStr">
        <is>
          <t>TRANSFERENCIA</t>
        </is>
      </c>
      <c r="I69" s="77" t="n"/>
      <c r="J69" s="77" t="n"/>
    </row>
    <row r="70">
      <c r="A70" s="5" t="inlineStr">
        <is>
          <t>CCAJ-SC57/32/23</t>
        </is>
      </c>
      <c r="B70" s="6" t="n">
        <v>44966.79301269676</v>
      </c>
      <c r="C70" s="5" t="inlineStr">
        <is>
          <t>3844 OSCAR ANDRES LEON ZAPATA</t>
        </is>
      </c>
      <c r="D70" s="7" t="n"/>
      <c r="E70" s="8" t="n"/>
      <c r="F70" s="9" t="n">
        <v>927.99</v>
      </c>
      <c r="I70" s="10" t="inlineStr">
        <is>
          <t>EFECTIVO</t>
        </is>
      </c>
      <c r="J70" s="5" t="inlineStr">
        <is>
          <t>3844 OSCAR ANDRES LEON ZAPATA</t>
        </is>
      </c>
    </row>
    <row r="71">
      <c r="A71" s="5" t="inlineStr">
        <is>
          <t>CCAJ-SC57/32/23</t>
        </is>
      </c>
      <c r="B71" s="6" t="n">
        <v>44966.79301269676</v>
      </c>
      <c r="C71" s="5" t="inlineStr">
        <is>
          <t>3844 OSCAR ANDRES LEON ZAPATA</t>
        </is>
      </c>
      <c r="D71" s="7" t="n"/>
      <c r="E71" s="8" t="n"/>
      <c r="H71" s="9" t="n">
        <v>331</v>
      </c>
      <c r="I71" s="10" t="inlineStr">
        <is>
          <t>CÓDIGO QR</t>
        </is>
      </c>
      <c r="J71" s="5" t="inlineStr">
        <is>
          <t>3844 OSCAR ANDRES LEON ZAPATA</t>
        </is>
      </c>
    </row>
    <row r="72">
      <c r="A72" s="11" t="inlineStr">
        <is>
          <t>SAP</t>
        </is>
      </c>
      <c r="B72" s="3" t="n"/>
      <c r="C72" s="3" t="n"/>
      <c r="D72" s="7" t="n"/>
      <c r="E72" s="8" t="n"/>
      <c r="G72" s="9" t="n"/>
      <c r="I72" s="10" t="n"/>
      <c r="J72" s="8" t="n"/>
    </row>
    <row r="73" ht="15.75" customHeight="1">
      <c r="A73" s="13" t="inlineStr">
        <is>
          <t>FECHA</t>
        </is>
      </c>
      <c r="B73" s="13" t="inlineStr">
        <is>
          <t>CIERRE DE CAJA</t>
        </is>
      </c>
      <c r="C73" s="13" t="inlineStr">
        <is>
          <t>IMPORTE</t>
        </is>
      </c>
      <c r="D73" s="24" t="n">
        <v>112736286</v>
      </c>
      <c r="E73" s="14" t="n">
        <v>112736370</v>
      </c>
      <c r="G73" s="9" t="n"/>
      <c r="I73" s="10" t="n"/>
      <c r="J73" s="8" t="n"/>
    </row>
    <row r="74">
      <c r="D74" s="58" t="n"/>
    </row>
    <row r="76">
      <c r="A76" s="1" t="inlineStr">
        <is>
          <t>Cierre Caja</t>
        </is>
      </c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</row>
    <row r="77">
      <c r="A77" s="3" t="inlineStr">
        <is>
          <t>Del 10/02/2023</t>
        </is>
      </c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</row>
    <row r="78">
      <c r="A78" s="74" t="inlineStr">
        <is>
          <t>Cierre Caja</t>
        </is>
      </c>
      <c r="B78" s="74" t="inlineStr">
        <is>
          <t>Fecha</t>
        </is>
      </c>
      <c r="C78" s="74" t="inlineStr">
        <is>
          <t>Cajero</t>
        </is>
      </c>
      <c r="D78" s="74" t="inlineStr">
        <is>
          <t>Nro Voucher</t>
        </is>
      </c>
      <c r="E78" s="74" t="inlineStr">
        <is>
          <t>Nro Cuenta</t>
        </is>
      </c>
      <c r="F78" s="74" t="inlineStr">
        <is>
          <t>Tipo Ingreso</t>
        </is>
      </c>
      <c r="G78" s="75" t="n"/>
      <c r="H78" s="76" t="n"/>
      <c r="I78" s="74" t="inlineStr">
        <is>
          <t>TIPO DE INGRESO</t>
        </is>
      </c>
      <c r="J78" s="74" t="inlineStr">
        <is>
          <t>Cobrador</t>
        </is>
      </c>
    </row>
    <row r="79">
      <c r="A79" s="77" t="n"/>
      <c r="B79" s="77" t="n"/>
      <c r="C79" s="77" t="n"/>
      <c r="D79" s="77" t="n"/>
      <c r="E79" s="77" t="n"/>
      <c r="F79" s="4" t="inlineStr">
        <is>
          <t>EFECTIVO</t>
        </is>
      </c>
      <c r="G79" s="4" t="inlineStr">
        <is>
          <t>CHEQUE</t>
        </is>
      </c>
      <c r="H79" s="4" t="inlineStr">
        <is>
          <t>TRANSFERENCIA</t>
        </is>
      </c>
      <c r="I79" s="77" t="n"/>
      <c r="J79" s="77" t="n"/>
    </row>
    <row r="80">
      <c r="A80" s="5" t="inlineStr">
        <is>
          <t>CCAJ-SC57/33/23</t>
        </is>
      </c>
      <c r="B80" s="6" t="n">
        <v>44967.79328148148</v>
      </c>
      <c r="C80" s="5" t="inlineStr">
        <is>
          <t>3844 OSCAR ANDRES LEON ZAPATA</t>
        </is>
      </c>
      <c r="D80" s="7" t="n"/>
      <c r="E80" s="8" t="n"/>
      <c r="F80" s="9" t="n">
        <v>403.68</v>
      </c>
      <c r="I80" s="10" t="inlineStr">
        <is>
          <t>EFECTIVO</t>
        </is>
      </c>
      <c r="J80" s="5" t="inlineStr">
        <is>
          <t>3844 OSCAR ANDRES LEON ZAPATA</t>
        </is>
      </c>
    </row>
    <row r="81">
      <c r="A81" s="11" t="inlineStr">
        <is>
          <t>SAP</t>
        </is>
      </c>
      <c r="B81" s="3" t="n"/>
      <c r="C81" s="3" t="n"/>
      <c r="D81" s="7" t="n"/>
      <c r="E81" s="8" t="n"/>
      <c r="H81" s="9" t="n"/>
      <c r="I81" s="10" t="n"/>
      <c r="J81" s="5" t="n"/>
    </row>
    <row r="82" ht="15.75" customHeight="1">
      <c r="A82" s="13" t="inlineStr">
        <is>
          <t>FECHA</t>
        </is>
      </c>
      <c r="B82" s="13" t="inlineStr">
        <is>
          <t>CIERRE DE CAJA</t>
        </is>
      </c>
      <c r="C82" s="13" t="inlineStr">
        <is>
          <t>IMPORTE</t>
        </is>
      </c>
      <c r="D82" s="24" t="n">
        <v>112736291</v>
      </c>
      <c r="E82" s="14" t="n">
        <v>112736371</v>
      </c>
      <c r="H82" s="9" t="n"/>
      <c r="I82" s="10" t="n"/>
      <c r="J82" s="5" t="n"/>
    </row>
    <row r="83">
      <c r="A83" s="5" t="n"/>
      <c r="B83" s="6" t="n"/>
      <c r="C83" s="5" t="n"/>
      <c r="D83" s="58" t="n"/>
      <c r="E83" s="8" t="n"/>
      <c r="H83" s="9" t="n"/>
      <c r="I83" s="10" t="n"/>
      <c r="J83" s="5" t="n"/>
    </row>
    <row r="84">
      <c r="A84" s="5" t="n"/>
      <c r="B84" s="6" t="n"/>
      <c r="C84" s="5" t="n"/>
      <c r="E84" s="8" t="n"/>
      <c r="H84" s="9" t="n"/>
      <c r="I84" s="10" t="n"/>
      <c r="J84" s="5" t="n"/>
    </row>
    <row r="85">
      <c r="A85" s="1" t="inlineStr">
        <is>
          <t>Cierre Caja</t>
        </is>
      </c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</row>
    <row r="86">
      <c r="A86" s="3" t="inlineStr">
        <is>
          <t>Del 11/02/2023</t>
        </is>
      </c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</row>
    <row r="87">
      <c r="A87" s="74" t="inlineStr">
        <is>
          <t>Cierre Caja</t>
        </is>
      </c>
      <c r="B87" s="74" t="inlineStr">
        <is>
          <t>Fecha</t>
        </is>
      </c>
      <c r="C87" s="74" t="inlineStr">
        <is>
          <t>Cajero</t>
        </is>
      </c>
      <c r="D87" s="74" t="inlineStr">
        <is>
          <t>Nro Voucher</t>
        </is>
      </c>
      <c r="E87" s="74" t="inlineStr">
        <is>
          <t>Nro Cuenta</t>
        </is>
      </c>
      <c r="F87" s="74" t="inlineStr">
        <is>
          <t>Tipo Ingreso</t>
        </is>
      </c>
      <c r="G87" s="75" t="n"/>
      <c r="H87" s="76" t="n"/>
      <c r="I87" s="74" t="inlineStr">
        <is>
          <t>TIPO DE INGRESO</t>
        </is>
      </c>
      <c r="J87" s="74" t="inlineStr">
        <is>
          <t>Cobrador</t>
        </is>
      </c>
    </row>
    <row r="88">
      <c r="A88" s="77" t="n"/>
      <c r="B88" s="77" t="n"/>
      <c r="C88" s="77" t="n"/>
      <c r="D88" s="77" t="n"/>
      <c r="E88" s="77" t="n"/>
      <c r="F88" s="4" t="inlineStr">
        <is>
          <t>EFECTIVO</t>
        </is>
      </c>
      <c r="G88" s="4" t="inlineStr">
        <is>
          <t>CHEQUE</t>
        </is>
      </c>
      <c r="H88" s="4" t="inlineStr">
        <is>
          <t>TRANSFERENCIA</t>
        </is>
      </c>
      <c r="I88" s="77" t="n"/>
      <c r="J88" s="77" t="n"/>
    </row>
    <row r="89">
      <c r="A89" s="5" t="inlineStr">
        <is>
          <t>CCAJ-SC57/34/23</t>
        </is>
      </c>
      <c r="B89" s="6" t="n">
        <v>44968.58504113426</v>
      </c>
      <c r="C89" s="5" t="inlineStr">
        <is>
          <t>3844 OSCAR ANDRES LEON ZAPATA</t>
        </is>
      </c>
      <c r="D89" s="7" t="n"/>
      <c r="E89" s="8" t="n"/>
      <c r="F89" s="9" t="n">
        <v>336.67</v>
      </c>
      <c r="I89" s="10" t="inlineStr">
        <is>
          <t>EFECTIVO</t>
        </is>
      </c>
      <c r="J89" s="5" t="inlineStr">
        <is>
          <t>3844 OSCAR ANDRES LEON ZAPATA</t>
        </is>
      </c>
    </row>
    <row r="90">
      <c r="A90" s="11" t="inlineStr">
        <is>
          <t>SAP</t>
        </is>
      </c>
      <c r="B90" s="3" t="n"/>
      <c r="C90" s="3" t="n"/>
      <c r="D90" s="7" t="n"/>
      <c r="E90" s="8" t="n"/>
      <c r="H90" s="9" t="n"/>
      <c r="I90" s="10" t="n"/>
      <c r="J90" s="5" t="n"/>
    </row>
    <row r="91" ht="15.75" customHeight="1">
      <c r="A91" s="13" t="inlineStr">
        <is>
          <t>FECHA</t>
        </is>
      </c>
      <c r="B91" s="13" t="inlineStr">
        <is>
          <t>CIERRE DE CAJA</t>
        </is>
      </c>
      <c r="C91" s="13" t="inlineStr">
        <is>
          <t>IMPORTE</t>
        </is>
      </c>
      <c r="D91" s="49" t="n">
        <v>112743816</v>
      </c>
      <c r="E91" s="14" t="n">
        <v>112761119</v>
      </c>
      <c r="H91" s="9" t="n"/>
      <c r="I91" s="10" t="n"/>
      <c r="J91" s="5" t="n"/>
    </row>
    <row r="92">
      <c r="D92" s="57" t="inlineStr">
        <is>
          <t>BOOT</t>
        </is>
      </c>
    </row>
    <row r="94">
      <c r="A94" s="1" t="inlineStr">
        <is>
          <t>Cierre Caja</t>
        </is>
      </c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3" t="inlineStr">
        <is>
          <t>Del 13/02/2023</t>
        </is>
      </c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</row>
    <row r="96">
      <c r="A96" s="74" t="inlineStr">
        <is>
          <t>Cierre Caja</t>
        </is>
      </c>
      <c r="B96" s="74" t="inlineStr">
        <is>
          <t>Fecha</t>
        </is>
      </c>
      <c r="C96" s="74" t="inlineStr">
        <is>
          <t>Cajero</t>
        </is>
      </c>
      <c r="D96" s="74" t="inlineStr">
        <is>
          <t>Nro Voucher</t>
        </is>
      </c>
      <c r="E96" s="74" t="inlineStr">
        <is>
          <t>Nro Cuenta</t>
        </is>
      </c>
      <c r="F96" s="74" t="inlineStr">
        <is>
          <t>Tipo Ingreso</t>
        </is>
      </c>
      <c r="G96" s="75" t="n"/>
      <c r="H96" s="76" t="n"/>
      <c r="I96" s="74" t="inlineStr">
        <is>
          <t>TIPO DE INGRESO</t>
        </is>
      </c>
      <c r="J96" s="74" t="inlineStr">
        <is>
          <t>Cobrador</t>
        </is>
      </c>
    </row>
    <row r="97">
      <c r="A97" s="77" t="n"/>
      <c r="B97" s="77" t="n"/>
      <c r="C97" s="77" t="n"/>
      <c r="D97" s="77" t="n"/>
      <c r="E97" s="77" t="n"/>
      <c r="F97" s="4" t="inlineStr">
        <is>
          <t>EFECTIVO</t>
        </is>
      </c>
      <c r="G97" s="4" t="inlineStr">
        <is>
          <t>CHEQUE</t>
        </is>
      </c>
      <c r="H97" s="4" t="inlineStr">
        <is>
          <t>TRANSFERENCIA</t>
        </is>
      </c>
      <c r="I97" s="77" t="n"/>
      <c r="J97" s="77" t="n"/>
    </row>
    <row r="98">
      <c r="A98" s="5" t="inlineStr">
        <is>
          <t>CCAJ-SC57/35/23</t>
        </is>
      </c>
      <c r="B98" s="6" t="n">
        <v>44970.7949575</v>
      </c>
      <c r="C98" s="5" t="inlineStr">
        <is>
          <t>3844 OSCAR ANDRES LEON ZAPATA</t>
        </is>
      </c>
      <c r="D98" s="7" t="n"/>
      <c r="E98" s="8" t="n"/>
      <c r="F98" s="9" t="n">
        <v>1326.17</v>
      </c>
      <c r="I98" s="10" t="inlineStr">
        <is>
          <t>EFECTIVO</t>
        </is>
      </c>
      <c r="J98" s="5" t="inlineStr">
        <is>
          <t>3844 OSCAR ANDRES LEON ZAPATA</t>
        </is>
      </c>
    </row>
    <row r="99">
      <c r="A99" s="11" t="inlineStr">
        <is>
          <t>SAP</t>
        </is>
      </c>
      <c r="B99" s="3" t="n"/>
      <c r="C99" s="3" t="n"/>
      <c r="D99" s="7" t="n"/>
      <c r="E99" s="8" t="n"/>
      <c r="H99" s="9" t="n"/>
      <c r="I99" s="10" t="n"/>
      <c r="J99" s="5" t="n"/>
    </row>
    <row r="100" ht="15.75" customHeight="1">
      <c r="A100" s="13" t="inlineStr">
        <is>
          <t>FECHA</t>
        </is>
      </c>
      <c r="B100" s="13" t="inlineStr">
        <is>
          <t>CIERRE DE CAJA</t>
        </is>
      </c>
      <c r="C100" s="13" t="inlineStr">
        <is>
          <t>IMPORTE</t>
        </is>
      </c>
      <c r="D100" s="49" t="n">
        <v>112774007</v>
      </c>
      <c r="E100" s="14" t="n">
        <v>112774134</v>
      </c>
      <c r="H100" s="9" t="n"/>
      <c r="I100" s="10" t="n"/>
      <c r="J100" s="5" t="n"/>
    </row>
    <row r="101">
      <c r="D101" s="57" t="inlineStr">
        <is>
          <t>BOOT</t>
        </is>
      </c>
    </row>
    <row r="103">
      <c r="A103" s="1" t="inlineStr">
        <is>
          <t>Cierre Caja</t>
        </is>
      </c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</row>
    <row r="104">
      <c r="A104" s="3" t="inlineStr">
        <is>
          <t>Del 14/02/2023</t>
        </is>
      </c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</row>
    <row r="105">
      <c r="A105" s="74" t="inlineStr">
        <is>
          <t>Cierre Caja</t>
        </is>
      </c>
      <c r="B105" s="74" t="inlineStr">
        <is>
          <t>Fecha</t>
        </is>
      </c>
      <c r="C105" s="74" t="inlineStr">
        <is>
          <t>Cajero</t>
        </is>
      </c>
      <c r="D105" s="74" t="inlineStr">
        <is>
          <t>Nro Voucher</t>
        </is>
      </c>
      <c r="E105" s="74" t="inlineStr">
        <is>
          <t>Nro Cuenta</t>
        </is>
      </c>
      <c r="F105" s="74" t="inlineStr">
        <is>
          <t>Tipo Ingreso</t>
        </is>
      </c>
      <c r="G105" s="75" t="n"/>
      <c r="H105" s="76" t="n"/>
      <c r="I105" s="74" t="inlineStr">
        <is>
          <t>TIPO DE INGRESO</t>
        </is>
      </c>
      <c r="J105" s="74" t="inlineStr">
        <is>
          <t>Cobrador</t>
        </is>
      </c>
    </row>
    <row r="106">
      <c r="A106" s="77" t="n"/>
      <c r="B106" s="77" t="n"/>
      <c r="C106" s="77" t="n"/>
      <c r="D106" s="77" t="n"/>
      <c r="E106" s="77" t="n"/>
      <c r="F106" s="4" t="inlineStr">
        <is>
          <t>EFECTIVO</t>
        </is>
      </c>
      <c r="G106" s="4" t="inlineStr">
        <is>
          <t>CHEQUE</t>
        </is>
      </c>
      <c r="H106" s="4" t="inlineStr">
        <is>
          <t>TRANSFERENCIA</t>
        </is>
      </c>
      <c r="I106" s="77" t="n"/>
      <c r="J106" s="77" t="n"/>
    </row>
    <row r="107">
      <c r="A107" s="5" t="inlineStr">
        <is>
          <t>CCAJ-SC57/36/23</t>
        </is>
      </c>
      <c r="B107" s="6" t="n">
        <v>44971.75607103009</v>
      </c>
      <c r="C107" s="5" t="inlineStr">
        <is>
          <t>3844 OSCAR ANDRES LEON ZAPATA</t>
        </is>
      </c>
      <c r="D107" s="7" t="n"/>
      <c r="E107" s="8" t="n"/>
      <c r="F107" s="9" t="n">
        <v>906.52</v>
      </c>
      <c r="I107" s="10" t="inlineStr">
        <is>
          <t>EFECTIVO</t>
        </is>
      </c>
      <c r="J107" s="5" t="inlineStr">
        <is>
          <t>3844 OSCAR ANDRES LEON ZAPATA</t>
        </is>
      </c>
    </row>
    <row r="108">
      <c r="A108" s="5" t="inlineStr">
        <is>
          <t>CCAJ-SC57/36/23</t>
        </is>
      </c>
      <c r="B108" s="6" t="n">
        <v>44971.75607103009</v>
      </c>
      <c r="C108" s="5" t="inlineStr">
        <is>
          <t>3844 OSCAR ANDRES LEON ZAPATA</t>
        </is>
      </c>
      <c r="D108" s="7" t="n"/>
      <c r="E108" s="8" t="n"/>
      <c r="H108" s="9" t="n">
        <v>222.45</v>
      </c>
      <c r="I108" s="10" t="inlineStr">
        <is>
          <t>CÓDIGO QR</t>
        </is>
      </c>
      <c r="J108" s="5" t="inlineStr">
        <is>
          <t>3844 OSCAR ANDRES LEON ZAPATA</t>
        </is>
      </c>
    </row>
    <row r="109">
      <c r="A109" s="11" t="inlineStr">
        <is>
          <t>SAP</t>
        </is>
      </c>
      <c r="B109" s="3" t="n"/>
      <c r="C109" s="3" t="n"/>
      <c r="D109" s="7" t="n"/>
      <c r="E109" s="8" t="n"/>
      <c r="H109" s="9" t="n"/>
      <c r="I109" s="10" t="n"/>
      <c r="J109" s="5" t="n"/>
    </row>
    <row r="110" ht="15.75" customHeight="1">
      <c r="A110" s="13" t="inlineStr">
        <is>
          <t>FECHA</t>
        </is>
      </c>
      <c r="B110" s="13" t="inlineStr">
        <is>
          <t>CIERRE DE CAJA</t>
        </is>
      </c>
      <c r="C110" s="13" t="inlineStr">
        <is>
          <t>IMPORTE</t>
        </is>
      </c>
      <c r="D110" s="49" t="n">
        <v>112775845</v>
      </c>
      <c r="E110" s="14" t="n">
        <v>112782220</v>
      </c>
      <c r="H110" s="9" t="n"/>
      <c r="I110" s="10" t="n"/>
      <c r="J110" s="5" t="n"/>
    </row>
    <row r="111">
      <c r="D111" s="57" t="inlineStr">
        <is>
          <t>BOOT</t>
        </is>
      </c>
    </row>
    <row r="113">
      <c r="A113" s="1" t="inlineStr">
        <is>
          <t>Cierre Caja</t>
        </is>
      </c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</row>
    <row r="114">
      <c r="A114" s="3" t="inlineStr">
        <is>
          <t>Del 15/02/2023</t>
        </is>
      </c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</row>
    <row r="115">
      <c r="A115" s="74" t="inlineStr">
        <is>
          <t>Cierre Caja</t>
        </is>
      </c>
      <c r="B115" s="74" t="inlineStr">
        <is>
          <t>Fecha</t>
        </is>
      </c>
      <c r="C115" s="74" t="inlineStr">
        <is>
          <t>Cajero</t>
        </is>
      </c>
      <c r="D115" s="74" t="inlineStr">
        <is>
          <t>Nro Voucher</t>
        </is>
      </c>
      <c r="E115" s="74" t="inlineStr">
        <is>
          <t>Nro Cuenta</t>
        </is>
      </c>
      <c r="F115" s="74" t="inlineStr">
        <is>
          <t>Tipo Ingreso</t>
        </is>
      </c>
      <c r="G115" s="75" t="n"/>
      <c r="H115" s="76" t="n"/>
      <c r="I115" s="74" t="inlineStr">
        <is>
          <t>TIPO DE INGRESO</t>
        </is>
      </c>
      <c r="J115" s="74" t="inlineStr">
        <is>
          <t>Cobrador</t>
        </is>
      </c>
    </row>
    <row r="116">
      <c r="A116" s="77" t="n"/>
      <c r="B116" s="77" t="n"/>
      <c r="C116" s="77" t="n"/>
      <c r="D116" s="77" t="n"/>
      <c r="E116" s="77" t="n"/>
      <c r="F116" s="4" t="inlineStr">
        <is>
          <t>EFECTIVO</t>
        </is>
      </c>
      <c r="G116" s="4" t="inlineStr">
        <is>
          <t>CHEQUE</t>
        </is>
      </c>
      <c r="H116" s="4" t="inlineStr">
        <is>
          <t>TRANSFERENCIA</t>
        </is>
      </c>
      <c r="I116" s="77" t="n"/>
      <c r="J116" s="77" t="n"/>
    </row>
    <row r="117">
      <c r="A117" s="5" t="inlineStr">
        <is>
          <t>CCAJ-SC57/37/23</t>
        </is>
      </c>
      <c r="B117" s="6" t="n">
        <v>44972.7923872338</v>
      </c>
      <c r="C117" s="5" t="inlineStr">
        <is>
          <t>3844 OSCAR ANDRES LEON ZAPATA</t>
        </is>
      </c>
      <c r="D117" s="7" t="n"/>
      <c r="E117" s="8" t="n"/>
      <c r="F117" s="9" t="n">
        <v>308.48</v>
      </c>
      <c r="I117" s="10" t="inlineStr">
        <is>
          <t>EFECTIVO</t>
        </is>
      </c>
      <c r="J117" s="5" t="inlineStr">
        <is>
          <t>3844 OSCAR ANDRES LEON ZAPATA</t>
        </is>
      </c>
    </row>
    <row r="118">
      <c r="A118" s="11" t="inlineStr">
        <is>
          <t>SAP</t>
        </is>
      </c>
      <c r="B118" s="3" t="n"/>
      <c r="C118" s="3" t="n"/>
      <c r="D118" s="7" t="n"/>
      <c r="E118" s="8" t="n"/>
      <c r="H118" s="9" t="n"/>
      <c r="I118" s="10" t="n"/>
      <c r="J118" s="5" t="n"/>
    </row>
    <row r="119" ht="15.75" customHeight="1">
      <c r="A119" s="13" t="inlineStr">
        <is>
          <t>FECHA</t>
        </is>
      </c>
      <c r="B119" s="13" t="inlineStr">
        <is>
          <t>CIERRE DE CAJA</t>
        </is>
      </c>
      <c r="C119" s="13" t="inlineStr">
        <is>
          <t>IMPORTE</t>
        </is>
      </c>
      <c r="D119" s="49" t="n">
        <v>112790247</v>
      </c>
      <c r="E119" s="14" t="n">
        <v>112790541</v>
      </c>
      <c r="H119" s="9" t="n"/>
      <c r="I119" s="10" t="n"/>
      <c r="J119" s="5" t="n"/>
    </row>
    <row r="120">
      <c r="D120" s="57" t="inlineStr">
        <is>
          <t>BOOT</t>
        </is>
      </c>
    </row>
    <row r="122">
      <c r="A122" s="1" t="inlineStr">
        <is>
          <t>Cierre Caja</t>
        </is>
      </c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</row>
    <row r="123">
      <c r="A123" s="3" t="inlineStr">
        <is>
          <t>Del 16/02/2023</t>
        </is>
      </c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</row>
    <row r="124">
      <c r="A124" s="74" t="inlineStr">
        <is>
          <t>Cierre Caja</t>
        </is>
      </c>
      <c r="B124" s="74" t="inlineStr">
        <is>
          <t>Fecha</t>
        </is>
      </c>
      <c r="C124" s="74" t="inlineStr">
        <is>
          <t>Cajero</t>
        </is>
      </c>
      <c r="D124" s="74" t="inlineStr">
        <is>
          <t>Nro Voucher</t>
        </is>
      </c>
      <c r="E124" s="74" t="inlineStr">
        <is>
          <t>Nro Cuenta</t>
        </is>
      </c>
      <c r="F124" s="74" t="inlineStr">
        <is>
          <t>Tipo Ingreso</t>
        </is>
      </c>
      <c r="G124" s="75" t="n"/>
      <c r="H124" s="76" t="n"/>
      <c r="I124" s="74" t="inlineStr">
        <is>
          <t>TIPO DE INGRESO</t>
        </is>
      </c>
      <c r="J124" s="74" t="inlineStr">
        <is>
          <t>Cobrador</t>
        </is>
      </c>
    </row>
    <row r="125">
      <c r="A125" s="77" t="n"/>
      <c r="B125" s="77" t="n"/>
      <c r="C125" s="77" t="n"/>
      <c r="D125" s="77" t="n"/>
      <c r="E125" s="77" t="n"/>
      <c r="F125" s="4" t="inlineStr">
        <is>
          <t>EFECTIVO</t>
        </is>
      </c>
      <c r="G125" s="4" t="inlineStr">
        <is>
          <t>CHEQUE</t>
        </is>
      </c>
      <c r="H125" s="4" t="inlineStr">
        <is>
          <t>TRANSFERENCIA</t>
        </is>
      </c>
      <c r="I125" s="77" t="n"/>
      <c r="J125" s="77" t="n"/>
    </row>
    <row r="126">
      <c r="A126" s="5" t="inlineStr">
        <is>
          <t>CCAJ-SC57/38/23</t>
        </is>
      </c>
      <c r="B126" s="6" t="n">
        <v>44973.79327150463</v>
      </c>
      <c r="C126" s="5" t="inlineStr">
        <is>
          <t>3844 OSCAR ANDRES LEON ZAPATA</t>
        </is>
      </c>
      <c r="D126" s="7" t="n"/>
      <c r="E126" s="8" t="n"/>
      <c r="F126" s="9" t="n">
        <v>538.84</v>
      </c>
      <c r="I126" s="10" t="inlineStr">
        <is>
          <t>EFECTIVO</t>
        </is>
      </c>
      <c r="J126" s="5" t="inlineStr">
        <is>
          <t>3844 OSCAR ANDRES LEON ZAPATA</t>
        </is>
      </c>
    </row>
    <row r="127">
      <c r="A127" s="5" t="inlineStr">
        <is>
          <t>CCAJ-SC57/38/23</t>
        </is>
      </c>
      <c r="B127" s="6" t="n">
        <v>44973.79327150463</v>
      </c>
      <c r="C127" s="5" t="inlineStr">
        <is>
          <t>3844 OSCAR ANDRES LEON ZAPATA</t>
        </is>
      </c>
      <c r="D127" s="7" t="n"/>
      <c r="E127" s="8" t="n"/>
      <c r="H127" s="9" t="n">
        <v>1042.31</v>
      </c>
      <c r="I127" s="10" t="inlineStr">
        <is>
          <t>CÓDIGO QR</t>
        </is>
      </c>
      <c r="J127" s="5" t="inlineStr">
        <is>
          <t>3844 OSCAR ANDRES LEON ZAPATA</t>
        </is>
      </c>
    </row>
    <row r="128">
      <c r="A128" s="11" t="inlineStr">
        <is>
          <t>SAP</t>
        </is>
      </c>
      <c r="B128" s="3" t="n"/>
      <c r="C128" s="3" t="n"/>
      <c r="D128" s="7" t="n"/>
      <c r="E128" s="8" t="n"/>
      <c r="H128" s="9" t="n"/>
      <c r="I128" s="10" t="n"/>
      <c r="J128" s="8" t="n"/>
    </row>
    <row r="129" ht="15.75" customHeight="1">
      <c r="A129" s="13" t="inlineStr">
        <is>
          <t>FECHA</t>
        </is>
      </c>
      <c r="B129" s="13" t="inlineStr">
        <is>
          <t>CIERRE DE CAJA</t>
        </is>
      </c>
      <c r="C129" s="13" t="inlineStr">
        <is>
          <t>IMPORTE</t>
        </is>
      </c>
      <c r="D129" s="49" t="inlineStr">
        <is>
          <t>112799844</t>
        </is>
      </c>
      <c r="E129" s="14" t="n">
        <v>112799973</v>
      </c>
      <c r="H129" s="9" t="n"/>
      <c r="I129" s="10" t="n"/>
      <c r="J129" s="8" t="n"/>
    </row>
    <row r="130">
      <c r="D130" s="57" t="inlineStr">
        <is>
          <t>BOOT</t>
        </is>
      </c>
    </row>
    <row r="131"/>
    <row r="132">
      <c r="A132" s="1" t="inlineStr">
        <is>
          <t>Cierre Caja</t>
        </is>
      </c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</row>
    <row r="133">
      <c r="A133" s="3" t="inlineStr">
        <is>
          <t>Del 17/02/2023</t>
        </is>
      </c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</row>
    <row r="134">
      <c r="A134" s="74" t="inlineStr">
        <is>
          <t>Cierre Caja</t>
        </is>
      </c>
      <c r="B134" s="74" t="inlineStr">
        <is>
          <t>Fecha</t>
        </is>
      </c>
      <c r="C134" s="74" t="inlineStr">
        <is>
          <t>Cajero</t>
        </is>
      </c>
      <c r="D134" s="74" t="inlineStr">
        <is>
          <t>Nro Voucher</t>
        </is>
      </c>
      <c r="E134" s="74" t="inlineStr">
        <is>
          <t>Nro Cuenta</t>
        </is>
      </c>
      <c r="F134" s="74" t="inlineStr">
        <is>
          <t>Tipo Ingreso</t>
        </is>
      </c>
      <c r="G134" s="75" t="n"/>
      <c r="H134" s="76" t="n"/>
      <c r="I134" s="74" t="inlineStr">
        <is>
          <t>TIPO DE INGRESO</t>
        </is>
      </c>
      <c r="J134" s="74" t="inlineStr">
        <is>
          <t>Cobrador</t>
        </is>
      </c>
    </row>
    <row r="135">
      <c r="A135" s="77" t="n"/>
      <c r="B135" s="77" t="n"/>
      <c r="C135" s="77" t="n"/>
      <c r="D135" s="77" t="n"/>
      <c r="E135" s="77" t="n"/>
      <c r="F135" s="4" t="inlineStr">
        <is>
          <t>EFECTIVO</t>
        </is>
      </c>
      <c r="G135" s="4" t="inlineStr">
        <is>
          <t>CHEQUE</t>
        </is>
      </c>
      <c r="H135" s="4" t="inlineStr">
        <is>
          <t>TRANSFERENCIA</t>
        </is>
      </c>
      <c r="I135" s="77" t="n"/>
      <c r="J135" s="77" t="n"/>
    </row>
    <row r="136">
      <c r="A136" s="5" t="inlineStr">
        <is>
          <t>CCAJ-SC57/39/23</t>
        </is>
      </c>
      <c r="B136" s="6" t="n">
        <v>44974.79368295139</v>
      </c>
      <c r="C136" s="5" t="inlineStr">
        <is>
          <t>3844 OSCAR ANDRES LEON ZAPATA</t>
        </is>
      </c>
      <c r="D136" s="7" t="n"/>
      <c r="E136" s="8" t="n"/>
      <c r="F136" s="9" t="n">
        <v>827.5700000000001</v>
      </c>
      <c r="I136" s="10" t="inlineStr">
        <is>
          <t>EFECTIVO</t>
        </is>
      </c>
      <c r="J136" s="5" t="inlineStr">
        <is>
          <t>3844 OSCAR ANDRES LEON ZAPATA</t>
        </is>
      </c>
    </row>
    <row r="137">
      <c r="A137" s="11" t="inlineStr">
        <is>
          <t>SAP</t>
        </is>
      </c>
      <c r="B137" s="3" t="n"/>
      <c r="C137" s="3" t="n"/>
      <c r="D137" s="7" t="n"/>
      <c r="E137" s="8" t="n"/>
      <c r="G137" s="9" t="n"/>
      <c r="I137" s="10" t="n"/>
      <c r="J137" s="8" t="n"/>
    </row>
    <row r="138" ht="15.75" customHeight="1">
      <c r="A138" s="13" t="inlineStr">
        <is>
          <t>FECHA</t>
        </is>
      </c>
      <c r="B138" s="13" t="inlineStr">
        <is>
          <t>CIERRE DE CAJA</t>
        </is>
      </c>
      <c r="C138" s="13" t="inlineStr">
        <is>
          <t>IMPORTE</t>
        </is>
      </c>
      <c r="D138" s="49" t="inlineStr">
        <is>
          <t>112799807</t>
        </is>
      </c>
      <c r="E138" s="14" t="n">
        <v>112799976</v>
      </c>
      <c r="G138" s="9" t="n"/>
      <c r="I138" s="10" t="n"/>
      <c r="J138" s="8" t="n"/>
    </row>
    <row r="139">
      <c r="D139" s="57" t="inlineStr">
        <is>
          <t>BOOT</t>
        </is>
      </c>
    </row>
    <row r="140"/>
    <row r="141">
      <c r="A141" s="1" t="inlineStr">
        <is>
          <t>Cierre Caja</t>
        </is>
      </c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</row>
    <row r="142">
      <c r="A142" s="3" t="inlineStr">
        <is>
          <t>Del 18/02/2023</t>
        </is>
      </c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</row>
    <row r="143">
      <c r="A143" s="74" t="inlineStr">
        <is>
          <t>Cierre Caja</t>
        </is>
      </c>
      <c r="B143" s="74" t="inlineStr">
        <is>
          <t>Fecha</t>
        </is>
      </c>
      <c r="C143" s="74" t="inlineStr">
        <is>
          <t>Cajero</t>
        </is>
      </c>
      <c r="D143" s="74" t="inlineStr">
        <is>
          <t>Nro Voucher</t>
        </is>
      </c>
      <c r="E143" s="74" t="inlineStr">
        <is>
          <t>Nro Cuenta</t>
        </is>
      </c>
      <c r="F143" s="74" t="inlineStr">
        <is>
          <t>Tipo Ingreso</t>
        </is>
      </c>
      <c r="G143" s="75" t="n"/>
      <c r="H143" s="76" t="n"/>
      <c r="I143" s="74" t="inlineStr">
        <is>
          <t>TIPO DE INGRESO</t>
        </is>
      </c>
      <c r="J143" s="74" t="inlineStr">
        <is>
          <t>Cobrador</t>
        </is>
      </c>
    </row>
    <row r="144">
      <c r="A144" s="77" t="n"/>
      <c r="B144" s="77" t="n"/>
      <c r="C144" s="77" t="n"/>
      <c r="D144" s="77" t="n"/>
      <c r="E144" s="77" t="n"/>
      <c r="F144" s="4" t="inlineStr">
        <is>
          <t>EFECTIVO</t>
        </is>
      </c>
      <c r="G144" s="4" t="inlineStr">
        <is>
          <t>CHEQUE</t>
        </is>
      </c>
      <c r="H144" s="4" t="inlineStr">
        <is>
          <t>TRANSFERENCIA</t>
        </is>
      </c>
      <c r="I144" s="77" t="n"/>
      <c r="J144" s="77" t="n"/>
    </row>
    <row r="145">
      <c r="A145" s="5" t="inlineStr">
        <is>
          <t>CCAJ-SC57/40/23</t>
        </is>
      </c>
      <c r="B145" s="6" t="n">
        <v>44975.585305625</v>
      </c>
      <c r="C145" s="5" t="inlineStr">
        <is>
          <t>3844 OSCAR ANDRES LEON ZAPATA</t>
        </is>
      </c>
      <c r="D145" s="7" t="n"/>
      <c r="E145" s="8" t="n"/>
      <c r="F145" s="9" t="n">
        <v>487.96</v>
      </c>
      <c r="I145" s="10" t="inlineStr">
        <is>
          <t>EFECTIVO</t>
        </is>
      </c>
      <c r="J145" s="5" t="inlineStr">
        <is>
          <t>3844 OSCAR ANDRES LEON ZAPATA</t>
        </is>
      </c>
    </row>
    <row r="146">
      <c r="A146" s="11" t="inlineStr">
        <is>
          <t>SAP</t>
        </is>
      </c>
      <c r="B146" s="3" t="n"/>
      <c r="C146" s="3" t="n"/>
      <c r="D146" s="7" t="n"/>
      <c r="E146" s="8" t="n"/>
      <c r="G146" s="9" t="n"/>
      <c r="I146" s="10" t="n"/>
      <c r="J146" s="8" t="n"/>
    </row>
    <row r="147" ht="15.75" customHeight="1">
      <c r="A147" s="13" t="inlineStr">
        <is>
          <t>FECHA</t>
        </is>
      </c>
      <c r="B147" s="13" t="inlineStr">
        <is>
          <t>CIERRE DE CAJA</t>
        </is>
      </c>
      <c r="C147" s="13" t="inlineStr">
        <is>
          <t>IMPORTE</t>
        </is>
      </c>
      <c r="D147" s="49" t="inlineStr">
        <is>
          <t>112808158</t>
        </is>
      </c>
      <c r="E147" s="14" t="n">
        <v>112814340</v>
      </c>
      <c r="G147" s="9" t="n"/>
      <c r="I147" s="10" t="n"/>
      <c r="J147" s="8" t="n"/>
    </row>
    <row r="148">
      <c r="D148" s="57" t="inlineStr">
        <is>
          <t>BOOT</t>
        </is>
      </c>
    </row>
    <row r="149"/>
    <row r="150">
      <c r="A150" s="1" t="inlineStr">
        <is>
          <t>Cierre Caja</t>
        </is>
      </c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</row>
    <row r="151">
      <c r="A151" s="3" t="inlineStr">
        <is>
          <t>Del 20/02/2023</t>
        </is>
      </c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</row>
    <row r="152">
      <c r="A152" s="74" t="inlineStr">
        <is>
          <t>Cierre Caja</t>
        </is>
      </c>
      <c r="B152" s="74" t="inlineStr">
        <is>
          <t>Fecha</t>
        </is>
      </c>
      <c r="C152" s="74" t="inlineStr">
        <is>
          <t>Cajero</t>
        </is>
      </c>
      <c r="D152" s="74" t="inlineStr">
        <is>
          <t>Nro Voucher</t>
        </is>
      </c>
      <c r="E152" s="74" t="inlineStr">
        <is>
          <t>Nro Cuenta</t>
        </is>
      </c>
      <c r="F152" s="74" t="inlineStr">
        <is>
          <t>Tipo Ingreso</t>
        </is>
      </c>
      <c r="G152" s="75" t="n"/>
      <c r="H152" s="76" t="n"/>
      <c r="I152" s="74" t="inlineStr">
        <is>
          <t>TIPO DE INGRESO</t>
        </is>
      </c>
      <c r="J152" s="74" t="inlineStr">
        <is>
          <t>Cobrador</t>
        </is>
      </c>
    </row>
    <row r="153">
      <c r="A153" s="77" t="n"/>
      <c r="B153" s="77" t="n"/>
      <c r="C153" s="77" t="n"/>
      <c r="D153" s="77" t="n"/>
      <c r="E153" s="77" t="n"/>
      <c r="F153" s="4" t="inlineStr">
        <is>
          <t>EFECTIVO</t>
        </is>
      </c>
      <c r="G153" s="4" t="inlineStr">
        <is>
          <t>CHEQUE</t>
        </is>
      </c>
      <c r="H153" s="4" t="inlineStr">
        <is>
          <t>TRANSFERENCIA</t>
        </is>
      </c>
      <c r="I153" s="77" t="n"/>
      <c r="J153" s="77" t="n"/>
    </row>
    <row r="154">
      <c r="A154" s="34" t="inlineStr">
        <is>
          <t>NO HUBO CIERRES DE CAJA DEBIDO A FERIADO NACIONAL POR CARNAVALES</t>
        </is>
      </c>
      <c r="B154" s="39" t="n"/>
      <c r="C154" s="34" t="n"/>
      <c r="D154" s="21" t="n"/>
      <c r="E154" s="8" t="n"/>
      <c r="H154" s="9" t="n"/>
      <c r="I154" s="5" t="n"/>
      <c r="J154" s="8" t="n"/>
    </row>
    <row r="155">
      <c r="A155" s="11" t="inlineStr">
        <is>
          <t>SAP</t>
        </is>
      </c>
      <c r="B155" s="3" t="n"/>
      <c r="C155" s="3" t="n"/>
      <c r="D155" s="7" t="n"/>
      <c r="E155" s="8" t="n"/>
      <c r="G155" s="9" t="n"/>
      <c r="I155" s="10" t="n"/>
      <c r="J155" s="8" t="n"/>
    </row>
    <row r="156">
      <c r="A156" s="13" t="inlineStr">
        <is>
          <t>FECHA</t>
        </is>
      </c>
      <c r="B156" s="13" t="inlineStr">
        <is>
          <t>CIERRE DE CAJA</t>
        </is>
      </c>
      <c r="C156" s="13" t="inlineStr">
        <is>
          <t>IMPORTE</t>
        </is>
      </c>
      <c r="D156" s="7" t="n"/>
      <c r="E156" s="8" t="n"/>
      <c r="G156" s="9" t="n"/>
      <c r="I156" s="10" t="n"/>
      <c r="J156" s="8" t="n"/>
    </row>
    <row r="157"/>
    <row r="158">
      <c r="A158" s="1" t="inlineStr">
        <is>
          <t>Cierre Caja</t>
        </is>
      </c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</row>
    <row r="159">
      <c r="A159" s="3" t="inlineStr">
        <is>
          <t>Del 21/02/2023</t>
        </is>
      </c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</row>
    <row r="160">
      <c r="A160" s="74" t="inlineStr">
        <is>
          <t>Cierre Caja</t>
        </is>
      </c>
      <c r="B160" s="74" t="inlineStr">
        <is>
          <t>Fecha</t>
        </is>
      </c>
      <c r="C160" s="74" t="inlineStr">
        <is>
          <t>Cajero</t>
        </is>
      </c>
      <c r="D160" s="74" t="inlineStr">
        <is>
          <t>Nro Voucher</t>
        </is>
      </c>
      <c r="E160" s="74" t="inlineStr">
        <is>
          <t>Nro Cuenta</t>
        </is>
      </c>
      <c r="F160" s="74" t="inlineStr">
        <is>
          <t>Tipo Ingreso</t>
        </is>
      </c>
      <c r="G160" s="75" t="n"/>
      <c r="H160" s="76" t="n"/>
      <c r="I160" s="74" t="inlineStr">
        <is>
          <t>TIPO DE INGRESO</t>
        </is>
      </c>
      <c r="J160" s="74" t="inlineStr">
        <is>
          <t>Cobrador</t>
        </is>
      </c>
    </row>
    <row r="161">
      <c r="A161" s="77" t="n"/>
      <c r="B161" s="77" t="n"/>
      <c r="C161" s="77" t="n"/>
      <c r="D161" s="77" t="n"/>
      <c r="E161" s="77" t="n"/>
      <c r="F161" s="4" t="inlineStr">
        <is>
          <t>EFECTIVO</t>
        </is>
      </c>
      <c r="G161" s="4" t="inlineStr">
        <is>
          <t>CHEQUE</t>
        </is>
      </c>
      <c r="H161" s="4" t="inlineStr">
        <is>
          <t>TRANSFERENCIA</t>
        </is>
      </c>
      <c r="I161" s="77" t="n"/>
      <c r="J161" s="77" t="n"/>
    </row>
    <row r="162">
      <c r="A162" s="34" t="inlineStr">
        <is>
          <t>NO HUBO CIERRES DE CAJA DEBIDO A FERIADO NACIONAL POR CARNAVALES</t>
        </is>
      </c>
      <c r="B162" s="39" t="n"/>
      <c r="C162" s="34" t="n"/>
      <c r="D162" s="21" t="n"/>
      <c r="E162" s="8" t="n"/>
      <c r="H162" s="9" t="n"/>
      <c r="I162" s="5" t="n"/>
      <c r="J162" s="8" t="n"/>
    </row>
    <row r="163">
      <c r="A163" s="11" t="inlineStr">
        <is>
          <t>SAP</t>
        </is>
      </c>
      <c r="B163" s="3" t="n"/>
      <c r="C163" s="3" t="n"/>
      <c r="D163" s="7" t="n"/>
      <c r="E163" s="8" t="n"/>
      <c r="G163" s="9" t="n"/>
      <c r="I163" s="10" t="n"/>
      <c r="J163" s="8" t="n"/>
    </row>
    <row r="164">
      <c r="A164" s="13" t="inlineStr">
        <is>
          <t>FECHA</t>
        </is>
      </c>
      <c r="B164" s="13" t="inlineStr">
        <is>
          <t>CIERRE DE CAJA</t>
        </is>
      </c>
      <c r="C164" s="13" t="inlineStr">
        <is>
          <t>IMPORTE</t>
        </is>
      </c>
    </row>
    <row r="165"/>
    <row r="166"/>
    <row r="167">
      <c r="A167" s="1" t="inlineStr">
        <is>
          <t>Cierre Caja</t>
        </is>
      </c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</row>
    <row r="168">
      <c r="A168" s="3" t="inlineStr">
        <is>
          <t>Del 22/02/2023</t>
        </is>
      </c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</row>
    <row r="169">
      <c r="A169" s="74" t="inlineStr">
        <is>
          <t>Cierre Caja</t>
        </is>
      </c>
      <c r="B169" s="74" t="inlineStr">
        <is>
          <t>Fecha</t>
        </is>
      </c>
      <c r="C169" s="74" t="inlineStr">
        <is>
          <t>Cajero</t>
        </is>
      </c>
      <c r="D169" s="74" t="inlineStr">
        <is>
          <t>Nro Voucher</t>
        </is>
      </c>
      <c r="E169" s="74" t="inlineStr">
        <is>
          <t>Nro Cuenta</t>
        </is>
      </c>
      <c r="F169" s="74" t="inlineStr">
        <is>
          <t>Tipo Ingreso</t>
        </is>
      </c>
      <c r="G169" s="75" t="n"/>
      <c r="H169" s="76" t="n"/>
      <c r="I169" s="74" t="inlineStr">
        <is>
          <t>TIPO DE INGRESO</t>
        </is>
      </c>
      <c r="J169" s="74" t="inlineStr">
        <is>
          <t>Cobrador</t>
        </is>
      </c>
    </row>
    <row r="170">
      <c r="A170" s="77" t="n"/>
      <c r="B170" s="77" t="n"/>
      <c r="C170" s="77" t="n"/>
      <c r="D170" s="77" t="n"/>
      <c r="E170" s="77" t="n"/>
      <c r="F170" s="4" t="inlineStr">
        <is>
          <t>EFECTIVO</t>
        </is>
      </c>
      <c r="G170" s="4" t="inlineStr">
        <is>
          <t>CHEQUE</t>
        </is>
      </c>
      <c r="H170" s="4" t="inlineStr">
        <is>
          <t>TRANSFERENCIA</t>
        </is>
      </c>
      <c r="I170" s="77" t="n"/>
      <c r="J170" s="77" t="n"/>
    </row>
    <row r="171">
      <c r="A171" s="5" t="inlineStr">
        <is>
          <t>CCAJ-SC57/41/23</t>
        </is>
      </c>
      <c r="B171" s="6" t="n">
        <v>44979.7925672338</v>
      </c>
      <c r="C171" s="5" t="inlineStr">
        <is>
          <t>3844 OSCAR ANDRES LEON ZAPATA</t>
        </is>
      </c>
      <c r="D171" s="7" t="n"/>
      <c r="E171" s="8" t="n"/>
      <c r="F171" s="9" t="n">
        <v>879.08</v>
      </c>
      <c r="I171" s="10" t="inlineStr">
        <is>
          <t>EFECTIVO</t>
        </is>
      </c>
      <c r="J171" s="5" t="inlineStr">
        <is>
          <t>3844 OSCAR ANDRES LEON ZAPATA</t>
        </is>
      </c>
    </row>
    <row r="172">
      <c r="A172" s="5" t="inlineStr">
        <is>
          <t>CCAJ-SC57/41/23</t>
        </is>
      </c>
      <c r="B172" s="6" t="n">
        <v>44979.7925672338</v>
      </c>
      <c r="C172" s="5" t="inlineStr">
        <is>
          <t>3844 OSCAR ANDRES LEON ZAPATA</t>
        </is>
      </c>
      <c r="D172" s="7" t="n"/>
      <c r="E172" s="8" t="n"/>
      <c r="H172" s="9" t="n">
        <v>71.02</v>
      </c>
      <c r="I172" s="10" t="inlineStr">
        <is>
          <t>CÓDIGO QR</t>
        </is>
      </c>
      <c r="J172" s="5" t="inlineStr">
        <is>
          <t>3844 OSCAR ANDRES LEON ZAPATA</t>
        </is>
      </c>
    </row>
    <row r="173">
      <c r="A173" s="11" t="inlineStr">
        <is>
          <t>SAP</t>
        </is>
      </c>
      <c r="B173" s="3" t="n"/>
      <c r="C173" s="3" t="n"/>
      <c r="D173" s="7" t="n"/>
      <c r="E173" s="8" t="n"/>
      <c r="H173" s="9" t="n"/>
      <c r="I173" s="10" t="n"/>
      <c r="J173" s="5" t="n"/>
    </row>
    <row r="174" ht="15.75" customHeight="1">
      <c r="A174" s="13" t="inlineStr">
        <is>
          <t>FECHA</t>
        </is>
      </c>
      <c r="B174" s="13" t="inlineStr">
        <is>
          <t>CIERRE DE CAJA</t>
        </is>
      </c>
      <c r="C174" s="13" t="inlineStr">
        <is>
          <t>IMPORTE</t>
        </is>
      </c>
      <c r="D174" s="49" t="inlineStr">
        <is>
          <t>112814218</t>
        </is>
      </c>
      <c r="E174" s="14" t="n">
        <v>112814341</v>
      </c>
      <c r="H174" s="9" t="n"/>
      <c r="I174" s="10" t="n"/>
      <c r="J174" s="5" t="n"/>
    </row>
    <row r="175">
      <c r="A175" s="5" t="n"/>
      <c r="B175" s="6" t="n"/>
      <c r="C175" s="5" t="n"/>
      <c r="D175" s="57" t="inlineStr">
        <is>
          <t>BOOT</t>
        </is>
      </c>
      <c r="E175" s="8" t="n"/>
      <c r="H175" s="9" t="n"/>
      <c r="I175" s="10" t="n"/>
      <c r="J175" s="5" t="n"/>
    </row>
    <row r="176"/>
    <row r="177">
      <c r="A177" s="1" t="inlineStr">
        <is>
          <t>Cierre Caja</t>
        </is>
      </c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</row>
    <row r="178">
      <c r="A178" s="3" t="inlineStr">
        <is>
          <t>Del 23/02/2023</t>
        </is>
      </c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</row>
    <row r="179">
      <c r="A179" s="74" t="inlineStr">
        <is>
          <t>Cierre Caja</t>
        </is>
      </c>
      <c r="B179" s="74" t="inlineStr">
        <is>
          <t>Fecha</t>
        </is>
      </c>
      <c r="C179" s="74" t="inlineStr">
        <is>
          <t>Cajero</t>
        </is>
      </c>
      <c r="D179" s="74" t="inlineStr">
        <is>
          <t>Nro Voucher</t>
        </is>
      </c>
      <c r="E179" s="74" t="inlineStr">
        <is>
          <t>Nro Cuenta</t>
        </is>
      </c>
      <c r="F179" s="74" t="inlineStr">
        <is>
          <t>Tipo Ingreso</t>
        </is>
      </c>
      <c r="G179" s="75" t="n"/>
      <c r="H179" s="76" t="n"/>
      <c r="I179" s="74" t="inlineStr">
        <is>
          <t>TIPO DE INGRESO</t>
        </is>
      </c>
      <c r="J179" s="74" t="inlineStr">
        <is>
          <t>Cobrador</t>
        </is>
      </c>
    </row>
    <row r="180">
      <c r="A180" s="77" t="n"/>
      <c r="B180" s="77" t="n"/>
      <c r="C180" s="77" t="n"/>
      <c r="D180" s="77" t="n"/>
      <c r="E180" s="77" t="n"/>
      <c r="F180" s="4" t="inlineStr">
        <is>
          <t>EFECTIVO</t>
        </is>
      </c>
      <c r="G180" s="4" t="inlineStr">
        <is>
          <t>CHEQUE</t>
        </is>
      </c>
      <c r="H180" s="4" t="inlineStr">
        <is>
          <t>TRANSFERENCIA</t>
        </is>
      </c>
      <c r="I180" s="77" t="n"/>
      <c r="J180" s="77" t="n"/>
    </row>
    <row r="181">
      <c r="A181" s="5" t="inlineStr">
        <is>
          <t>CCAJ-SC57/42/23</t>
        </is>
      </c>
      <c r="B181" s="6" t="n">
        <v>44980.7932437037</v>
      </c>
      <c r="C181" s="5" t="inlineStr">
        <is>
          <t>3844 OSCAR ANDRES LEON ZAPATA</t>
        </is>
      </c>
      <c r="D181" s="7" t="n"/>
      <c r="E181" s="8" t="n"/>
      <c r="F181" s="9" t="n">
        <v>461.47</v>
      </c>
      <c r="I181" s="10" t="inlineStr">
        <is>
          <t>EFECTIVO</t>
        </is>
      </c>
      <c r="J181" s="5" t="inlineStr">
        <is>
          <t>3844 OSCAR ANDRES LEON ZAPATA</t>
        </is>
      </c>
    </row>
    <row r="182">
      <c r="A182" s="11" t="inlineStr">
        <is>
          <t>SAP</t>
        </is>
      </c>
      <c r="B182" s="3" t="n"/>
      <c r="C182" s="3" t="n"/>
      <c r="D182" s="7" t="n"/>
      <c r="E182" s="8" t="n"/>
      <c r="H182" s="9" t="n"/>
      <c r="I182" s="10" t="n"/>
      <c r="J182" s="8" t="n"/>
    </row>
    <row r="183" ht="15.75" customHeight="1">
      <c r="A183" s="13" t="inlineStr">
        <is>
          <t>FECHA</t>
        </is>
      </c>
      <c r="B183" s="13" t="inlineStr">
        <is>
          <t>CIERRE DE CAJA</t>
        </is>
      </c>
      <c r="C183" s="13" t="inlineStr">
        <is>
          <t>IMPORTE</t>
        </is>
      </c>
      <c r="D183" s="49" t="inlineStr">
        <is>
          <t>112825671</t>
        </is>
      </c>
      <c r="E183" s="14" t="n">
        <v>112826047</v>
      </c>
      <c r="H183" s="9" t="n"/>
      <c r="I183" s="10" t="n"/>
      <c r="J183" s="8" t="n"/>
    </row>
    <row r="184">
      <c r="D184" s="57" t="inlineStr">
        <is>
          <t>BOOT</t>
        </is>
      </c>
    </row>
    <row r="185"/>
    <row r="186">
      <c r="A186" s="1" t="inlineStr">
        <is>
          <t>Cierre Caja</t>
        </is>
      </c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</row>
    <row r="187">
      <c r="A187" s="3" t="inlineStr">
        <is>
          <t>Del 24/02/2023</t>
        </is>
      </c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</row>
    <row r="188">
      <c r="A188" s="74" t="inlineStr">
        <is>
          <t>Cierre Caja</t>
        </is>
      </c>
      <c r="B188" s="74" t="inlineStr">
        <is>
          <t>Fecha</t>
        </is>
      </c>
      <c r="C188" s="74" t="inlineStr">
        <is>
          <t>Cajero</t>
        </is>
      </c>
      <c r="D188" s="74" t="inlineStr">
        <is>
          <t>Nro Voucher</t>
        </is>
      </c>
      <c r="E188" s="74" t="inlineStr">
        <is>
          <t>Nro Cuenta</t>
        </is>
      </c>
      <c r="F188" s="74" t="inlineStr">
        <is>
          <t>Tipo Ingreso</t>
        </is>
      </c>
      <c r="G188" s="75" t="n"/>
      <c r="H188" s="76" t="n"/>
      <c r="I188" s="74" t="inlineStr">
        <is>
          <t>TIPO DE INGRESO</t>
        </is>
      </c>
      <c r="J188" s="74" t="inlineStr">
        <is>
          <t>Cobrador</t>
        </is>
      </c>
    </row>
    <row r="189">
      <c r="A189" s="77" t="n"/>
      <c r="B189" s="77" t="n"/>
      <c r="C189" s="77" t="n"/>
      <c r="D189" s="77" t="n"/>
      <c r="E189" s="77" t="n"/>
      <c r="F189" s="4" t="inlineStr">
        <is>
          <t>EFECTIVO</t>
        </is>
      </c>
      <c r="G189" s="4" t="inlineStr">
        <is>
          <t>CHEQUE</t>
        </is>
      </c>
      <c r="H189" s="4" t="inlineStr">
        <is>
          <t>TRANSFERENCIA</t>
        </is>
      </c>
      <c r="I189" s="77" t="n"/>
      <c r="J189" s="77" t="n"/>
    </row>
    <row r="190">
      <c r="A190" s="5" t="inlineStr">
        <is>
          <t>CCAJ-SC57/43/23</t>
        </is>
      </c>
      <c r="B190" s="6" t="n">
        <v>44981.79240208333</v>
      </c>
      <c r="C190" s="5" t="inlineStr">
        <is>
          <t>3844 OSCAR ANDRES LEON ZAPATA</t>
        </is>
      </c>
      <c r="D190" s="7" t="n"/>
      <c r="E190" s="8" t="n"/>
      <c r="F190" s="9" t="n">
        <v>1332.28</v>
      </c>
      <c r="I190" s="10" t="inlineStr">
        <is>
          <t>EFECTIVO</t>
        </is>
      </c>
      <c r="J190" s="5" t="inlineStr">
        <is>
          <t>3844 OSCAR ANDRES LEON ZAPATA</t>
        </is>
      </c>
    </row>
    <row r="191">
      <c r="A191" s="11" t="inlineStr">
        <is>
          <t>SAP</t>
        </is>
      </c>
      <c r="B191" s="3" t="n"/>
      <c r="C191" s="3" t="n"/>
      <c r="D191" s="7" t="n"/>
      <c r="E191" s="8" t="n"/>
      <c r="H191" s="9" t="n"/>
      <c r="I191" s="10" t="n"/>
      <c r="J191" s="8" t="n"/>
    </row>
    <row r="192" ht="15.75" customHeight="1">
      <c r="A192" s="13" t="inlineStr">
        <is>
          <t>FECHA</t>
        </is>
      </c>
      <c r="B192" s="13" t="inlineStr">
        <is>
          <t>CIERRE DE CAJA</t>
        </is>
      </c>
      <c r="C192" s="13" t="inlineStr">
        <is>
          <t>IMPORTE</t>
        </is>
      </c>
      <c r="D192" s="49" t="inlineStr">
        <is>
          <t>112825672</t>
        </is>
      </c>
      <c r="E192" s="14" t="n">
        <v>112826048</v>
      </c>
      <c r="H192" s="9" t="n"/>
      <c r="I192" s="10" t="n"/>
      <c r="J192" s="8" t="n"/>
    </row>
    <row r="193">
      <c r="A193" s="5" t="n"/>
      <c r="B193" s="6" t="n"/>
      <c r="C193" s="5" t="n"/>
      <c r="D193" s="57" t="inlineStr">
        <is>
          <t>BOOT</t>
        </is>
      </c>
      <c r="E193" s="8" t="n"/>
      <c r="H193" s="9" t="n"/>
      <c r="I193" s="10" t="n"/>
      <c r="J193" s="8" t="n"/>
    </row>
    <row r="194">
      <c r="A194" s="5" t="n"/>
      <c r="B194" s="6" t="n"/>
      <c r="C194" s="5" t="n"/>
      <c r="D194" s="7" t="n"/>
      <c r="E194" s="8" t="n"/>
      <c r="H194" s="9" t="n"/>
      <c r="I194" s="10" t="n"/>
      <c r="J194" s="8" t="n"/>
    </row>
    <row r="195">
      <c r="A195" s="1" t="inlineStr">
        <is>
          <t>Cierre Caja</t>
        </is>
      </c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</row>
    <row r="196">
      <c r="A196" s="3" t="inlineStr">
        <is>
          <t>Del 25/02/2023</t>
        </is>
      </c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</row>
    <row r="197">
      <c r="A197" s="74" t="inlineStr">
        <is>
          <t>Cierre Caja</t>
        </is>
      </c>
      <c r="B197" s="74" t="inlineStr">
        <is>
          <t>Fecha</t>
        </is>
      </c>
      <c r="C197" s="74" t="inlineStr">
        <is>
          <t>Cajero</t>
        </is>
      </c>
      <c r="D197" s="74" t="inlineStr">
        <is>
          <t>Nro Voucher</t>
        </is>
      </c>
      <c r="E197" s="74" t="inlineStr">
        <is>
          <t>Nro Cuenta</t>
        </is>
      </c>
      <c r="F197" s="74" t="inlineStr">
        <is>
          <t>Tipo Ingreso</t>
        </is>
      </c>
      <c r="G197" s="75" t="n"/>
      <c r="H197" s="76" t="n"/>
      <c r="I197" s="74" t="inlineStr">
        <is>
          <t>TIPO DE INGRESO</t>
        </is>
      </c>
      <c r="J197" s="74" t="inlineStr">
        <is>
          <t>Cobrador</t>
        </is>
      </c>
    </row>
    <row r="198">
      <c r="A198" s="77" t="n"/>
      <c r="B198" s="77" t="n"/>
      <c r="C198" s="77" t="n"/>
      <c r="D198" s="77" t="n"/>
      <c r="E198" s="77" t="n"/>
      <c r="F198" s="4" t="inlineStr">
        <is>
          <t>EFECTIVO</t>
        </is>
      </c>
      <c r="G198" s="4" t="inlineStr">
        <is>
          <t>CHEQUE</t>
        </is>
      </c>
      <c r="H198" s="4" t="inlineStr">
        <is>
          <t>TRANSFERENCIA</t>
        </is>
      </c>
      <c r="I198" s="77" t="n"/>
      <c r="J198" s="77" t="n"/>
    </row>
    <row r="199">
      <c r="A199" s="5" t="inlineStr">
        <is>
          <t>CCAJ-SC57/44/23</t>
        </is>
      </c>
      <c r="B199" s="6" t="n">
        <v>44982.58464412037</v>
      </c>
      <c r="C199" s="5" t="inlineStr">
        <is>
          <t>3844 OSCAR ANDRES LEON ZAPATA</t>
        </is>
      </c>
      <c r="D199" s="7" t="n"/>
      <c r="E199" s="8" t="n"/>
      <c r="F199" s="9" t="n">
        <v>928.84</v>
      </c>
      <c r="I199" s="10" t="inlineStr">
        <is>
          <t>EFECTIVO</t>
        </is>
      </c>
      <c r="J199" s="5" t="inlineStr">
        <is>
          <t>3844 OSCAR ANDRES LEON ZAPATA</t>
        </is>
      </c>
    </row>
    <row r="200">
      <c r="A200" s="11" t="inlineStr">
        <is>
          <t>SAP</t>
        </is>
      </c>
      <c r="B200" s="3" t="n"/>
      <c r="C200" s="3" t="n"/>
      <c r="D200" s="7" t="n"/>
      <c r="E200" s="8" t="n"/>
      <c r="H200" s="9" t="n"/>
      <c r="I200" s="10" t="n"/>
      <c r="J200" s="8" t="n"/>
    </row>
    <row r="201" ht="15.75" customHeight="1">
      <c r="A201" s="13" t="inlineStr">
        <is>
          <t>FECHA</t>
        </is>
      </c>
      <c r="B201" s="13" t="inlineStr">
        <is>
          <t>CIERRE DE CAJA</t>
        </is>
      </c>
      <c r="C201" s="13" t="inlineStr">
        <is>
          <t>IMPORTE</t>
        </is>
      </c>
      <c r="D201" s="49" t="inlineStr">
        <is>
          <t>112835249</t>
        </is>
      </c>
      <c r="E201" s="14" t="n">
        <v>112835389</v>
      </c>
      <c r="H201" s="9" t="n"/>
      <c r="I201" s="10" t="n"/>
      <c r="J201" s="8" t="n"/>
    </row>
    <row r="202">
      <c r="A202" s="5" t="n"/>
      <c r="B202" s="6" t="n"/>
      <c r="C202" s="5" t="n"/>
      <c r="D202" s="57" t="inlineStr">
        <is>
          <t>BOOT</t>
        </is>
      </c>
      <c r="E202" s="8" t="n"/>
      <c r="H202" s="9" t="n"/>
      <c r="I202" s="10" t="n"/>
      <c r="J202" s="8" t="n"/>
    </row>
    <row r="203"/>
    <row r="204">
      <c r="A204" s="1" t="inlineStr">
        <is>
          <t>Cierre Caja</t>
        </is>
      </c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</row>
    <row r="205">
      <c r="A205" s="3" t="inlineStr">
        <is>
          <t>Del 27/02/2023</t>
        </is>
      </c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</row>
    <row r="206">
      <c r="A206" s="74" t="inlineStr">
        <is>
          <t>Cierre Caja</t>
        </is>
      </c>
      <c r="B206" s="74" t="inlineStr">
        <is>
          <t>Fecha</t>
        </is>
      </c>
      <c r="C206" s="74" t="inlineStr">
        <is>
          <t>Cajero</t>
        </is>
      </c>
      <c r="D206" s="74" t="inlineStr">
        <is>
          <t>Nro Voucher</t>
        </is>
      </c>
      <c r="E206" s="74" t="inlineStr">
        <is>
          <t>Nro Cuenta</t>
        </is>
      </c>
      <c r="F206" s="74" t="inlineStr">
        <is>
          <t>Tipo Ingreso</t>
        </is>
      </c>
      <c r="G206" s="75" t="n"/>
      <c r="H206" s="76" t="n"/>
      <c r="I206" s="74" t="inlineStr">
        <is>
          <t>TIPO DE INGRESO</t>
        </is>
      </c>
      <c r="J206" s="74" t="inlineStr">
        <is>
          <t>Cobrador</t>
        </is>
      </c>
    </row>
    <row r="207">
      <c r="A207" s="77" t="n"/>
      <c r="B207" s="77" t="n"/>
      <c r="C207" s="77" t="n"/>
      <c r="D207" s="77" t="n"/>
      <c r="E207" s="77" t="n"/>
      <c r="F207" s="4" t="inlineStr">
        <is>
          <t>EFECTIVO</t>
        </is>
      </c>
      <c r="G207" s="4" t="inlineStr">
        <is>
          <t>CHEQUE</t>
        </is>
      </c>
      <c r="H207" s="4" t="inlineStr">
        <is>
          <t>TRANSFERENCIA</t>
        </is>
      </c>
      <c r="I207" s="77" t="n"/>
      <c r="J207" s="77" t="n"/>
    </row>
    <row r="208">
      <c r="A208" s="5" t="inlineStr">
        <is>
          <t>CCAJ-SC57/45/23</t>
        </is>
      </c>
      <c r="B208" s="6" t="n">
        <v>44984.79300743056</v>
      </c>
      <c r="C208" s="5" t="inlineStr">
        <is>
          <t>3844 OSCAR ANDRES LEON ZAPATA</t>
        </is>
      </c>
      <c r="D208" s="7" t="n"/>
      <c r="E208" s="8" t="n"/>
      <c r="F208" s="9" t="n">
        <v>1502.97</v>
      </c>
      <c r="I208" s="10" t="inlineStr">
        <is>
          <t>EFECTIVO</t>
        </is>
      </c>
      <c r="J208" s="5" t="inlineStr">
        <is>
          <t>3844 OSCAR ANDRES LEON ZAPATA</t>
        </is>
      </c>
    </row>
    <row r="209">
      <c r="A209" s="11" t="inlineStr">
        <is>
          <t>SAP</t>
        </is>
      </c>
      <c r="B209" s="3" t="n"/>
      <c r="C209" s="3" t="n"/>
      <c r="D209" s="7" t="n"/>
      <c r="E209" s="8" t="n"/>
      <c r="H209" s="9" t="n"/>
      <c r="I209" s="10" t="n"/>
      <c r="J209" s="8" t="n"/>
    </row>
    <row r="210">
      <c r="A210" s="13" t="inlineStr">
        <is>
          <t>FECHA</t>
        </is>
      </c>
      <c r="B210" s="13" t="inlineStr">
        <is>
          <t>CIERRE DE CAJA</t>
        </is>
      </c>
      <c r="C210" s="13" t="inlineStr">
        <is>
          <t>IMPORTE</t>
        </is>
      </c>
      <c r="D210" s="7" t="inlineStr">
        <is>
          <t>112846580</t>
        </is>
      </c>
      <c r="E210" s="8" t="n"/>
      <c r="H210" s="9" t="n"/>
      <c r="I210" s="10" t="n"/>
      <c r="J210" s="8" t="n"/>
    </row>
  </sheetData>
  <mergeCells count="184">
    <mergeCell ref="I206:I207"/>
    <mergeCell ref="J206:J207"/>
    <mergeCell ref="A206:A207"/>
    <mergeCell ref="B206:B207"/>
    <mergeCell ref="C206:C207"/>
    <mergeCell ref="D206:D207"/>
    <mergeCell ref="E206:E207"/>
    <mergeCell ref="F206:H206"/>
    <mergeCell ref="I134:I135"/>
    <mergeCell ref="J134:J135"/>
    <mergeCell ref="A134:A135"/>
    <mergeCell ref="B134:B135"/>
    <mergeCell ref="C134:C135"/>
    <mergeCell ref="D134:D135"/>
    <mergeCell ref="E134:E135"/>
    <mergeCell ref="F134:H134"/>
    <mergeCell ref="A197:A198"/>
    <mergeCell ref="B197:B198"/>
    <mergeCell ref="C197:C198"/>
    <mergeCell ref="D197:D198"/>
    <mergeCell ref="E197:E198"/>
    <mergeCell ref="F197:H197"/>
    <mergeCell ref="I197:I198"/>
    <mergeCell ref="J197:J198"/>
    <mergeCell ref="I188:I189"/>
    <mergeCell ref="J188:J189"/>
    <mergeCell ref="A188:A189"/>
    <mergeCell ref="B188:B189"/>
    <mergeCell ref="C188:C189"/>
    <mergeCell ref="D188:D189"/>
    <mergeCell ref="E188:E189"/>
    <mergeCell ref="F188:H188"/>
    <mergeCell ref="I87:I88"/>
    <mergeCell ref="J87:J88"/>
    <mergeCell ref="A105:A106"/>
    <mergeCell ref="B105:B106"/>
    <mergeCell ref="C105:C106"/>
    <mergeCell ref="D105:D106"/>
    <mergeCell ref="E105:E106"/>
    <mergeCell ref="F105:H105"/>
    <mergeCell ref="I96:I97"/>
    <mergeCell ref="J96:J97"/>
    <mergeCell ref="A96:A97"/>
    <mergeCell ref="B96:B97"/>
    <mergeCell ref="C96:C97"/>
    <mergeCell ref="D96:D97"/>
    <mergeCell ref="E96:E97"/>
    <mergeCell ref="F96:H96"/>
    <mergeCell ref="I115:I116"/>
    <mergeCell ref="J115:J116"/>
    <mergeCell ref="A115:A116"/>
    <mergeCell ref="B115:B116"/>
    <mergeCell ref="C115:C116"/>
    <mergeCell ref="D115:D116"/>
    <mergeCell ref="E115:E116"/>
    <mergeCell ref="F115:H115"/>
    <mergeCell ref="I105:I106"/>
    <mergeCell ref="J105:J106"/>
    <mergeCell ref="A4:A5"/>
    <mergeCell ref="B4:B5"/>
    <mergeCell ref="C4:C5"/>
    <mergeCell ref="D4:D5"/>
    <mergeCell ref="E4:E5"/>
    <mergeCell ref="F4:H4"/>
    <mergeCell ref="I4:I5"/>
    <mergeCell ref="J4:J5"/>
    <mergeCell ref="A78:A79"/>
    <mergeCell ref="B78:B79"/>
    <mergeCell ref="C78:C79"/>
    <mergeCell ref="D78:D79"/>
    <mergeCell ref="E78:E79"/>
    <mergeCell ref="F78:H78"/>
    <mergeCell ref="A23:A24"/>
    <mergeCell ref="B23:B24"/>
    <mergeCell ref="C23:C24"/>
    <mergeCell ref="D23:D24"/>
    <mergeCell ref="E23:E24"/>
    <mergeCell ref="F23:H23"/>
    <mergeCell ref="I23:I24"/>
    <mergeCell ref="J23:J24"/>
    <mergeCell ref="A14:A15"/>
    <mergeCell ref="B14:B15"/>
    <mergeCell ref="C14:C15"/>
    <mergeCell ref="D14:D15"/>
    <mergeCell ref="E14:E15"/>
    <mergeCell ref="F14:H14"/>
    <mergeCell ref="I14:I15"/>
    <mergeCell ref="J14:J15"/>
    <mergeCell ref="A32:A33"/>
    <mergeCell ref="B32:B33"/>
    <mergeCell ref="C32:C33"/>
    <mergeCell ref="D32:D33"/>
    <mergeCell ref="E32:E33"/>
    <mergeCell ref="F32:H32"/>
    <mergeCell ref="I32:I33"/>
    <mergeCell ref="J32:J33"/>
    <mergeCell ref="I41:I42"/>
    <mergeCell ref="J41:J42"/>
    <mergeCell ref="A41:A42"/>
    <mergeCell ref="B41:B42"/>
    <mergeCell ref="C41:C42"/>
    <mergeCell ref="D41:D42"/>
    <mergeCell ref="E41:E42"/>
    <mergeCell ref="F41:H41"/>
    <mergeCell ref="I50:I51"/>
    <mergeCell ref="J50:J51"/>
    <mergeCell ref="A50:A51"/>
    <mergeCell ref="B50:B51"/>
    <mergeCell ref="C50:C51"/>
    <mergeCell ref="D50:D51"/>
    <mergeCell ref="E50:E51"/>
    <mergeCell ref="F50:H50"/>
    <mergeCell ref="I124:I125"/>
    <mergeCell ref="J124:J125"/>
    <mergeCell ref="A124:A125"/>
    <mergeCell ref="B124:B125"/>
    <mergeCell ref="C124:C125"/>
    <mergeCell ref="D124:D125"/>
    <mergeCell ref="E124:E125"/>
    <mergeCell ref="F124:H124"/>
    <mergeCell ref="I59:I60"/>
    <mergeCell ref="J59:J60"/>
    <mergeCell ref="A59:A60"/>
    <mergeCell ref="B59:B60"/>
    <mergeCell ref="C59:C60"/>
    <mergeCell ref="D59:D60"/>
    <mergeCell ref="E59:E60"/>
    <mergeCell ref="F59:H59"/>
    <mergeCell ref="I68:I69"/>
    <mergeCell ref="J68:J69"/>
    <mergeCell ref="A68:A69"/>
    <mergeCell ref="B68:B69"/>
    <mergeCell ref="C68:C69"/>
    <mergeCell ref="D68:D69"/>
    <mergeCell ref="E68:E69"/>
    <mergeCell ref="F68:H68"/>
    <mergeCell ref="I169:I170"/>
    <mergeCell ref="J169:J170"/>
    <mergeCell ref="A169:A170"/>
    <mergeCell ref="B169:B170"/>
    <mergeCell ref="C169:C170"/>
    <mergeCell ref="D169:D170"/>
    <mergeCell ref="E169:E170"/>
    <mergeCell ref="F169:H169"/>
    <mergeCell ref="I78:I79"/>
    <mergeCell ref="J78:J79"/>
    <mergeCell ref="A87:A88"/>
    <mergeCell ref="B87:B88"/>
    <mergeCell ref="C87:C88"/>
    <mergeCell ref="D87:D88"/>
    <mergeCell ref="E87:E88"/>
    <mergeCell ref="F87:H87"/>
    <mergeCell ref="A143:A144"/>
    <mergeCell ref="B143:B144"/>
    <mergeCell ref="C143:C144"/>
    <mergeCell ref="D143:D144"/>
    <mergeCell ref="E143:E144"/>
    <mergeCell ref="F143:H143"/>
    <mergeCell ref="I143:I144"/>
    <mergeCell ref="J143:J144"/>
    <mergeCell ref="A152:A153"/>
    <mergeCell ref="B152:B153"/>
    <mergeCell ref="C152:C153"/>
    <mergeCell ref="D152:D153"/>
    <mergeCell ref="E152:E153"/>
    <mergeCell ref="F152:H152"/>
    <mergeCell ref="I152:I153"/>
    <mergeCell ref="J152:J153"/>
    <mergeCell ref="I179:I180"/>
    <mergeCell ref="J179:J180"/>
    <mergeCell ref="A179:A180"/>
    <mergeCell ref="B179:B180"/>
    <mergeCell ref="C179:C180"/>
    <mergeCell ref="D179:D180"/>
    <mergeCell ref="E179:E180"/>
    <mergeCell ref="F179:H179"/>
    <mergeCell ref="A160:A161"/>
    <mergeCell ref="B160:B161"/>
    <mergeCell ref="C160:C161"/>
    <mergeCell ref="D160:D161"/>
    <mergeCell ref="E160:E161"/>
    <mergeCell ref="F160:H160"/>
    <mergeCell ref="I160:I161"/>
    <mergeCell ref="J160:J16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Orlando Alcon</dc:creator>
  <dcterms:created xsi:type="dcterms:W3CDTF">2023-01-04T12:30:55Z</dcterms:created>
  <dcterms:modified xsi:type="dcterms:W3CDTF">2023-03-01T13:53:05Z</dcterms:modified>
  <cp:lastModifiedBy>Carmiña Segales</cp:lastModifiedBy>
</cp:coreProperties>
</file>